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/>
  </bookViews>
  <sheets>
    <sheet name="18-1,2" sheetId="5" r:id="rId1"/>
    <sheet name="18-3(1)" sheetId="6" r:id="rId2"/>
    <sheet name="18-3 (2)" sheetId="15" r:id="rId3"/>
    <sheet name="18-3(3)" sheetId="8" r:id="rId4"/>
    <sheet name="18-4" sheetId="9" r:id="rId5"/>
    <sheet name="18-5" sheetId="10" r:id="rId6"/>
    <sheet name="18-6" sheetId="11" r:id="rId7"/>
    <sheet name="18-7" sheetId="12" r:id="rId8"/>
    <sheet name="18-8,9" sheetId="13" r:id="rId9"/>
    <sheet name="18-10 " sheetId="14" r:id="rId10"/>
  </sheets>
  <externalReferences>
    <externalReference r:id="rId11"/>
  </externalReferences>
  <definedNames>
    <definedName name="_A0001" localSheetId="5">#REF!</definedName>
    <definedName name="_A0001">#REF!</definedName>
    <definedName name="_A0002" localSheetId="5">#REF!</definedName>
    <definedName name="_A0002">#REF!</definedName>
    <definedName name="_A0012" localSheetId="5">#REF!</definedName>
    <definedName name="_A0012">#REF!</definedName>
    <definedName name="_A1002" localSheetId="5">#REF!</definedName>
    <definedName name="_A1002">#REF!</definedName>
    <definedName name="_A1007" localSheetId="5">#REF!</definedName>
    <definedName name="_A1007">#REF!</definedName>
    <definedName name="_A1023" localSheetId="5">#REF!</definedName>
    <definedName name="_A1023">#REF!</definedName>
    <definedName name="_A9504" localSheetId="5">#REF!</definedName>
    <definedName name="_A9504">#REF!</definedName>
    <definedName name="_A9506" localSheetId="5">#REF!</definedName>
    <definedName name="_A9506">#REF!</definedName>
    <definedName name="_A9523" localSheetId="5">#REF!</definedName>
    <definedName name="_A9523">#REF!</definedName>
    <definedName name="_B1375" localSheetId="5">#REF!</definedName>
    <definedName name="_B1375">#REF!</definedName>
    <definedName name="_B1376" localSheetId="5">#REF!</definedName>
    <definedName name="_B1376">#REF!</definedName>
    <definedName name="_B1379" localSheetId="5">#REF!</definedName>
    <definedName name="_B1379">#REF!</definedName>
    <definedName name="_B1380" localSheetId="5">#REF!</definedName>
    <definedName name="_B1380">#REF!</definedName>
    <definedName name="_C0132" localSheetId="5">#REF!</definedName>
    <definedName name="_C0132">#REF!</definedName>
    <definedName name="_C0133" localSheetId="5">#REF!</definedName>
    <definedName name="_C0133">#REF!</definedName>
    <definedName name="_C0135" localSheetId="5">#REF!</definedName>
    <definedName name="_C0135">#REF!</definedName>
    <definedName name="_C0552" localSheetId="5">#REF!</definedName>
    <definedName name="_C0552">#REF!</definedName>
    <definedName name="_C0553" localSheetId="5">#REF!</definedName>
    <definedName name="_C0553">#REF!</definedName>
    <definedName name="_C0554" localSheetId="5">#REF!</definedName>
    <definedName name="_C0554">#REF!</definedName>
    <definedName name="_C0685" localSheetId="5">#REF!</definedName>
    <definedName name="_C0685">#REF!</definedName>
    <definedName name="_C1290" localSheetId="5">#REF!</definedName>
    <definedName name="_C1290">#REF!</definedName>
    <definedName name="_D7184" localSheetId="5">#REF!</definedName>
    <definedName name="_D7184">#REF!</definedName>
    <definedName name="_D7185" localSheetId="5">#REF!</definedName>
    <definedName name="_D7185">#REF!</definedName>
    <definedName name="_RA0001" localSheetId="5">#REF!</definedName>
    <definedName name="_RA0001">#REF!</definedName>
    <definedName name="_xlnm.Print_Area" localSheetId="0">'18-1,2'!$A$1:$H$134</definedName>
    <definedName name="_xlnm.Print_Area" localSheetId="9">'18-10 '!$A$1:$J$56</definedName>
    <definedName name="_xlnm.Print_Area" localSheetId="2">'18-3 (2)'!$A$1:$H$76</definedName>
    <definedName name="_xlnm.Print_Area" localSheetId="1">'18-3(1)'!$A$1:$H$81</definedName>
    <definedName name="_xlnm.Print_Area" localSheetId="3">'18-3(3)'!$A$1:$J$87</definedName>
    <definedName name="_xlnm.Print_Area" localSheetId="4">'18-4'!$A$1:$J$67</definedName>
    <definedName name="_xlnm.Print_Area" localSheetId="5">'18-5'!$A$1:$J$84</definedName>
    <definedName name="_xlnm.Print_Area" localSheetId="6">'18-6'!$A$1:$M$84</definedName>
    <definedName name="_xlnm.Print_Area" localSheetId="7">'18-7'!$A$1:$H$50</definedName>
    <definedName name="_xlnm.Print_Area" localSheetId="8">'18-8,9'!$A$1:$I$35</definedName>
    <definedName name="_xlnm.Print_Area">#REF!</definedName>
    <definedName name="一本算定替の別">[1]算定台帳1!$AA$3</definedName>
    <definedName name="県名">'[1]001市町村マスタ'!$A$2</definedName>
    <definedName name="振興局名">'[1]001市町村マスタ'!$E$2</definedName>
    <definedName name="対象団体">[1]算定台帳1!$D$1</definedName>
  </definedNames>
  <calcPr calcId="162913"/>
</workbook>
</file>

<file path=xl/calcChain.xml><?xml version="1.0" encoding="utf-8"?>
<calcChain xmlns="http://schemas.openxmlformats.org/spreadsheetml/2006/main">
  <c r="D72" i="15" l="1"/>
  <c r="C72" i="15"/>
  <c r="D69" i="15"/>
  <c r="C69" i="15"/>
  <c r="D67" i="15"/>
  <c r="C67" i="15"/>
  <c r="C58" i="15" s="1"/>
  <c r="D65" i="15"/>
  <c r="C65" i="15"/>
  <c r="H63" i="15"/>
  <c r="G63" i="15"/>
  <c r="D63" i="15"/>
  <c r="C63" i="15"/>
  <c r="H61" i="15"/>
  <c r="G61" i="15"/>
  <c r="D61" i="15"/>
  <c r="C61" i="15"/>
  <c r="H59" i="15"/>
  <c r="G59" i="15"/>
  <c r="D59" i="15"/>
  <c r="C59" i="15"/>
  <c r="H58" i="15"/>
  <c r="G58" i="15"/>
  <c r="D58" i="15"/>
  <c r="D50" i="15"/>
  <c r="C50" i="15"/>
  <c r="H48" i="15"/>
  <c r="G48" i="15"/>
  <c r="D48" i="15"/>
  <c r="C48" i="15"/>
  <c r="H46" i="15"/>
  <c r="G46" i="15"/>
  <c r="D46" i="15"/>
  <c r="C46" i="15"/>
  <c r="H45" i="15"/>
  <c r="G45" i="15"/>
  <c r="D45" i="15"/>
  <c r="C45" i="15"/>
  <c r="D38" i="15"/>
  <c r="D33" i="15" s="1"/>
  <c r="C38" i="15"/>
  <c r="D36" i="15"/>
  <c r="C36" i="15"/>
  <c r="H34" i="15"/>
  <c r="G34" i="15"/>
  <c r="D34" i="15"/>
  <c r="C34" i="15"/>
  <c r="H33" i="15"/>
  <c r="G33" i="15"/>
  <c r="C33" i="15"/>
  <c r="H26" i="15"/>
  <c r="G26" i="15"/>
  <c r="D26" i="15"/>
  <c r="C26" i="15"/>
  <c r="H24" i="15"/>
  <c r="G24" i="15"/>
  <c r="D24" i="15"/>
  <c r="C24" i="15"/>
  <c r="H22" i="15"/>
  <c r="G22" i="15"/>
  <c r="D22" i="15"/>
  <c r="C22" i="15"/>
  <c r="H21" i="15"/>
  <c r="G21" i="15"/>
  <c r="D21" i="15"/>
  <c r="C21" i="15"/>
  <c r="D15" i="15"/>
  <c r="C15" i="15"/>
  <c r="D13" i="15"/>
  <c r="C13" i="15"/>
  <c r="C7" i="15" s="1"/>
  <c r="D11" i="15"/>
  <c r="C11" i="15"/>
  <c r="H8" i="15"/>
  <c r="G8" i="15"/>
  <c r="D8" i="15"/>
  <c r="C8" i="15"/>
  <c r="H7" i="15"/>
  <c r="G7" i="15"/>
  <c r="D7" i="15"/>
  <c r="J48" i="14" l="1"/>
  <c r="I48" i="14"/>
  <c r="J47" i="14"/>
  <c r="I47" i="14"/>
  <c r="J46" i="14"/>
  <c r="I46" i="14"/>
  <c r="J45" i="14"/>
  <c r="I45" i="14"/>
  <c r="J44" i="14"/>
  <c r="I44" i="14"/>
  <c r="J42" i="14"/>
  <c r="J40" i="14"/>
  <c r="I40" i="14"/>
  <c r="J39" i="14"/>
  <c r="I39" i="14"/>
  <c r="H38" i="14"/>
  <c r="G38" i="14"/>
  <c r="F38" i="14"/>
  <c r="J38" i="14" s="1"/>
  <c r="E38" i="14"/>
  <c r="I38" i="14" s="1"/>
  <c r="J36" i="14"/>
  <c r="I36" i="14"/>
  <c r="J35" i="14"/>
  <c r="I35" i="14"/>
  <c r="J34" i="14"/>
  <c r="I34" i="14"/>
  <c r="J33" i="14"/>
  <c r="I33" i="14"/>
  <c r="H32" i="14"/>
  <c r="G32" i="14"/>
  <c r="F32" i="14"/>
  <c r="J32" i="14" s="1"/>
  <c r="E32" i="14"/>
  <c r="I32" i="14" s="1"/>
  <c r="J30" i="14"/>
  <c r="I30" i="14"/>
  <c r="J29" i="14"/>
  <c r="I29" i="14"/>
  <c r="J28" i="14"/>
  <c r="I28" i="14"/>
  <c r="J27" i="14"/>
  <c r="I27" i="14"/>
  <c r="H26" i="14"/>
  <c r="G26" i="14"/>
  <c r="F26" i="14"/>
  <c r="J26" i="14" s="1"/>
  <c r="E26" i="14"/>
  <c r="I26" i="14" s="1"/>
  <c r="J24" i="14"/>
  <c r="I24" i="14"/>
  <c r="J23" i="14"/>
  <c r="I23" i="14"/>
  <c r="H22" i="14"/>
  <c r="G22" i="14"/>
  <c r="F22" i="14"/>
  <c r="J22" i="14" s="1"/>
  <c r="E22" i="14"/>
  <c r="I22" i="14" s="1"/>
  <c r="J20" i="14"/>
  <c r="I20" i="14"/>
  <c r="J19" i="14"/>
  <c r="I19" i="14"/>
  <c r="H18" i="14"/>
  <c r="G18" i="14"/>
  <c r="F18" i="14"/>
  <c r="J18" i="14" s="1"/>
  <c r="E18" i="14"/>
  <c r="I18" i="14" s="1"/>
  <c r="J16" i="14"/>
  <c r="I16" i="14"/>
  <c r="J14" i="14"/>
  <c r="I14" i="14"/>
  <c r="J13" i="14"/>
  <c r="I13" i="14"/>
  <c r="J12" i="14"/>
  <c r="I12" i="14"/>
  <c r="H11" i="14"/>
  <c r="H9" i="14" s="1"/>
  <c r="H7" i="14" s="1"/>
  <c r="G11" i="14"/>
  <c r="F11" i="14"/>
  <c r="J11" i="14" s="1"/>
  <c r="E11" i="14"/>
  <c r="E9" i="14" s="1"/>
  <c r="G9" i="14"/>
  <c r="G7" i="14" s="1"/>
  <c r="F9" i="14"/>
  <c r="I9" i="14" l="1"/>
  <c r="E7" i="14"/>
  <c r="I7" i="14" s="1"/>
  <c r="J9" i="14"/>
  <c r="F7" i="14"/>
  <c r="J7" i="14" s="1"/>
  <c r="I11" i="14"/>
  <c r="B48" i="12" l="1"/>
  <c r="F25" i="12"/>
  <c r="E25" i="12"/>
  <c r="C25" i="12"/>
  <c r="B25" i="12"/>
  <c r="F80" i="11" l="1"/>
  <c r="F73" i="11"/>
  <c r="F68" i="11"/>
  <c r="F63" i="11"/>
  <c r="F60" i="11" s="1"/>
  <c r="F61" i="11"/>
  <c r="F56" i="11"/>
  <c r="F49" i="11"/>
  <c r="F39" i="11" s="1"/>
  <c r="F43" i="11"/>
  <c r="F40" i="11"/>
  <c r="L37" i="11"/>
  <c r="M30" i="11"/>
  <c r="L27" i="11"/>
  <c r="H26" i="11"/>
  <c r="F26" i="11"/>
  <c r="L22" i="11"/>
  <c r="H18" i="11"/>
  <c r="F18" i="11"/>
  <c r="L15" i="11"/>
  <c r="H11" i="11"/>
  <c r="F11" i="11"/>
  <c r="F7" i="11" s="1"/>
  <c r="F5" i="11" s="1"/>
  <c r="H8" i="11"/>
  <c r="H7" i="11" s="1"/>
  <c r="H5" i="11" s="1"/>
  <c r="F8" i="11"/>
  <c r="F37" i="11" l="1"/>
  <c r="J82" i="10" l="1"/>
  <c r="I82" i="10"/>
  <c r="H82" i="10"/>
  <c r="G82" i="10"/>
  <c r="F82" i="10"/>
  <c r="E82" i="10"/>
  <c r="D82" i="10"/>
  <c r="J78" i="10"/>
  <c r="I78" i="10"/>
  <c r="H78" i="10"/>
  <c r="G78" i="10"/>
  <c r="F78" i="10"/>
  <c r="E78" i="10"/>
  <c r="D78" i="10"/>
  <c r="J74" i="10"/>
  <c r="I74" i="10"/>
  <c r="H74" i="10"/>
  <c r="G74" i="10"/>
  <c r="F74" i="10"/>
  <c r="E74" i="10"/>
  <c r="D74" i="10"/>
  <c r="J70" i="10"/>
  <c r="I70" i="10"/>
  <c r="H70" i="10"/>
  <c r="G70" i="10"/>
  <c r="F70" i="10"/>
  <c r="E70" i="10"/>
  <c r="D70" i="10"/>
  <c r="J64" i="10"/>
  <c r="I64" i="10"/>
  <c r="H64" i="10"/>
  <c r="G64" i="10"/>
  <c r="F64" i="10"/>
  <c r="E64" i="10"/>
  <c r="D64" i="10"/>
  <c r="J60" i="10"/>
  <c r="I60" i="10"/>
  <c r="H60" i="10"/>
  <c r="G60" i="10"/>
  <c r="F60" i="10"/>
  <c r="E60" i="10"/>
  <c r="D60" i="10"/>
  <c r="J56" i="10"/>
  <c r="I56" i="10"/>
  <c r="H56" i="10"/>
  <c r="G56" i="10"/>
  <c r="F56" i="10"/>
  <c r="E56" i="10"/>
  <c r="D56" i="10"/>
  <c r="J47" i="10"/>
  <c r="I47" i="10"/>
  <c r="H47" i="10"/>
  <c r="G47" i="10"/>
  <c r="F47" i="10"/>
  <c r="E47" i="10"/>
  <c r="D47" i="10"/>
  <c r="J40" i="10"/>
  <c r="I40" i="10"/>
  <c r="H40" i="10"/>
  <c r="G40" i="10"/>
  <c r="F40" i="10"/>
  <c r="E40" i="10"/>
  <c r="D40" i="10"/>
  <c r="J33" i="10"/>
  <c r="I33" i="10"/>
  <c r="H33" i="10"/>
  <c r="G33" i="10"/>
  <c r="F33" i="10"/>
  <c r="E33" i="10"/>
  <c r="D33" i="10"/>
  <c r="J29" i="10"/>
  <c r="I29" i="10"/>
  <c r="H29" i="10"/>
  <c r="G29" i="10"/>
  <c r="F29" i="10"/>
  <c r="E29" i="10"/>
  <c r="D29" i="10"/>
  <c r="J20" i="10"/>
  <c r="I20" i="10"/>
  <c r="H20" i="10"/>
  <c r="G20" i="10"/>
  <c r="F20" i="10"/>
  <c r="E20" i="10"/>
  <c r="D20" i="10"/>
  <c r="J7" i="10"/>
  <c r="I7" i="10"/>
  <c r="H7" i="10"/>
  <c r="G7" i="10"/>
  <c r="F7" i="10"/>
  <c r="E7" i="10"/>
  <c r="D7" i="10"/>
  <c r="J57" i="9" l="1"/>
  <c r="I57" i="9"/>
  <c r="E57" i="9"/>
  <c r="D57" i="9"/>
  <c r="J51" i="9"/>
  <c r="I51" i="9"/>
  <c r="E51" i="9"/>
  <c r="D51" i="9"/>
  <c r="J36" i="9"/>
  <c r="I36" i="9"/>
  <c r="E36" i="9"/>
  <c r="D36" i="9"/>
  <c r="J30" i="9"/>
  <c r="I30" i="9"/>
  <c r="E30" i="9"/>
  <c r="D30" i="9"/>
  <c r="J16" i="9"/>
  <c r="I16" i="9"/>
  <c r="E16" i="9"/>
  <c r="D16" i="9"/>
  <c r="J9" i="9"/>
  <c r="I9" i="9"/>
  <c r="E9" i="9"/>
  <c r="D9" i="9"/>
  <c r="J78" i="8" l="1"/>
  <c r="I78" i="8"/>
  <c r="E78" i="8"/>
  <c r="D78" i="8"/>
  <c r="J72" i="8"/>
  <c r="I72" i="8"/>
  <c r="E72" i="8"/>
  <c r="D72" i="8"/>
  <c r="J58" i="8"/>
  <c r="I58" i="8"/>
  <c r="E58" i="8"/>
  <c r="D58" i="8"/>
  <c r="J52" i="8"/>
  <c r="I52" i="8"/>
  <c r="E52" i="8"/>
  <c r="D52" i="8"/>
  <c r="E31" i="8"/>
  <c r="D31" i="8"/>
  <c r="E28" i="8"/>
  <c r="D28" i="8"/>
  <c r="D21" i="8" s="1"/>
  <c r="E26" i="8"/>
  <c r="D26" i="8"/>
  <c r="J25" i="8"/>
  <c r="I25" i="8"/>
  <c r="E24" i="8"/>
  <c r="D24" i="8"/>
  <c r="J22" i="8"/>
  <c r="I22" i="8"/>
  <c r="E22" i="8"/>
  <c r="D22" i="8"/>
  <c r="J21" i="8"/>
  <c r="I21" i="8"/>
  <c r="E21" i="8"/>
  <c r="J14" i="8"/>
  <c r="I14" i="8"/>
  <c r="I11" i="8" s="1"/>
  <c r="J12" i="8"/>
  <c r="I12" i="8"/>
  <c r="E12" i="8"/>
  <c r="D12" i="8"/>
  <c r="D11" i="8" s="1"/>
  <c r="J11" i="8"/>
  <c r="E11" i="8"/>
  <c r="D103" i="5" l="1"/>
  <c r="C103" i="5"/>
  <c r="C56" i="5" s="1"/>
  <c r="G103" i="5"/>
  <c r="H85" i="5"/>
  <c r="C129" i="5"/>
  <c r="G85" i="5" l="1"/>
  <c r="G98" i="5"/>
  <c r="G113" i="5"/>
  <c r="G118" i="5"/>
  <c r="G121" i="5"/>
  <c r="G125" i="5"/>
  <c r="H125" i="5"/>
  <c r="H121" i="5"/>
  <c r="H118" i="5"/>
  <c r="H113" i="5"/>
  <c r="H103" i="5"/>
  <c r="H98" i="5"/>
  <c r="D129" i="5"/>
  <c r="D116" i="5"/>
  <c r="C116" i="5"/>
  <c r="C88" i="5"/>
  <c r="H68" i="5"/>
  <c r="G68" i="5"/>
  <c r="H56" i="5"/>
  <c r="G56" i="5"/>
  <c r="D88" i="5"/>
  <c r="D61" i="5" l="1"/>
  <c r="D58" i="5"/>
  <c r="D56" i="5" s="1"/>
  <c r="C61" i="5"/>
  <c r="C58" i="5"/>
  <c r="H5" i="5"/>
  <c r="H8" i="5"/>
  <c r="H12" i="5"/>
  <c r="H17" i="5"/>
  <c r="H22" i="5"/>
  <c r="H26" i="5"/>
  <c r="H29" i="5"/>
  <c r="H33" i="5"/>
  <c r="H41" i="5"/>
  <c r="H44" i="5"/>
  <c r="D43" i="5"/>
  <c r="D39" i="5"/>
  <c r="D31" i="5"/>
  <c r="D28" i="5"/>
  <c r="D11" i="5"/>
  <c r="G44" i="5"/>
  <c r="G41" i="5"/>
  <c r="G33" i="5"/>
  <c r="G29" i="5"/>
  <c r="G26" i="5"/>
  <c r="G22" i="5"/>
  <c r="G17" i="5"/>
  <c r="G12" i="5"/>
  <c r="G8" i="5"/>
  <c r="G5" i="5"/>
  <c r="C43" i="5"/>
  <c r="C39" i="5"/>
  <c r="C31" i="5"/>
  <c r="C28" i="5"/>
  <c r="C11" i="5"/>
  <c r="D9" i="5" l="1"/>
  <c r="C9" i="5"/>
</calcChain>
</file>

<file path=xl/sharedStrings.xml><?xml version="1.0" encoding="utf-8"?>
<sst xmlns="http://schemas.openxmlformats.org/spreadsheetml/2006/main" count="990" uniqueCount="678">
  <si>
    <t>道税</t>
  </si>
  <si>
    <t>地方消費税清算金</t>
  </si>
  <si>
    <t>地方譲与税</t>
  </si>
  <si>
    <t>道民税</t>
  </si>
  <si>
    <t>事業税</t>
  </si>
  <si>
    <t>地方消費税</t>
  </si>
  <si>
    <t>不動産取得税</t>
  </si>
  <si>
    <t>道たばこ税</t>
  </si>
  <si>
    <t>ゴルフ場利用税</t>
  </si>
  <si>
    <t>自動車税</t>
  </si>
  <si>
    <t>鉱区税</t>
  </si>
  <si>
    <t>軽油引取税</t>
  </si>
  <si>
    <t>旧法による税</t>
  </si>
  <si>
    <t>　</t>
  </si>
  <si>
    <t>石油ガス譲与税</t>
  </si>
  <si>
    <t>分担金及び負担金</t>
  </si>
  <si>
    <t>寄附金</t>
  </si>
  <si>
    <t>道債</t>
  </si>
  <si>
    <t>分担金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</si>
  <si>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</si>
  <si>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</si>
  <si>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</si>
  <si>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</si>
  <si>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</si>
  <si>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</si>
  <si>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</si>
  <si>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財産運用収入</t>
  </si>
  <si>
    <t>財産売払収入</t>
  </si>
  <si>
    <t>特別会計繰入金</t>
  </si>
  <si>
    <t>基金繰入金</t>
  </si>
  <si>
    <t>預金利子</t>
  </si>
  <si>
    <t>貸付金収入</t>
  </si>
  <si>
    <t>受託事業収入</t>
  </si>
  <si>
    <t>収益事業収入</t>
  </si>
  <si>
    <t>雑入</t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</si>
  <si>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</si>
  <si>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</si>
  <si>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総務管理費</t>
    <rPh sb="0" eb="2">
      <t>ソウム</t>
    </rPh>
    <rPh sb="2" eb="5">
      <t>カンリヒ</t>
    </rPh>
    <phoneticPr fontId="1"/>
  </si>
  <si>
    <t>領土復帰対策費</t>
    <rPh sb="0" eb="2">
      <t>リョウド</t>
    </rPh>
    <rPh sb="2" eb="4">
      <t>フッキ</t>
    </rPh>
    <rPh sb="4" eb="7">
      <t>タイサクヒ</t>
    </rPh>
    <phoneticPr fontId="1"/>
  </si>
  <si>
    <t>会計管理費</t>
    <rPh sb="0" eb="2">
      <t>カイケイ</t>
    </rPh>
    <rPh sb="2" eb="5">
      <t>カンリヒ</t>
    </rPh>
    <phoneticPr fontId="1"/>
  </si>
  <si>
    <t>選挙費</t>
    <rPh sb="0" eb="2">
      <t>センキョ</t>
    </rPh>
    <rPh sb="2" eb="3">
      <t>ヒ</t>
    </rPh>
    <phoneticPr fontId="1"/>
  </si>
  <si>
    <t>人事委員会費</t>
    <rPh sb="0" eb="2">
      <t>ジンジ</t>
    </rPh>
    <rPh sb="2" eb="4">
      <t>イイン</t>
    </rPh>
    <rPh sb="4" eb="5">
      <t>カイ</t>
    </rPh>
    <rPh sb="5" eb="6">
      <t>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</si>
  <si>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</si>
  <si>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環境生活費</t>
    <rPh sb="0" eb="2">
      <t>カンキョウ</t>
    </rPh>
    <rPh sb="2" eb="5">
      <t>セイカツヒ</t>
    </rPh>
    <phoneticPr fontId="1"/>
  </si>
  <si>
    <t>環境生活管理費</t>
    <rPh sb="0" eb="2">
      <t>カンキョウ</t>
    </rPh>
    <rPh sb="2" eb="4">
      <t>セイカツ</t>
    </rPh>
    <rPh sb="4" eb="7">
      <t>カンリヒ</t>
    </rPh>
    <phoneticPr fontId="1"/>
  </si>
  <si>
    <t>保健福祉管理費</t>
  </si>
  <si>
    <t>建設費</t>
  </si>
  <si>
    <t>砂防海岸費</t>
  </si>
  <si>
    <t>経済管理費</t>
  </si>
  <si>
    <t>公園下水道費</t>
  </si>
  <si>
    <t>営繕費</t>
  </si>
  <si>
    <t>警察費</t>
  </si>
  <si>
    <t>警察管理費</t>
  </si>
  <si>
    <t>警察活動費</t>
  </si>
  <si>
    <t>交通安全施設費</t>
  </si>
  <si>
    <t>教育費</t>
  </si>
  <si>
    <t>教育総務費</t>
  </si>
  <si>
    <t>小学校費</t>
  </si>
  <si>
    <t>中学校費</t>
  </si>
  <si>
    <t>高等学校費</t>
  </si>
  <si>
    <t>農政管理費</t>
  </si>
  <si>
    <t>学校教育費</t>
  </si>
  <si>
    <t>社会教育費</t>
  </si>
  <si>
    <t>保健体育費</t>
  </si>
  <si>
    <t>災害復旧費</t>
  </si>
  <si>
    <t>農地開発施設災害復旧費</t>
  </si>
  <si>
    <t>水産林業施設災害復旧費</t>
  </si>
  <si>
    <t>土木施設災害復旧費</t>
  </si>
  <si>
    <t>公債費</t>
  </si>
  <si>
    <t>諸支出金</t>
  </si>
  <si>
    <t>繰出金</t>
  </si>
  <si>
    <t>水産林務管理費</t>
  </si>
  <si>
    <t>諸費</t>
  </si>
  <si>
    <t>予備費</t>
  </si>
  <si>
    <t>（単位：千円)</t>
    <rPh sb="4" eb="5">
      <t>セン</t>
    </rPh>
    <phoneticPr fontId="1"/>
  </si>
  <si>
    <t>森林計画費</t>
    <rPh sb="0" eb="2">
      <t>シンリン</t>
    </rPh>
    <rPh sb="2" eb="4">
      <t>ケイカク</t>
    </rPh>
    <rPh sb="4" eb="5">
      <t>ヒ</t>
    </rPh>
    <phoneticPr fontId="1"/>
  </si>
  <si>
    <t>森林整備費</t>
    <rPh sb="0" eb="2">
      <t>シンリン</t>
    </rPh>
    <rPh sb="2" eb="5">
      <t>セイビヒ</t>
    </rPh>
    <phoneticPr fontId="1"/>
  </si>
  <si>
    <t>治山費</t>
    <rPh sb="0" eb="2">
      <t>チサン</t>
    </rPh>
    <rPh sb="2" eb="3">
      <t>ヒ</t>
    </rPh>
    <phoneticPr fontId="1"/>
  </si>
  <si>
    <t>狩猟税</t>
    <rPh sb="0" eb="1">
      <t>カリ</t>
    </rPh>
    <rPh sb="1" eb="2">
      <t>リョウ</t>
    </rPh>
    <phoneticPr fontId="1"/>
  </si>
  <si>
    <t>原子力安全対策費</t>
    <rPh sb="0" eb="3">
      <t>ゲンシリョク</t>
    </rPh>
    <rPh sb="3" eb="5">
      <t>アンゼン</t>
    </rPh>
    <rPh sb="5" eb="8">
      <t>タイサクヒ</t>
    </rPh>
    <phoneticPr fontId="1"/>
  </si>
  <si>
    <t>循環型社会推進費</t>
    <rPh sb="0" eb="2">
      <t>ジュンカン</t>
    </rPh>
    <rPh sb="2" eb="3">
      <t>ガタ</t>
    </rPh>
    <rPh sb="3" eb="5">
      <t>シャカイ</t>
    </rPh>
    <rPh sb="5" eb="8">
      <t>スイシンヒ</t>
    </rPh>
    <phoneticPr fontId="1"/>
  </si>
  <si>
    <t>(単位：千円)</t>
    <phoneticPr fontId="1"/>
  </si>
  <si>
    <t>年　度 ・ 款　項</t>
    <phoneticPr fontId="1"/>
  </si>
  <si>
    <t>（単位：千円)</t>
    <phoneticPr fontId="1"/>
  </si>
  <si>
    <t>建設管理費</t>
    <phoneticPr fontId="1"/>
  </si>
  <si>
    <t>徴税費</t>
    <rPh sb="0" eb="3">
      <t>チョウゼイヒ</t>
    </rPh>
    <phoneticPr fontId="1"/>
  </si>
  <si>
    <t>防災費</t>
    <rPh sb="0" eb="3">
      <t>ボウサイヒ</t>
    </rPh>
    <phoneticPr fontId="1"/>
  </si>
  <si>
    <t>危機管理費</t>
    <rPh sb="0" eb="2">
      <t>キキ</t>
    </rPh>
    <rPh sb="2" eb="5">
      <t>カンリヒ</t>
    </rPh>
    <phoneticPr fontId="1"/>
  </si>
  <si>
    <t>労働委員会費</t>
    <rPh sb="0" eb="2">
      <t>ロウドウ</t>
    </rPh>
    <rPh sb="2" eb="4">
      <t>イイン</t>
    </rPh>
    <rPh sb="4" eb="6">
      <t>カイヒ</t>
    </rPh>
    <phoneticPr fontId="1"/>
  </si>
  <si>
    <t>学事宗務費</t>
    <rPh sb="0" eb="2">
      <t>ガクジ</t>
    </rPh>
    <rPh sb="2" eb="3">
      <t>シュウ</t>
    </rPh>
    <rPh sb="3" eb="4">
      <t>ツトム</t>
    </rPh>
    <rPh sb="4" eb="5">
      <t>ヒ</t>
    </rPh>
    <phoneticPr fontId="1"/>
  </si>
  <si>
    <t>予 算 現 額</t>
    <phoneticPr fontId="1"/>
  </si>
  <si>
    <t>収 入 済 額</t>
    <phoneticPr fontId="1"/>
  </si>
  <si>
    <t>款        項</t>
    <phoneticPr fontId="1"/>
  </si>
  <si>
    <t>収 入 済 額</t>
    <phoneticPr fontId="1"/>
  </si>
  <si>
    <t>支 出 済 額</t>
    <rPh sb="0" eb="1">
      <t>ササ</t>
    </rPh>
    <rPh sb="2" eb="3">
      <t>デ</t>
    </rPh>
    <phoneticPr fontId="1"/>
  </si>
  <si>
    <t>循環資源利用促進税</t>
    <rPh sb="0" eb="2">
      <t>ジュンカン</t>
    </rPh>
    <rPh sb="2" eb="4">
      <t>シゲン</t>
    </rPh>
    <rPh sb="4" eb="6">
      <t>リヨウ</t>
    </rPh>
    <rPh sb="6" eb="8">
      <t>ソクシン</t>
    </rPh>
    <rPh sb="8" eb="9">
      <t>ゼイ</t>
    </rPh>
    <phoneticPr fontId="1"/>
  </si>
  <si>
    <t>延滞金､加算金及び過料等</t>
    <rPh sb="11" eb="12">
      <t>トウ</t>
    </rPh>
    <phoneticPr fontId="1"/>
  </si>
  <si>
    <t>食品政策費</t>
    <rPh sb="0" eb="2">
      <t>ショクヒン</t>
    </rPh>
    <rPh sb="2" eb="4">
      <t>セイサク</t>
    </rPh>
    <phoneticPr fontId="1"/>
  </si>
  <si>
    <t>農産振興費</t>
    <rPh sb="0" eb="2">
      <t>ノウサン</t>
    </rPh>
    <rPh sb="2" eb="4">
      <t>シンコウ</t>
    </rPh>
    <rPh sb="4" eb="5">
      <t>ヒ</t>
    </rPh>
    <phoneticPr fontId="1"/>
  </si>
  <si>
    <t>畜産振興費</t>
    <rPh sb="0" eb="2">
      <t>チクサン</t>
    </rPh>
    <rPh sb="2" eb="5">
      <t>シンコウヒ</t>
    </rPh>
    <phoneticPr fontId="1"/>
  </si>
  <si>
    <t>技術普及費</t>
    <rPh sb="0" eb="2">
      <t>ギジュツ</t>
    </rPh>
    <rPh sb="2" eb="4">
      <t>フキュウ</t>
    </rPh>
    <rPh sb="4" eb="5">
      <t>ヒ</t>
    </rPh>
    <phoneticPr fontId="1"/>
  </si>
  <si>
    <t>農業経営費</t>
    <rPh sb="0" eb="2">
      <t>ノウギョウ</t>
    </rPh>
    <rPh sb="2" eb="5">
      <t>ケイエイヒ</t>
    </rPh>
    <phoneticPr fontId="1"/>
  </si>
  <si>
    <t>農地調整費</t>
    <rPh sb="0" eb="2">
      <t>ノウチ</t>
    </rPh>
    <rPh sb="2" eb="5">
      <t>チョウセイヒ</t>
    </rPh>
    <phoneticPr fontId="1"/>
  </si>
  <si>
    <t>農村設計費</t>
    <rPh sb="0" eb="2">
      <t>ノウソン</t>
    </rPh>
    <rPh sb="2" eb="5">
      <t>セッケイヒ</t>
    </rPh>
    <phoneticPr fontId="1"/>
  </si>
  <si>
    <t>農業施設管理費</t>
    <rPh sb="0" eb="2">
      <t>ノウギョウ</t>
    </rPh>
    <rPh sb="2" eb="4">
      <t>シセツ</t>
    </rPh>
    <rPh sb="4" eb="7">
      <t>カンリヒ</t>
    </rPh>
    <phoneticPr fontId="1"/>
  </si>
  <si>
    <t>農村計画費</t>
    <rPh sb="0" eb="2">
      <t>ノウソン</t>
    </rPh>
    <rPh sb="2" eb="4">
      <t>ケイカク</t>
    </rPh>
    <rPh sb="4" eb="5">
      <t>ヒ</t>
    </rPh>
    <phoneticPr fontId="1"/>
  </si>
  <si>
    <t>農業農村整備事業費</t>
    <rPh sb="0" eb="2">
      <t>ノウギョウ</t>
    </rPh>
    <rPh sb="2" eb="4">
      <t>ノウソン</t>
    </rPh>
    <rPh sb="4" eb="6">
      <t>セイビ</t>
    </rPh>
    <rPh sb="6" eb="9">
      <t>ジギョウヒ</t>
    </rPh>
    <phoneticPr fontId="1"/>
  </si>
  <si>
    <t>災害救助費</t>
    <rPh sb="0" eb="2">
      <t>サイガイ</t>
    </rPh>
    <rPh sb="2" eb="5">
      <t>キュウジョヒ</t>
    </rPh>
    <phoneticPr fontId="1"/>
  </si>
  <si>
    <t>産業振興費</t>
    <rPh sb="0" eb="2">
      <t>サンギョウ</t>
    </rPh>
    <rPh sb="2" eb="5">
      <t>シンコウヒ</t>
    </rPh>
    <phoneticPr fontId="1"/>
  </si>
  <si>
    <t>雇用労政費</t>
    <rPh sb="0" eb="2">
      <t>コヨウ</t>
    </rPh>
    <rPh sb="2" eb="4">
      <t>ロウセイ</t>
    </rPh>
    <rPh sb="4" eb="5">
      <t>ヒ</t>
    </rPh>
    <phoneticPr fontId="1"/>
  </si>
  <si>
    <t>水産経営費</t>
    <rPh sb="0" eb="2">
      <t>スイサン</t>
    </rPh>
    <rPh sb="2" eb="5">
      <t>ケイエイヒ</t>
    </rPh>
    <phoneticPr fontId="1"/>
  </si>
  <si>
    <t>水産振興費</t>
    <rPh sb="0" eb="2">
      <t>スイサン</t>
    </rPh>
    <rPh sb="2" eb="5">
      <t>シンコウヒ</t>
    </rPh>
    <phoneticPr fontId="1"/>
  </si>
  <si>
    <t>漁港漁村費</t>
    <rPh sb="0" eb="2">
      <t>ギョコウ</t>
    </rPh>
    <rPh sb="2" eb="4">
      <t>ギョソン</t>
    </rPh>
    <rPh sb="4" eb="5">
      <t>ヒ</t>
    </rPh>
    <phoneticPr fontId="1"/>
  </si>
  <si>
    <t>林業木材費</t>
    <rPh sb="0" eb="2">
      <t>リンギョウ</t>
    </rPh>
    <rPh sb="2" eb="4">
      <t>モクザイ</t>
    </rPh>
    <rPh sb="4" eb="5">
      <t>ヒ</t>
    </rPh>
    <phoneticPr fontId="1"/>
  </si>
  <si>
    <t>森林活用費</t>
    <rPh sb="0" eb="2">
      <t>シンリン</t>
    </rPh>
    <rPh sb="2" eb="4">
      <t>カツヨウ</t>
    </rPh>
    <rPh sb="4" eb="5">
      <t>ヒ</t>
    </rPh>
    <phoneticPr fontId="1"/>
  </si>
  <si>
    <t>道有林費</t>
    <rPh sb="0" eb="3">
      <t>ドウユウリン</t>
    </rPh>
    <rPh sb="3" eb="4">
      <t>ヒ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</si>
  <si>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</si>
  <si>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18 財政・道有財産</t>
    <rPh sb="3" eb="5">
      <t>ザイセイ</t>
    </rPh>
    <rPh sb="6" eb="7">
      <t>ドウ</t>
    </rPh>
    <rPh sb="7" eb="8">
      <t>ユウ</t>
    </rPh>
    <rPh sb="8" eb="10">
      <t>ザイサン</t>
    </rPh>
    <phoneticPr fontId="1"/>
  </si>
  <si>
    <t>地方揮発油譲与税</t>
    <rPh sb="0" eb="2">
      <t>チホウ</t>
    </rPh>
    <rPh sb="2" eb="5">
      <t>キハツユ</t>
    </rPh>
    <rPh sb="5" eb="8">
      <t>ジョウヨゼイ</t>
    </rPh>
    <phoneticPr fontId="1"/>
  </si>
  <si>
    <t>総合政策費</t>
    <rPh sb="0" eb="2">
      <t>ソウゴウ</t>
    </rPh>
    <rPh sb="2" eb="4">
      <t>セイサク</t>
    </rPh>
    <rPh sb="4" eb="5">
      <t>ヒ</t>
    </rPh>
    <phoneticPr fontId="1"/>
  </si>
  <si>
    <t>総合政策管理費</t>
    <rPh sb="0" eb="2">
      <t>ソウゴウ</t>
    </rPh>
    <rPh sb="2" eb="4">
      <t>セイサク</t>
    </rPh>
    <rPh sb="4" eb="7">
      <t>カンリヒ</t>
    </rPh>
    <phoneticPr fontId="1"/>
  </si>
  <si>
    <t>障がい者保健福祉費</t>
    <rPh sb="0" eb="1">
      <t>ショウ</t>
    </rPh>
    <rPh sb="3" eb="4">
      <t>シャ</t>
    </rPh>
    <rPh sb="4" eb="6">
      <t>ホケン</t>
    </rPh>
    <rPh sb="6" eb="9">
      <t>フクシヒ</t>
    </rPh>
    <phoneticPr fontId="1"/>
  </si>
  <si>
    <t>施設運営指導費</t>
    <rPh sb="0" eb="2">
      <t>シセツ</t>
    </rPh>
    <rPh sb="2" eb="4">
      <t>ウンエイ</t>
    </rPh>
    <rPh sb="4" eb="6">
      <t>シドウ</t>
    </rPh>
    <rPh sb="6" eb="7">
      <t>ヒ</t>
    </rPh>
    <phoneticPr fontId="1"/>
  </si>
  <si>
    <t>消費者安全費</t>
    <rPh sb="0" eb="3">
      <t>ショウヒシャ</t>
    </rPh>
    <rPh sb="3" eb="5">
      <t>アンゼン</t>
    </rPh>
    <rPh sb="5" eb="6">
      <t>ヒ</t>
    </rPh>
    <phoneticPr fontId="1"/>
  </si>
  <si>
    <t>道路橋りょう費</t>
    <rPh sb="0" eb="2">
      <t>ドウロ</t>
    </rPh>
    <rPh sb="2" eb="3">
      <t>キョウ</t>
    </rPh>
    <rPh sb="6" eb="7">
      <t>ヒ</t>
    </rPh>
    <phoneticPr fontId="1"/>
  </si>
  <si>
    <t>河川費</t>
    <rPh sb="0" eb="2">
      <t>カセン</t>
    </rPh>
    <rPh sb="2" eb="3">
      <t>ヒ</t>
    </rPh>
    <phoneticPr fontId="1"/>
  </si>
  <si>
    <t>都市環境費</t>
    <rPh sb="0" eb="2">
      <t>トシ</t>
    </rPh>
    <rPh sb="2" eb="4">
      <t>カンキョウ</t>
    </rPh>
    <rPh sb="4" eb="5">
      <t>ヒ</t>
    </rPh>
    <phoneticPr fontId="1"/>
  </si>
  <si>
    <t>建築指導費</t>
    <rPh sb="0" eb="2">
      <t>ケンチク</t>
    </rPh>
    <rPh sb="2" eb="4">
      <t>シドウ</t>
    </rPh>
    <rPh sb="4" eb="5">
      <t>ヒ</t>
    </rPh>
    <phoneticPr fontId="1"/>
  </si>
  <si>
    <t>住宅費</t>
    <rPh sb="0" eb="3">
      <t>ジュウタクヒ</t>
    </rPh>
    <phoneticPr fontId="1"/>
  </si>
  <si>
    <t>資料　北海道総務部財政局財政課</t>
    <rPh sb="0" eb="2">
      <t>シリョウ</t>
    </rPh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1"/>
  </si>
  <si>
    <t>環境・エネルギー費</t>
    <rPh sb="0" eb="2">
      <t>カンキョウ</t>
    </rPh>
    <rPh sb="8" eb="9">
      <t>ヒ</t>
    </rPh>
    <phoneticPr fontId="1"/>
  </si>
  <si>
    <t>中小企業費</t>
    <rPh sb="0" eb="2">
      <t>チュウショウ</t>
    </rPh>
    <rPh sb="2" eb="4">
      <t>キギョウ</t>
    </rPh>
    <rPh sb="4" eb="5">
      <t>ヒ</t>
    </rPh>
    <phoneticPr fontId="1"/>
  </si>
  <si>
    <t>国際経済費</t>
    <rPh sb="0" eb="2">
      <t>コクサイ</t>
    </rPh>
    <rPh sb="2" eb="4">
      <t>ケイザイ</t>
    </rPh>
    <rPh sb="4" eb="5">
      <t>ヒ</t>
    </rPh>
    <phoneticPr fontId="1"/>
  </si>
  <si>
    <t>政策費</t>
    <rPh sb="0" eb="2">
      <t>セイサク</t>
    </rPh>
    <rPh sb="2" eb="3">
      <t>ヒ</t>
    </rPh>
    <phoneticPr fontId="1"/>
  </si>
  <si>
    <t>道民生活費</t>
    <rPh sb="0" eb="2">
      <t>ドウミン</t>
    </rPh>
    <rPh sb="2" eb="4">
      <t>セイカツ</t>
    </rPh>
    <rPh sb="4" eb="5">
      <t>ヒ</t>
    </rPh>
    <phoneticPr fontId="1"/>
  </si>
  <si>
    <t>地域保健費</t>
    <rPh sb="0" eb="2">
      <t>チイキ</t>
    </rPh>
    <rPh sb="2" eb="4">
      <t>ホケン</t>
    </rPh>
    <rPh sb="4" eb="5">
      <t>ヒ</t>
    </rPh>
    <phoneticPr fontId="1"/>
  </si>
  <si>
    <t>国保医療費</t>
    <rPh sb="0" eb="2">
      <t>コクホ</t>
    </rPh>
    <rPh sb="2" eb="5">
      <t>イリョウヒ</t>
    </rPh>
    <phoneticPr fontId="1"/>
  </si>
  <si>
    <t>食品衛生費</t>
    <rPh sb="0" eb="2">
      <t>ショクヒン</t>
    </rPh>
    <rPh sb="2" eb="5">
      <t>エイセイヒ</t>
    </rPh>
    <phoneticPr fontId="1"/>
  </si>
  <si>
    <t>高齢者保健福祉費</t>
    <rPh sb="0" eb="3">
      <t>コウレイシャ</t>
    </rPh>
    <rPh sb="3" eb="5">
      <t>ホケン</t>
    </rPh>
    <rPh sb="5" eb="8">
      <t>フクシヒ</t>
    </rPh>
    <phoneticPr fontId="1"/>
  </si>
  <si>
    <t>核燃料税</t>
    <rPh sb="0" eb="3">
      <t>カクネンリョウ</t>
    </rPh>
    <rPh sb="3" eb="4">
      <t>ゼイ</t>
    </rPh>
    <phoneticPr fontId="1"/>
  </si>
  <si>
    <t>交通政策費</t>
    <rPh sb="0" eb="2">
      <t>コウツウ</t>
    </rPh>
    <rPh sb="2" eb="4">
      <t>セイサク</t>
    </rPh>
    <rPh sb="4" eb="5">
      <t>ヒ</t>
    </rPh>
    <phoneticPr fontId="1"/>
  </si>
  <si>
    <t>航空費</t>
    <rPh sb="0" eb="2">
      <t>コウクウ</t>
    </rPh>
    <rPh sb="2" eb="3">
      <t>ヒ</t>
    </rPh>
    <phoneticPr fontId="1"/>
  </si>
  <si>
    <t>地域医療費</t>
    <rPh sb="0" eb="2">
      <t>チイキ</t>
    </rPh>
    <rPh sb="2" eb="4">
      <t>イリョウ</t>
    </rPh>
    <rPh sb="4" eb="5">
      <t>ヒ</t>
    </rPh>
    <phoneticPr fontId="1"/>
  </si>
  <si>
    <t>医務薬務費</t>
    <rPh sb="0" eb="2">
      <t>イム</t>
    </rPh>
    <rPh sb="2" eb="4">
      <t>ヤクム</t>
    </rPh>
    <rPh sb="4" eb="5">
      <t>ヒ</t>
    </rPh>
    <phoneticPr fontId="1"/>
  </si>
  <si>
    <t>経済企画費</t>
    <rPh sb="0" eb="2">
      <t>ケイザイ</t>
    </rPh>
    <rPh sb="2" eb="4">
      <t>キカク</t>
    </rPh>
    <rPh sb="4" eb="5">
      <t>ヒ</t>
    </rPh>
    <phoneticPr fontId="1"/>
  </si>
  <si>
    <t>まちづくり推進費</t>
  </si>
  <si>
    <t>維持管理防災費</t>
    <rPh sb="0" eb="2">
      <t>イジ</t>
    </rPh>
    <rPh sb="2" eb="4">
      <t>カンリ</t>
    </rPh>
    <rPh sb="4" eb="7">
      <t>ボウサイヒ</t>
    </rPh>
    <phoneticPr fontId="1"/>
  </si>
  <si>
    <t>子ども子育て支援費</t>
    <rPh sb="0" eb="1">
      <t>コ</t>
    </rPh>
    <rPh sb="3" eb="5">
      <t>コソダ</t>
    </rPh>
    <rPh sb="6" eb="8">
      <t>シエン</t>
    </rPh>
    <rPh sb="8" eb="9">
      <t>ヒ</t>
    </rPh>
    <phoneticPr fontId="1"/>
  </si>
  <si>
    <t>国際交流費</t>
    <rPh sb="0" eb="2">
      <t>コクサイ</t>
    </rPh>
    <rPh sb="2" eb="4">
      <t>コウリュウ</t>
    </rPh>
    <rPh sb="4" eb="5">
      <t>ヒ</t>
    </rPh>
    <phoneticPr fontId="1"/>
  </si>
  <si>
    <t>地域創生費</t>
    <rPh sb="0" eb="2">
      <t>チイキ</t>
    </rPh>
    <rPh sb="2" eb="4">
      <t>ソウセイ</t>
    </rPh>
    <rPh sb="4" eb="5">
      <t>ヒ</t>
    </rPh>
    <phoneticPr fontId="1"/>
  </si>
  <si>
    <t>文化振興費</t>
    <rPh sb="0" eb="2">
      <t>ブンカ</t>
    </rPh>
    <rPh sb="2" eb="4">
      <t>シンコウ</t>
    </rPh>
    <rPh sb="4" eb="5">
      <t>ヒ</t>
    </rPh>
    <phoneticPr fontId="1"/>
  </si>
  <si>
    <t>スポーツ振興費</t>
    <rPh sb="4" eb="6">
      <t>シンコウ</t>
    </rPh>
    <rPh sb="6" eb="7">
      <t>ヒ</t>
    </rPh>
    <phoneticPr fontId="1"/>
  </si>
  <si>
    <t>地域福祉費</t>
    <rPh sb="0" eb="2">
      <t>チイキ</t>
    </rPh>
    <rPh sb="2" eb="5">
      <t>フクシヒ</t>
    </rPh>
    <phoneticPr fontId="1"/>
  </si>
  <si>
    <t>令和元年度</t>
    <rPh sb="0" eb="2">
      <t>レイワ</t>
    </rPh>
    <rPh sb="2" eb="5">
      <t>ガンネンド</t>
    </rPh>
    <phoneticPr fontId="1"/>
  </si>
  <si>
    <t>自動車重量譲与税</t>
    <rPh sb="0" eb="3">
      <t>ジドウシャ</t>
    </rPh>
    <rPh sb="3" eb="5">
      <t>ジュウリョウ</t>
    </rPh>
    <rPh sb="5" eb="8">
      <t>ジョウヨゼイ</t>
    </rPh>
    <phoneticPr fontId="1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</si>
  <si>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"/>
  </si>
  <si>
    <t>航空機燃料譲与税</t>
    <rPh sb="0" eb="3">
      <t>コウクウキ</t>
    </rPh>
    <rPh sb="3" eb="5">
      <t>ネンリョウ</t>
    </rPh>
    <rPh sb="5" eb="8">
      <t>ジョウヨゼイ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</si>
  <si>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</si>
  <si>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4">
      <t>コウフ</t>
    </rPh>
    <rPh sb="4" eb="5">
      <t>ゼイ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</si>
  <si>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</si>
  <si>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</si>
  <si>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交通安全対策特別交付金</t>
    <rPh sb="0" eb="11">
      <t>コウツウアンゼンタイサクトクベツコウフキン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</si>
  <si>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</si>
  <si>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4">
      <t>シシュツ</t>
    </rPh>
    <rPh sb="4" eb="5">
      <t>キン</t>
    </rPh>
    <phoneticPr fontId="1"/>
  </si>
  <si>
    <t>財産収入</t>
    <rPh sb="0" eb="2">
      <t>ザイサン</t>
    </rPh>
    <rPh sb="2" eb="4">
      <t>シュウニュウ</t>
    </rPh>
    <phoneticPr fontId="1"/>
  </si>
  <si>
    <t>寄附金</t>
    <rPh sb="0" eb="2">
      <t>キフ</t>
    </rPh>
    <rPh sb="2" eb="3">
      <t>キン</t>
    </rPh>
    <phoneticPr fontId="1"/>
  </si>
  <si>
    <t>繰入金</t>
    <rPh sb="0" eb="3">
      <t>クリイレキン</t>
    </rPh>
    <phoneticPr fontId="1"/>
  </si>
  <si>
    <t>諸収入</t>
    <rPh sb="0" eb="3">
      <t>ショシュウニュウ</t>
    </rPh>
    <phoneticPr fontId="1"/>
  </si>
  <si>
    <t>道債</t>
    <rPh sb="0" eb="2">
      <t>ドウサイ</t>
    </rPh>
    <phoneticPr fontId="1"/>
  </si>
  <si>
    <t>繰越金</t>
    <rPh sb="0" eb="3">
      <t>クリコシキン</t>
    </rPh>
    <phoneticPr fontId="1"/>
  </si>
  <si>
    <t>環境政策費</t>
    <rPh sb="0" eb="2">
      <t>カンキョウ</t>
    </rPh>
    <rPh sb="2" eb="5">
      <t>セイサクヒ</t>
    </rPh>
    <phoneticPr fontId="1"/>
  </si>
  <si>
    <t>気候変動対策費</t>
    <rPh sb="0" eb="2">
      <t>キコウ</t>
    </rPh>
    <rPh sb="2" eb="4">
      <t>ヘンドウ</t>
    </rPh>
    <rPh sb="4" eb="7">
      <t>タイサクヒ</t>
    </rPh>
    <phoneticPr fontId="1"/>
  </si>
  <si>
    <t>アイヌ政策費</t>
    <rPh sb="3" eb="6">
      <t>セイサクヒ</t>
    </rPh>
    <phoneticPr fontId="1"/>
  </si>
  <si>
    <t>保健福祉費</t>
    <rPh sb="0" eb="5">
      <t>ホケンフクシヒ</t>
    </rPh>
    <phoneticPr fontId="1"/>
  </si>
  <si>
    <t>経済費</t>
    <rPh sb="0" eb="2">
      <t>ケイザイ</t>
    </rPh>
    <rPh sb="2" eb="3">
      <t>ヒ</t>
    </rPh>
    <phoneticPr fontId="1"/>
  </si>
  <si>
    <t>農政費</t>
    <rPh sb="0" eb="3">
      <t>ノウセイヒ</t>
    </rPh>
    <phoneticPr fontId="1"/>
  </si>
  <si>
    <t>水産林務費</t>
    <rPh sb="0" eb="5">
      <t>スイサンリンムヒ</t>
    </rPh>
    <phoneticPr fontId="1"/>
  </si>
  <si>
    <t>特別法人事業譲与税</t>
    <rPh sb="0" eb="2">
      <t>トクベツ</t>
    </rPh>
    <rPh sb="2" eb="4">
      <t>ホウジン</t>
    </rPh>
    <rPh sb="4" eb="6">
      <t>ジギョウ</t>
    </rPh>
    <rPh sb="6" eb="9">
      <t>ジョウヨゼイ</t>
    </rPh>
    <phoneticPr fontId="1"/>
  </si>
  <si>
    <r>
      <t xml:space="preserve">平  成  </t>
    </r>
    <r>
      <rPr>
        <sz val="12"/>
        <rFont val="ＭＳ 明朝"/>
        <family val="1"/>
        <charset val="128"/>
      </rPr>
      <t xml:space="preserve">2 </t>
    </r>
    <r>
      <rPr>
        <sz val="12"/>
        <color indexed="9"/>
        <rFont val="ＭＳ 明朝"/>
        <family val="1"/>
        <charset val="128"/>
      </rPr>
      <t xml:space="preserve"> 年  度</t>
    </r>
    <phoneticPr fontId="1"/>
  </si>
  <si>
    <r>
      <t xml:space="preserve">平  成  </t>
    </r>
    <r>
      <rPr>
        <sz val="12"/>
        <rFont val="ＭＳ 明朝"/>
        <family val="1"/>
        <charset val="128"/>
      </rPr>
      <t xml:space="preserve">3 </t>
    </r>
    <r>
      <rPr>
        <sz val="12"/>
        <color indexed="9"/>
        <rFont val="ＭＳ 明朝"/>
        <family val="1"/>
        <charset val="128"/>
      </rPr>
      <t xml:space="preserve"> 年  度</t>
    </r>
    <phoneticPr fontId="1"/>
  </si>
  <si>
    <t>官民連携推進費</t>
    <rPh sb="0" eb="2">
      <t>カンミン</t>
    </rPh>
    <rPh sb="2" eb="4">
      <t>レンケイ</t>
    </rPh>
    <rPh sb="4" eb="7">
      <t>スイシンヒ</t>
    </rPh>
    <phoneticPr fontId="1"/>
  </si>
  <si>
    <t>産業人材費</t>
    <rPh sb="0" eb="2">
      <t>サンギョウ</t>
    </rPh>
    <rPh sb="2" eb="4">
      <t>ジンザイ</t>
    </rPh>
    <rPh sb="4" eb="5">
      <t>ヒ</t>
    </rPh>
    <phoneticPr fontId="1"/>
  </si>
  <si>
    <t>平  成  30  年  度</t>
    <phoneticPr fontId="1"/>
  </si>
  <si>
    <r>
      <t xml:space="preserve">平  成  </t>
    </r>
    <r>
      <rPr>
        <sz val="12"/>
        <rFont val="ＭＳ ゴシック"/>
        <family val="3"/>
        <charset val="128"/>
      </rPr>
      <t xml:space="preserve">4 </t>
    </r>
    <r>
      <rPr>
        <sz val="12"/>
        <color indexed="9"/>
        <rFont val="ＭＳ ゴシック"/>
        <family val="3"/>
        <charset val="128"/>
      </rPr>
      <t xml:space="preserve"> 年  度</t>
    </r>
    <phoneticPr fontId="1"/>
  </si>
  <si>
    <t>計画費</t>
    <rPh sb="0" eb="2">
      <t>ケイカク</t>
    </rPh>
    <rPh sb="2" eb="3">
      <t>ヒ</t>
    </rPh>
    <phoneticPr fontId="1"/>
  </si>
  <si>
    <t>自然環境費</t>
    <rPh sb="0" eb="2">
      <t>シゼン</t>
    </rPh>
    <rPh sb="2" eb="4">
      <t>カンキョウ</t>
    </rPh>
    <rPh sb="4" eb="5">
      <t>ヒ</t>
    </rPh>
    <phoneticPr fontId="1"/>
  </si>
  <si>
    <t>ゼロカーボン戦略費</t>
    <rPh sb="6" eb="8">
      <t>センリャク</t>
    </rPh>
    <rPh sb="8" eb="9">
      <t>ヒ</t>
    </rPh>
    <phoneticPr fontId="1"/>
  </si>
  <si>
    <t>感染症対策費</t>
    <rPh sb="0" eb="3">
      <t>カンセンショウ</t>
    </rPh>
    <rPh sb="3" eb="6">
      <t>タイサクヒ</t>
    </rPh>
    <phoneticPr fontId="1"/>
  </si>
  <si>
    <t>食産業振興費</t>
    <rPh sb="0" eb="3">
      <t>ショクサンギョウ</t>
    </rPh>
    <rPh sb="3" eb="6">
      <t>シンコウヒ</t>
    </rPh>
    <phoneticPr fontId="1"/>
  </si>
  <si>
    <t>観光振興費</t>
    <rPh sb="0" eb="2">
      <t>カンコウ</t>
    </rPh>
    <rPh sb="2" eb="4">
      <t>シンコウ</t>
    </rPh>
    <rPh sb="4" eb="5">
      <t>ヒ</t>
    </rPh>
    <phoneticPr fontId="1"/>
  </si>
  <si>
    <t>地域行政費</t>
    <rPh sb="0" eb="2">
      <t>チイキ</t>
    </rPh>
    <rPh sb="2" eb="5">
      <t>ギョウセイヒ</t>
    </rPh>
    <phoneticPr fontId="1"/>
  </si>
  <si>
    <t>次世代社会戦略費</t>
    <rPh sb="0" eb="3">
      <t>ジセダイ</t>
    </rPh>
    <rPh sb="3" eb="5">
      <t>シャカイ</t>
    </rPh>
    <rPh sb="5" eb="7">
      <t>センリャク</t>
    </rPh>
    <rPh sb="7" eb="8">
      <t>ヒ</t>
    </rPh>
    <phoneticPr fontId="1"/>
  </si>
  <si>
    <t>漁業管理費</t>
    <rPh sb="0" eb="2">
      <t>ギョギョウ</t>
    </rPh>
    <rPh sb="2" eb="5">
      <t>カンリヒ</t>
    </rPh>
    <phoneticPr fontId="1"/>
  </si>
  <si>
    <r>
      <t>1 北海道一般会計歳入決算額</t>
    </r>
    <r>
      <rPr>
        <b/>
        <sz val="17"/>
        <color indexed="8"/>
        <rFont val="ＭＳ 明朝"/>
        <family val="1"/>
        <charset val="128"/>
      </rPr>
      <t>（平成30年度～令和4年度）</t>
    </r>
    <rPh sb="2" eb="5">
      <t>ホッカイドウ</t>
    </rPh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rPh sb="15" eb="17">
      <t>ヘイセイ</t>
    </rPh>
    <rPh sb="19" eb="21">
      <t>ネンド</t>
    </rPh>
    <rPh sb="22" eb="24">
      <t>レイワ</t>
    </rPh>
    <rPh sb="25" eb="26">
      <t>ネン</t>
    </rPh>
    <rPh sb="26" eb="27">
      <t>ド</t>
    </rPh>
    <phoneticPr fontId="1"/>
  </si>
  <si>
    <r>
      <t>2 北海道一般会計歳出決算額</t>
    </r>
    <r>
      <rPr>
        <b/>
        <sz val="16"/>
        <color indexed="8"/>
        <rFont val="ＭＳ 明朝"/>
        <family val="1"/>
        <charset val="128"/>
      </rPr>
      <t>（平成30年度～令和4年度）</t>
    </r>
    <rPh sb="2" eb="5">
      <t>ホッカイドウ</t>
    </rPh>
    <rPh sb="5" eb="7">
      <t>イッパン</t>
    </rPh>
    <rPh sb="7" eb="9">
      <t>カイケイ</t>
    </rPh>
    <rPh sb="9" eb="11">
      <t>サイシュツ</t>
    </rPh>
    <rPh sb="11" eb="13">
      <t>ケッサン</t>
    </rPh>
    <rPh sb="13" eb="14">
      <t>ガク</t>
    </rPh>
    <rPh sb="19" eb="21">
      <t>ネンド</t>
    </rPh>
    <rPh sb="22" eb="24">
      <t>レイワ</t>
    </rPh>
    <rPh sb="25" eb="27">
      <t>ネンド</t>
    </rPh>
    <phoneticPr fontId="1"/>
  </si>
  <si>
    <r>
      <t>2 北海道一般会計歳出決算額(続き)</t>
    </r>
    <r>
      <rPr>
        <b/>
        <sz val="17"/>
        <color indexed="8"/>
        <rFont val="ＭＳ 明朝"/>
        <family val="1"/>
        <charset val="128"/>
      </rPr>
      <t>（平成30年度～令和4年度）</t>
    </r>
    <rPh sb="15" eb="16">
      <t>ツヅ</t>
    </rPh>
    <rPh sb="19" eb="21">
      <t>ヘイセイ</t>
    </rPh>
    <rPh sb="23" eb="25">
      <t>ネンド</t>
    </rPh>
    <rPh sb="26" eb="28">
      <t>レイワ</t>
    </rPh>
    <rPh sb="29" eb="31">
      <t>ネンド</t>
    </rPh>
    <rPh sb="30" eb="31">
      <t>ド</t>
    </rPh>
    <phoneticPr fontId="1"/>
  </si>
  <si>
    <t>18 財政・道有財産</t>
    <phoneticPr fontId="24"/>
  </si>
  <si>
    <r>
      <t>3 北海道特別会計歳入・歳出決算額</t>
    </r>
    <r>
      <rPr>
        <b/>
        <sz val="24"/>
        <color indexed="8"/>
        <rFont val="ＭＳ 明朝"/>
        <family val="1"/>
        <charset val="128"/>
      </rPr>
      <t>（平成30年度～令和4年度）</t>
    </r>
    <rPh sb="9" eb="11">
      <t>サイニュウ</t>
    </rPh>
    <rPh sb="12" eb="14">
      <t>サイシュツ</t>
    </rPh>
    <rPh sb="14" eb="16">
      <t>ケッサン</t>
    </rPh>
    <rPh sb="16" eb="17">
      <t>ガク</t>
    </rPh>
    <rPh sb="22" eb="24">
      <t>ネンド</t>
    </rPh>
    <rPh sb="25" eb="27">
      <t>レイワ</t>
    </rPh>
    <rPh sb="28" eb="30">
      <t>ネンド</t>
    </rPh>
    <phoneticPr fontId="1"/>
  </si>
  <si>
    <t>（単位：千円）</t>
  </si>
  <si>
    <t>歳　　　　　　　入</t>
  </si>
  <si>
    <t>歳　　　　　　　出</t>
  </si>
  <si>
    <t>年度・款項</t>
  </si>
  <si>
    <t>予算現額</t>
  </si>
  <si>
    <t>収入済額</t>
  </si>
  <si>
    <t>支出済額</t>
  </si>
  <si>
    <t>平成30年度</t>
    <rPh sb="0" eb="2">
      <t>ヘイセイ</t>
    </rPh>
    <rPh sb="4" eb="6">
      <t>ネンド</t>
    </rPh>
    <phoneticPr fontId="1"/>
  </si>
  <si>
    <r>
      <t>平成</t>
    </r>
    <r>
      <rPr>
        <sz val="18"/>
        <rFont val="ＭＳ 明朝"/>
        <family val="1"/>
        <charset val="128"/>
      </rPr>
      <t>2</t>
    </r>
    <r>
      <rPr>
        <sz val="18"/>
        <color indexed="9"/>
        <rFont val="ＭＳ 明朝"/>
        <family val="1"/>
        <charset val="128"/>
      </rPr>
      <t>年度</t>
    </r>
    <rPh sb="0" eb="2">
      <t>ヘイセイ</t>
    </rPh>
    <rPh sb="3" eb="5">
      <t>ネンド</t>
    </rPh>
    <phoneticPr fontId="1"/>
  </si>
  <si>
    <r>
      <t>平成</t>
    </r>
    <r>
      <rPr>
        <sz val="18"/>
        <rFont val="ＭＳ 明朝"/>
        <family val="1"/>
        <charset val="128"/>
      </rPr>
      <t>3</t>
    </r>
    <r>
      <rPr>
        <sz val="18"/>
        <color indexed="9"/>
        <rFont val="ＭＳ 明朝"/>
        <family val="1"/>
        <charset val="128"/>
      </rPr>
      <t>年度</t>
    </r>
    <rPh sb="0" eb="2">
      <t>ヘイセイ</t>
    </rPh>
    <rPh sb="3" eb="5">
      <t>ネンド</t>
    </rPh>
    <phoneticPr fontId="1"/>
  </si>
  <si>
    <r>
      <t>平成</t>
    </r>
    <r>
      <rPr>
        <sz val="18"/>
        <rFont val="ＭＳ ゴシック"/>
        <family val="3"/>
        <charset val="128"/>
      </rPr>
      <t>4</t>
    </r>
    <r>
      <rPr>
        <sz val="18"/>
        <color indexed="9"/>
        <rFont val="ＭＳ ゴシック"/>
        <family val="3"/>
        <charset val="128"/>
      </rPr>
      <t>年度</t>
    </r>
    <rPh sb="0" eb="2">
      <t>ヘイセイ</t>
    </rPh>
    <rPh sb="3" eb="5">
      <t>ネンド</t>
    </rPh>
    <phoneticPr fontId="1"/>
  </si>
  <si>
    <t>北海道公債管理特別会計</t>
  </si>
  <si>
    <t>総額</t>
  </si>
  <si>
    <t>財産収入</t>
  </si>
  <si>
    <t>繰入金</t>
  </si>
  <si>
    <t>一般会計繰入金</t>
  </si>
  <si>
    <t>基金繰入金</t>
    <rPh sb="0" eb="2">
      <t>キキン</t>
    </rPh>
    <rPh sb="2" eb="5">
      <t>クリイレキン</t>
    </rPh>
    <phoneticPr fontId="1"/>
  </si>
  <si>
    <t>北海道国民健康保険事業特別会計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トクベツ</t>
    </rPh>
    <rPh sb="13" eb="15">
      <t>カイケイ</t>
    </rPh>
    <phoneticPr fontId="40"/>
  </si>
  <si>
    <t>総額</t>
    <rPh sb="1" eb="2">
      <t>ガク</t>
    </rPh>
    <phoneticPr fontId="24"/>
  </si>
  <si>
    <t>分担金及び負担金</t>
    <rPh sb="0" eb="3">
      <t>ブンタンキン</t>
    </rPh>
    <rPh sb="3" eb="4">
      <t>オヨ</t>
    </rPh>
    <rPh sb="5" eb="8">
      <t>フタンキン</t>
    </rPh>
    <phoneticPr fontId="40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</si>
  <si>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40"/>
  </si>
  <si>
    <t>負担金</t>
    <rPh sb="0" eb="3">
      <t>フタンキン</t>
    </rPh>
    <phoneticPr fontId="40"/>
  </si>
  <si>
    <t>国民健康保険事業費</t>
    <rPh sb="0" eb="4">
      <t>コクミンケンコウ</t>
    </rPh>
    <rPh sb="4" eb="6">
      <t>ホケン</t>
    </rPh>
    <rPh sb="6" eb="9">
      <t>ジギョウヒ</t>
    </rPh>
    <phoneticPr fontId="40"/>
  </si>
  <si>
    <t>国庫支出金</t>
    <rPh sb="0" eb="2">
      <t>コッコ</t>
    </rPh>
    <rPh sb="2" eb="5">
      <t>シシュツキン</t>
    </rPh>
    <phoneticPr fontId="24"/>
  </si>
  <si>
    <t>諸支出金</t>
    <rPh sb="0" eb="3">
      <t>ショシシュツ</t>
    </rPh>
    <rPh sb="3" eb="4">
      <t>キン</t>
    </rPh>
    <phoneticPr fontId="40"/>
  </si>
  <si>
    <t>国庫負担金</t>
    <rPh sb="0" eb="2">
      <t>コッコ</t>
    </rPh>
    <rPh sb="2" eb="5">
      <t>フタンキン</t>
    </rPh>
    <phoneticPr fontId="40"/>
  </si>
  <si>
    <t>繰出金</t>
    <rPh sb="0" eb="1">
      <t>ク</t>
    </rPh>
    <rPh sb="1" eb="2">
      <t>ダ</t>
    </rPh>
    <rPh sb="2" eb="3">
      <t>キン</t>
    </rPh>
    <phoneticPr fontId="40"/>
  </si>
  <si>
    <t>国庫補助金</t>
    <rPh sb="0" eb="2">
      <t>コッコ</t>
    </rPh>
    <rPh sb="2" eb="5">
      <t>ホジョキン</t>
    </rPh>
    <phoneticPr fontId="40"/>
  </si>
  <si>
    <t>諸費</t>
    <rPh sb="0" eb="1">
      <t>モロ</t>
    </rPh>
    <rPh sb="1" eb="2">
      <t>ヒ</t>
    </rPh>
    <phoneticPr fontId="40"/>
  </si>
  <si>
    <t>財産収入</t>
    <rPh sb="0" eb="2">
      <t>ザイサン</t>
    </rPh>
    <rPh sb="2" eb="4">
      <t>シュウニュウ</t>
    </rPh>
    <phoneticPr fontId="40"/>
  </si>
  <si>
    <t>財産運用収入</t>
    <rPh sb="0" eb="2">
      <t>ザイサン</t>
    </rPh>
    <rPh sb="2" eb="4">
      <t>ウンヨウ</t>
    </rPh>
    <rPh sb="4" eb="6">
      <t>シュウニュウ</t>
    </rPh>
    <phoneticPr fontId="40"/>
  </si>
  <si>
    <t>繰入金</t>
    <rPh sb="0" eb="3">
      <t>クリイレキン</t>
    </rPh>
    <phoneticPr fontId="24"/>
  </si>
  <si>
    <t>一般会計繰入金</t>
    <rPh sb="0" eb="2">
      <t>イッパン</t>
    </rPh>
    <rPh sb="2" eb="4">
      <t>カイケイ</t>
    </rPh>
    <rPh sb="4" eb="5">
      <t>グ</t>
    </rPh>
    <rPh sb="5" eb="7">
      <t>ニュウキン</t>
    </rPh>
    <phoneticPr fontId="24"/>
  </si>
  <si>
    <t>基金繰入金</t>
    <rPh sb="0" eb="2">
      <t>キキン</t>
    </rPh>
    <rPh sb="2" eb="5">
      <t>クリイレキン</t>
    </rPh>
    <phoneticPr fontId="40"/>
  </si>
  <si>
    <t>繰越金</t>
    <rPh sb="0" eb="3">
      <t>クリコシキン</t>
    </rPh>
    <phoneticPr fontId="24"/>
  </si>
  <si>
    <t>繰越金</t>
    <rPh sb="0" eb="3">
      <t>クリコシキン</t>
    </rPh>
    <phoneticPr fontId="40"/>
  </si>
  <si>
    <t>諸収入</t>
    <rPh sb="0" eb="3">
      <t>ショシュウニュウ</t>
    </rPh>
    <phoneticPr fontId="24"/>
  </si>
  <si>
    <t>貸付金収入</t>
    <rPh sb="0" eb="3">
      <t>カシツケキン</t>
    </rPh>
    <rPh sb="3" eb="5">
      <t>シュウニュウ</t>
    </rPh>
    <phoneticPr fontId="24"/>
  </si>
  <si>
    <t>雑入</t>
    <rPh sb="0" eb="1">
      <t>ザツ</t>
    </rPh>
    <rPh sb="1" eb="2">
      <t>ニュウ</t>
    </rPh>
    <phoneticPr fontId="24"/>
  </si>
  <si>
    <t>北海道母子父子寡婦福祉資金貸付事業特別会計</t>
    <rPh sb="5" eb="7">
      <t>フシ</t>
    </rPh>
    <phoneticPr fontId="40"/>
  </si>
  <si>
    <t>母子父子寡婦福祉資金貸付事業費</t>
    <rPh sb="2" eb="4">
      <t>フシ</t>
    </rPh>
    <phoneticPr fontId="40"/>
  </si>
  <si>
    <t>諸支出金</t>
    <rPh sb="0" eb="1">
      <t>ショ</t>
    </rPh>
    <rPh sb="1" eb="4">
      <t>シシュツキン</t>
    </rPh>
    <phoneticPr fontId="40"/>
  </si>
  <si>
    <t>繰出金</t>
    <rPh sb="0" eb="1">
      <t>クリ</t>
    </rPh>
    <rPh sb="1" eb="2">
      <t>シュツ</t>
    </rPh>
    <rPh sb="2" eb="3">
      <t>キン</t>
    </rPh>
    <phoneticPr fontId="40"/>
  </si>
  <si>
    <t>諸収入</t>
    <rPh sb="0" eb="3">
      <t>ショシュウニュウ</t>
    </rPh>
    <phoneticPr fontId="40"/>
  </si>
  <si>
    <t>諸費</t>
    <rPh sb="0" eb="2">
      <t>ショヒ</t>
    </rPh>
    <phoneticPr fontId="40"/>
  </si>
  <si>
    <t>貸付金収入</t>
    <rPh sb="0" eb="3">
      <t>カシツケキン</t>
    </rPh>
    <rPh sb="3" eb="5">
      <t>シュウニュウ</t>
    </rPh>
    <phoneticPr fontId="40"/>
  </si>
  <si>
    <t>雑入</t>
    <rPh sb="0" eb="1">
      <t>ザツ</t>
    </rPh>
    <rPh sb="1" eb="2">
      <t>イ</t>
    </rPh>
    <phoneticPr fontId="40"/>
  </si>
  <si>
    <t>北海道中小企業近代化資金貸付事業特別会計</t>
    <phoneticPr fontId="1"/>
  </si>
  <si>
    <t>中小企業近代化資金貸付事業費</t>
  </si>
  <si>
    <t>雑入</t>
    <rPh sb="0" eb="1">
      <t>ザツ</t>
    </rPh>
    <rPh sb="1" eb="2">
      <t>ニュウ</t>
    </rPh>
    <phoneticPr fontId="40"/>
  </si>
  <si>
    <t>道債</t>
    <rPh sb="0" eb="2">
      <t>ドウサイ</t>
    </rPh>
    <phoneticPr fontId="40"/>
  </si>
  <si>
    <t>北海道苫小牧東部地域開発出資特別会計</t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1"/>
  </si>
  <si>
    <t>財産運用収入</t>
    <rPh sb="2" eb="4">
      <t>ウンヨウ</t>
    </rPh>
    <phoneticPr fontId="1"/>
  </si>
  <si>
    <t>諸収入</t>
  </si>
  <si>
    <t>一般会計借入金</t>
    <rPh sb="0" eb="2">
      <t>イッパン</t>
    </rPh>
    <rPh sb="2" eb="4">
      <t>カイケイ</t>
    </rPh>
    <rPh sb="4" eb="7">
      <t>カリイレキン</t>
    </rPh>
    <phoneticPr fontId="1"/>
  </si>
  <si>
    <t>資料　北海道総務部財政局財政課</t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1"/>
  </si>
  <si>
    <r>
      <rPr>
        <b/>
        <sz val="40.5"/>
        <rFont val="ＭＳ 明朝"/>
        <family val="1"/>
        <charset val="128"/>
      </rPr>
      <t>3 北海道特別会計歳入・歳出決算額(続き)</t>
    </r>
    <r>
      <rPr>
        <b/>
        <sz val="26"/>
        <rFont val="ＭＳ 明朝"/>
        <family val="1"/>
        <charset val="128"/>
      </rPr>
      <t>（平成30年度～令和4年度）</t>
    </r>
    <rPh sb="26" eb="28">
      <t>ネンド</t>
    </rPh>
    <rPh sb="29" eb="31">
      <t>レイワ</t>
    </rPh>
    <rPh sb="32" eb="34">
      <t>ネンド</t>
    </rPh>
    <phoneticPr fontId="24"/>
  </si>
  <si>
    <t>（単位：千円）</t>
    <phoneticPr fontId="24"/>
  </si>
  <si>
    <t>款             項</t>
    <phoneticPr fontId="1"/>
  </si>
  <si>
    <t>款    項</t>
    <phoneticPr fontId="1"/>
  </si>
  <si>
    <t>北海道住宅供給公社経営健全化資金貸付事業特別会計</t>
    <rPh sb="0" eb="3">
      <t>ホッカイドウ</t>
    </rPh>
    <rPh sb="3" eb="5">
      <t>ジュウタク</t>
    </rPh>
    <rPh sb="5" eb="7">
      <t>キョウキュウ</t>
    </rPh>
    <rPh sb="7" eb="9">
      <t>コウシャ</t>
    </rPh>
    <rPh sb="9" eb="11">
      <t>ケイエイ</t>
    </rPh>
    <rPh sb="11" eb="14">
      <t>ケンゼンカ</t>
    </rPh>
    <rPh sb="14" eb="16">
      <t>シキン</t>
    </rPh>
    <rPh sb="16" eb="18">
      <t>カシツケ</t>
    </rPh>
    <rPh sb="18" eb="20">
      <t>ジギョウ</t>
    </rPh>
    <rPh sb="20" eb="22">
      <t>トクベツ</t>
    </rPh>
    <rPh sb="22" eb="24">
      <t>カイケイ</t>
    </rPh>
    <phoneticPr fontId="24"/>
  </si>
  <si>
    <t>総額</t>
    <rPh sb="0" eb="2">
      <t>ソウガク</t>
    </rPh>
    <phoneticPr fontId="24"/>
  </si>
  <si>
    <t>諸収入</t>
    <rPh sb="0" eb="1">
      <t>ショ</t>
    </rPh>
    <rPh sb="1" eb="3">
      <t>シュウニュウ</t>
    </rPh>
    <phoneticPr fontId="24"/>
  </si>
  <si>
    <t>住宅供給公社事業運営資金貸付事業費</t>
    <rPh sb="0" eb="2">
      <t>ジュウタク</t>
    </rPh>
    <rPh sb="2" eb="4">
      <t>キョウキュウ</t>
    </rPh>
    <rPh sb="4" eb="6">
      <t>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24"/>
  </si>
  <si>
    <t>一般会計借入金</t>
    <rPh sb="0" eb="2">
      <t>イッパン</t>
    </rPh>
    <rPh sb="2" eb="4">
      <t>カイケイ</t>
    </rPh>
    <rPh sb="4" eb="5">
      <t>カ</t>
    </rPh>
    <rPh sb="5" eb="6">
      <t>ニュウ</t>
    </rPh>
    <rPh sb="6" eb="7">
      <t>キン</t>
    </rPh>
    <phoneticPr fontId="24"/>
  </si>
  <si>
    <t>住宅供給公社事業運営資金貸付事業費</t>
    <rPh sb="0" eb="2">
      <t>ジュウタク</t>
    </rPh>
    <rPh sb="2" eb="6">
      <t>キョウキュウコウシャ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24"/>
  </si>
  <si>
    <t>貸付金収入</t>
    <rPh sb="0" eb="2">
      <t>カシツケ</t>
    </rPh>
    <rPh sb="2" eb="3">
      <t>キン</t>
    </rPh>
    <rPh sb="3" eb="5">
      <t>シュウニュウ</t>
    </rPh>
    <phoneticPr fontId="24"/>
  </si>
  <si>
    <t>公債費</t>
    <rPh sb="0" eb="3">
      <t>コウサイヒ</t>
    </rPh>
    <phoneticPr fontId="24"/>
  </si>
  <si>
    <t>北海道地方競馬特別会計</t>
  </si>
  <si>
    <t>使用料及び手数料</t>
  </si>
  <si>
    <t>競馬費</t>
  </si>
  <si>
    <t>競馬総務費</t>
  </si>
  <si>
    <t>競馬開催費</t>
  </si>
  <si>
    <r>
      <t>4 北海道公営企業会計収支決算額</t>
    </r>
    <r>
      <rPr>
        <b/>
        <sz val="24"/>
        <rFont val="ＭＳ 明朝"/>
        <family val="1"/>
        <charset val="128"/>
      </rPr>
      <t>（令和4年度）</t>
    </r>
    <rPh sb="17" eb="19">
      <t>レイワ</t>
    </rPh>
    <rPh sb="20" eb="22">
      <t>ネンド</t>
    </rPh>
    <phoneticPr fontId="24"/>
  </si>
  <si>
    <t>収　　　　　　　　　　　　入</t>
  </si>
  <si>
    <t>支　　　　　　　　　　　　出</t>
    <phoneticPr fontId="24"/>
  </si>
  <si>
    <t>科　　　　　目</t>
  </si>
  <si>
    <t>予　算　額</t>
  </si>
  <si>
    <t>決　算　額</t>
  </si>
  <si>
    <t>北海道公共下水道事業会計</t>
    <rPh sb="3" eb="5">
      <t>コウキョウ</t>
    </rPh>
    <rPh sb="5" eb="8">
      <t>ゲスイドウ</t>
    </rPh>
    <rPh sb="8" eb="10">
      <t>ジギョウ</t>
    </rPh>
    <phoneticPr fontId="40"/>
  </si>
  <si>
    <t>収益的収入</t>
    <rPh sb="0" eb="2">
      <t>シュウエキ</t>
    </rPh>
    <phoneticPr fontId="24"/>
  </si>
  <si>
    <t>収益的支出</t>
    <phoneticPr fontId="24"/>
  </si>
  <si>
    <t>下水道事業収益</t>
    <rPh sb="0" eb="3">
      <t>ゲスイドウ</t>
    </rPh>
    <phoneticPr fontId="40"/>
  </si>
  <si>
    <t>下水道事業費用</t>
    <rPh sb="0" eb="3">
      <t>ゲスイドウ</t>
    </rPh>
    <rPh sb="3" eb="5">
      <t>ジギョウ</t>
    </rPh>
    <rPh sb="5" eb="7">
      <t>ヒヨウ</t>
    </rPh>
    <phoneticPr fontId="24"/>
  </si>
  <si>
    <t>営業収益</t>
    <rPh sb="0" eb="2">
      <t>エイギョウ</t>
    </rPh>
    <rPh sb="2" eb="4">
      <t>シュウエキ</t>
    </rPh>
    <phoneticPr fontId="24"/>
  </si>
  <si>
    <t>営業費用</t>
    <rPh sb="0" eb="2">
      <t>エイギョウ</t>
    </rPh>
    <rPh sb="2" eb="4">
      <t>ヒヨウ</t>
    </rPh>
    <phoneticPr fontId="24"/>
  </si>
  <si>
    <t>営業外収益</t>
    <rPh sb="0" eb="3">
      <t>エイギョウガイ</t>
    </rPh>
    <rPh sb="3" eb="5">
      <t>シュウエキ</t>
    </rPh>
    <phoneticPr fontId="40"/>
  </si>
  <si>
    <t>営業外費用</t>
    <rPh sb="0" eb="3">
      <t>エイギョウガイ</t>
    </rPh>
    <rPh sb="3" eb="5">
      <t>ヒヨウ</t>
    </rPh>
    <phoneticPr fontId="40"/>
  </si>
  <si>
    <t>特別利益</t>
  </si>
  <si>
    <t>特別損失</t>
    <rPh sb="2" eb="4">
      <t>ソンシツ</t>
    </rPh>
    <phoneticPr fontId="24"/>
  </si>
  <si>
    <t>資本的収入</t>
    <phoneticPr fontId="24"/>
  </si>
  <si>
    <t>資本的支出</t>
    <phoneticPr fontId="24"/>
  </si>
  <si>
    <t>企業債</t>
  </si>
  <si>
    <t>建設改良費</t>
    <rPh sb="0" eb="2">
      <t>ケンセツ</t>
    </rPh>
    <rPh sb="2" eb="5">
      <t>カイリョウヒ</t>
    </rPh>
    <phoneticPr fontId="40"/>
  </si>
  <si>
    <t>補助金</t>
    <rPh sb="0" eb="3">
      <t>ホジョキン</t>
    </rPh>
    <phoneticPr fontId="24"/>
  </si>
  <si>
    <t>企業債償還金</t>
  </si>
  <si>
    <t xml:space="preserve"> 他会計からの長期借入金</t>
    <rPh sb="7" eb="9">
      <t>チョウキ</t>
    </rPh>
    <rPh sb="9" eb="12">
      <t>カリイレキン</t>
    </rPh>
    <phoneticPr fontId="40"/>
  </si>
  <si>
    <t>他会計からの長期借入金</t>
    <rPh sb="6" eb="8">
      <t>チョウキ</t>
    </rPh>
    <rPh sb="8" eb="11">
      <t>カリイレキン</t>
    </rPh>
    <phoneticPr fontId="40"/>
  </si>
  <si>
    <t>返還金</t>
    <rPh sb="0" eb="3">
      <t>ヘンカンキン</t>
    </rPh>
    <phoneticPr fontId="40"/>
  </si>
  <si>
    <t>長期借入償還金</t>
    <rPh sb="0" eb="2">
      <t>チョウキ</t>
    </rPh>
    <rPh sb="2" eb="4">
      <t>カリイレ</t>
    </rPh>
    <rPh sb="4" eb="7">
      <t>ショウカンキン</t>
    </rPh>
    <phoneticPr fontId="40"/>
  </si>
  <si>
    <t xml:space="preserve">　資本的収入額が資本的支出額に不足する額1億8,879万6千円は、過年度分資本的収支調整額3,288万8千円当年度分資本的収支調整額621万6千円、過年度分損益勘定留保資金1,718万5千円、当年度分損益勘定留保資金1億3,250万7千円で補塡した。
</t>
    <phoneticPr fontId="40"/>
  </si>
  <si>
    <t>北海道流域下水道事業会計</t>
    <rPh sb="3" eb="5">
      <t>リュウイキ</t>
    </rPh>
    <rPh sb="5" eb="8">
      <t>ゲスイドウ</t>
    </rPh>
    <rPh sb="8" eb="10">
      <t>ジギョウ</t>
    </rPh>
    <phoneticPr fontId="40"/>
  </si>
  <si>
    <t>収益的支出</t>
    <phoneticPr fontId="40"/>
  </si>
  <si>
    <t>下水道事業費用</t>
    <rPh sb="0" eb="3">
      <t>ゲスイドウ</t>
    </rPh>
    <rPh sb="3" eb="5">
      <t>ジギョウ</t>
    </rPh>
    <rPh sb="5" eb="7">
      <t>ヒヨウ</t>
    </rPh>
    <phoneticPr fontId="40"/>
  </si>
  <si>
    <t>営業費用</t>
    <rPh sb="0" eb="2">
      <t>エイギョウ</t>
    </rPh>
    <rPh sb="2" eb="4">
      <t>ヒヨウ</t>
    </rPh>
    <phoneticPr fontId="40"/>
  </si>
  <si>
    <t>特別利益</t>
    <rPh sb="0" eb="2">
      <t>トクベツ</t>
    </rPh>
    <rPh sb="2" eb="4">
      <t>リエキ</t>
    </rPh>
    <phoneticPr fontId="40"/>
  </si>
  <si>
    <t>特別損失</t>
    <rPh sb="0" eb="2">
      <t>トクベツ</t>
    </rPh>
    <rPh sb="2" eb="4">
      <t>ソンシツ</t>
    </rPh>
    <phoneticPr fontId="40"/>
  </si>
  <si>
    <t>資本的支出</t>
    <phoneticPr fontId="40"/>
  </si>
  <si>
    <t>資本的収入</t>
    <phoneticPr fontId="40"/>
  </si>
  <si>
    <t>他会計からの補助金</t>
    <rPh sb="6" eb="9">
      <t>ホジョキン</t>
    </rPh>
    <phoneticPr fontId="40"/>
  </si>
  <si>
    <t>　資本的収入額が資本的支出額に不足する額10億7,551万4千円は、過年度分資本的収支調整額2,874万1千円、過年度損益勘定留保資金176万円及び当年度分損益勘定留保資金10億4,501万3千円で補塡した。</t>
    <phoneticPr fontId="40"/>
  </si>
  <si>
    <r>
      <t>4 北海道公営企業会計収支決算額(続き)</t>
    </r>
    <r>
      <rPr>
        <b/>
        <sz val="18"/>
        <rFont val="ＭＳ 明朝"/>
        <family val="1"/>
        <charset val="128"/>
      </rPr>
      <t>（令和4年度）</t>
    </r>
    <rPh sb="17" eb="18">
      <t>ツヅ</t>
    </rPh>
    <rPh sb="21" eb="23">
      <t>レイワ</t>
    </rPh>
    <rPh sb="24" eb="26">
      <t>ネンド</t>
    </rPh>
    <phoneticPr fontId="24"/>
  </si>
  <si>
    <t>北海道電気事業会計</t>
    <phoneticPr fontId="24"/>
  </si>
  <si>
    <t>収益的収入</t>
  </si>
  <si>
    <t>収益的支出</t>
  </si>
  <si>
    <t>電気事業収益</t>
  </si>
  <si>
    <t>電気事業費用</t>
  </si>
  <si>
    <t>営業収益</t>
  </si>
  <si>
    <t>営業費用</t>
  </si>
  <si>
    <t>財務収益</t>
  </si>
  <si>
    <t>財務費用</t>
  </si>
  <si>
    <t>営業外収益</t>
  </si>
  <si>
    <t>特別利益</t>
    <rPh sb="0" eb="2">
      <t>トクベツ</t>
    </rPh>
    <rPh sb="2" eb="4">
      <t>リエキ</t>
    </rPh>
    <phoneticPr fontId="24"/>
  </si>
  <si>
    <t>資本的収入</t>
  </si>
  <si>
    <t>資本的支出</t>
  </si>
  <si>
    <t>資本的収入</t>
    <rPh sb="0" eb="3">
      <t>シホンテキ</t>
    </rPh>
    <rPh sb="3" eb="5">
      <t>シュウニュウ</t>
    </rPh>
    <phoneticPr fontId="24"/>
  </si>
  <si>
    <t>企業債</t>
    <rPh sb="0" eb="3">
      <t>キギョウサイ</t>
    </rPh>
    <phoneticPr fontId="24"/>
  </si>
  <si>
    <t>建設改良費</t>
  </si>
  <si>
    <t>長期貸付金償還金</t>
    <rPh sb="0" eb="2">
      <t>チョウキ</t>
    </rPh>
    <rPh sb="2" eb="4">
      <t>カシツケ</t>
    </rPh>
    <rPh sb="4" eb="5">
      <t>キン</t>
    </rPh>
    <rPh sb="5" eb="8">
      <t>ショウカンキン</t>
    </rPh>
    <phoneticPr fontId="40"/>
  </si>
  <si>
    <t xml:space="preserve"> </t>
    <phoneticPr fontId="40"/>
  </si>
  <si>
    <t>　資本的収入額が資本的支出額に不足する額13億2,427万8千円は、減債積立金7億7,767万1千円、再生可能エネルギー等利用推進積立金2億9,574万9千円、過年度分損益勘定留保資金2億1,459万7千円及び当年度分消費税及び地方消費税資本的収支調整額3,626万1千円で補塡した。</t>
    <phoneticPr fontId="24"/>
  </si>
  <si>
    <t>北海道工業用水道事業会計</t>
  </si>
  <si>
    <t>工業用水道事業収益</t>
  </si>
  <si>
    <t>工業用水道事業費用</t>
  </si>
  <si>
    <t>営業外費用</t>
  </si>
  <si>
    <t>補助金</t>
  </si>
  <si>
    <t>他会計からの出資金</t>
  </si>
  <si>
    <t>他会計からの長期借入金</t>
  </si>
  <si>
    <t>　資本的収入額が資本的支出額に不足する額9億4,009万4千円は、当年度分損益勘定留保資金等8億3,071万6千円及び当年度分消費税及び地方消費税資本的収支調整額1億937万8千円で補塡した。</t>
    <phoneticPr fontId="40"/>
  </si>
  <si>
    <t>北海道病院事業会計</t>
  </si>
  <si>
    <t>病院事業収益</t>
  </si>
  <si>
    <t>病院事業費用</t>
  </si>
  <si>
    <t>医業収益</t>
  </si>
  <si>
    <t>医業費用</t>
  </si>
  <si>
    <t>医業外収益</t>
  </si>
  <si>
    <t>医業外費用</t>
  </si>
  <si>
    <t>特別利益</t>
    <rPh sb="2" eb="4">
      <t>リエキ</t>
    </rPh>
    <phoneticPr fontId="24"/>
  </si>
  <si>
    <t>特別損失</t>
  </si>
  <si>
    <t>他会計負担金</t>
  </si>
  <si>
    <t>　資本的収入額が資本的支出額に不足する額6億2,509万8千円は、過年度分損益勘定留保資金4億8,761万6千円及び当年度分損益勘定留保資金1億3,748万2千円で補塡した。</t>
    <phoneticPr fontId="40"/>
  </si>
  <si>
    <t>資料　北海道総務部財政局財政課</t>
    <rPh sb="3" eb="6">
      <t>ホッカイドウ</t>
    </rPh>
    <rPh sb="9" eb="12">
      <t>ザイセイキョク</t>
    </rPh>
    <rPh sb="12" eb="15">
      <t>ザイセイカ</t>
    </rPh>
    <phoneticPr fontId="24"/>
  </si>
  <si>
    <r>
      <t>5 地方財政</t>
    </r>
    <r>
      <rPr>
        <b/>
        <sz val="22"/>
        <rFont val="ＭＳ 明朝"/>
        <family val="1"/>
        <charset val="128"/>
      </rPr>
      <t>(令和4年度)</t>
    </r>
    <rPh sb="2" eb="3">
      <t>チ</t>
    </rPh>
    <rPh sb="3" eb="4">
      <t>ガタ</t>
    </rPh>
    <rPh sb="4" eb="5">
      <t>ザイ</t>
    </rPh>
    <rPh sb="5" eb="6">
      <t>セイ</t>
    </rPh>
    <rPh sb="7" eb="9">
      <t>レイワ</t>
    </rPh>
    <rPh sb="10" eb="12">
      <t>ネンド</t>
    </rPh>
    <phoneticPr fontId="1"/>
  </si>
  <si>
    <t>（単位：千円）</t>
    <rPh sb="1" eb="3">
      <t>タンイ</t>
    </rPh>
    <rPh sb="4" eb="6">
      <t>センエン</t>
    </rPh>
    <phoneticPr fontId="1"/>
  </si>
  <si>
    <t>地　　域</t>
    <rPh sb="0" eb="4">
      <t>チイキ</t>
    </rPh>
    <phoneticPr fontId="1"/>
  </si>
  <si>
    <t>普　通　会　計　決　算　額</t>
    <rPh sb="0" eb="3">
      <t>フツウ</t>
    </rPh>
    <rPh sb="4" eb="7">
      <t>カイケイ</t>
    </rPh>
    <rPh sb="8" eb="13">
      <t>ケッサンガク</t>
    </rPh>
    <phoneticPr fontId="1"/>
  </si>
  <si>
    <t>普　通　交　付　税　</t>
    <rPh sb="0" eb="3">
      <t>フツウ</t>
    </rPh>
    <rPh sb="4" eb="9">
      <t>コウフゼイ</t>
    </rPh>
    <phoneticPr fontId="1"/>
  </si>
  <si>
    <t>歳入総額</t>
    <rPh sb="0" eb="1">
      <t>トシ</t>
    </rPh>
    <rPh sb="1" eb="2">
      <t>イリ</t>
    </rPh>
    <rPh sb="2" eb="3">
      <t>フサ</t>
    </rPh>
    <rPh sb="3" eb="4">
      <t>ガク</t>
    </rPh>
    <phoneticPr fontId="1"/>
  </si>
  <si>
    <t>歳出総額</t>
    <rPh sb="0" eb="1">
      <t>トシ</t>
    </rPh>
    <rPh sb="1" eb="2">
      <t>デ</t>
    </rPh>
    <rPh sb="2" eb="3">
      <t>フサ</t>
    </rPh>
    <rPh sb="3" eb="4">
      <t>ガク</t>
    </rPh>
    <phoneticPr fontId="1"/>
  </si>
  <si>
    <t>実質収支</t>
    <rPh sb="0" eb="1">
      <t>ジツ</t>
    </rPh>
    <rPh sb="1" eb="2">
      <t>シツ</t>
    </rPh>
    <rPh sb="2" eb="3">
      <t>オサム</t>
    </rPh>
    <rPh sb="3" eb="4">
      <t>ササ</t>
    </rPh>
    <phoneticPr fontId="1"/>
  </si>
  <si>
    <t>基準財政需要額</t>
    <rPh sb="0" eb="2">
      <t>キジュン</t>
    </rPh>
    <rPh sb="2" eb="4">
      <t>ザイセイ</t>
    </rPh>
    <rPh sb="4" eb="7">
      <t>ジュヨウガク</t>
    </rPh>
    <phoneticPr fontId="1"/>
  </si>
  <si>
    <t>基準財政収入額</t>
    <rPh sb="0" eb="2">
      <t>キジュン</t>
    </rPh>
    <rPh sb="2" eb="4">
      <t>ザイセイ</t>
    </rPh>
    <rPh sb="4" eb="7">
      <t>シュウニュウガク</t>
    </rPh>
    <phoneticPr fontId="1"/>
  </si>
  <si>
    <t>交付基準額</t>
    <rPh sb="0" eb="2">
      <t>コウフ</t>
    </rPh>
    <rPh sb="2" eb="5">
      <t>キジュンガク</t>
    </rPh>
    <phoneticPr fontId="1"/>
  </si>
  <si>
    <t>交付決定額</t>
    <rPh sb="0" eb="2">
      <t>コウフ</t>
    </rPh>
    <rPh sb="2" eb="5">
      <t>ケッテイガク</t>
    </rPh>
    <phoneticPr fontId="1"/>
  </si>
  <si>
    <t>令和4年度</t>
    <rPh sb="0" eb="2">
      <t>レイワ</t>
    </rPh>
    <rPh sb="3" eb="5">
      <t>ネンド</t>
    </rPh>
    <phoneticPr fontId="1"/>
  </si>
  <si>
    <t>空知総合振興局計</t>
    <rPh sb="0" eb="2">
      <t>ソラチ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</si>
  <si>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夕張市</t>
    <rPh sb="0" eb="3">
      <t>ユウバリシ</t>
    </rPh>
    <phoneticPr fontId="1"/>
  </si>
  <si>
    <t>岩見沢市</t>
    <rPh sb="0" eb="4">
      <t>イワミザワシ</t>
    </rPh>
    <phoneticPr fontId="1"/>
  </si>
  <si>
    <t>美唄市</t>
    <rPh sb="0" eb="3">
      <t>ビバイシ</t>
    </rPh>
    <phoneticPr fontId="1"/>
  </si>
  <si>
    <t>芦別市</t>
    <rPh sb="0" eb="3">
      <t>アシベツシ</t>
    </rPh>
    <phoneticPr fontId="1"/>
  </si>
  <si>
    <t>赤平市</t>
    <rPh sb="0" eb="3">
      <t>アカビラシ</t>
    </rPh>
    <phoneticPr fontId="1"/>
  </si>
  <si>
    <t>三笠市</t>
    <rPh sb="0" eb="3">
      <t>ミカサシ</t>
    </rPh>
    <phoneticPr fontId="1"/>
  </si>
  <si>
    <t>滝川市</t>
    <rPh sb="0" eb="3">
      <t>タキカワシ</t>
    </rPh>
    <phoneticPr fontId="1"/>
  </si>
  <si>
    <t>砂川市</t>
    <rPh sb="0" eb="3">
      <t>スナガワシ</t>
    </rPh>
    <phoneticPr fontId="1"/>
  </si>
  <si>
    <t>歌志内市</t>
    <rPh sb="0" eb="4">
      <t>ウタシナイシ</t>
    </rPh>
    <phoneticPr fontId="1"/>
  </si>
  <si>
    <t>深川市</t>
    <rPh sb="0" eb="3">
      <t>フカガワシ</t>
    </rPh>
    <phoneticPr fontId="1"/>
  </si>
  <si>
    <t>町村計</t>
    <rPh sb="0" eb="2">
      <t>チョウソン</t>
    </rPh>
    <rPh sb="2" eb="3">
      <t>ケイ</t>
    </rPh>
    <phoneticPr fontId="1"/>
  </si>
  <si>
    <t>石狩振興局計</t>
    <rPh sb="0" eb="2">
      <t>イシカリ</t>
    </rPh>
    <rPh sb="2" eb="5">
      <t>シンコウキョク</t>
    </rPh>
    <rPh sb="5" eb="6">
      <t>ケイ</t>
    </rPh>
    <phoneticPr fontId="1"/>
  </si>
  <si>
    <t>札幌市</t>
    <rPh sb="0" eb="3">
      <t>サッポロシ</t>
    </rPh>
    <phoneticPr fontId="1"/>
  </si>
  <si>
    <t>江別市</t>
    <rPh sb="0" eb="3">
      <t>エベツシ</t>
    </rPh>
    <phoneticPr fontId="1"/>
  </si>
  <si>
    <t>千歳市</t>
    <rPh sb="0" eb="3">
      <t>チトセシ</t>
    </rPh>
    <phoneticPr fontId="1"/>
  </si>
  <si>
    <t>恵庭市</t>
    <rPh sb="0" eb="3">
      <t>エニワシ</t>
    </rPh>
    <phoneticPr fontId="1"/>
  </si>
  <si>
    <t>北広島市</t>
    <rPh sb="0" eb="4">
      <t>キタヒロシマシ</t>
    </rPh>
    <phoneticPr fontId="1"/>
  </si>
  <si>
    <t>石狩市</t>
    <rPh sb="0" eb="3">
      <t>イシカリシ</t>
    </rPh>
    <phoneticPr fontId="1"/>
  </si>
  <si>
    <t>後志総合振興局計</t>
    <rPh sb="0" eb="2">
      <t>シリベシ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</si>
  <si>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小樽市</t>
    <rPh sb="0" eb="3">
      <t>オタルシ</t>
    </rPh>
    <phoneticPr fontId="1"/>
  </si>
  <si>
    <t>胆振総合振興局計</t>
    <rPh sb="0" eb="2">
      <t>イブリ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</si>
  <si>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</si>
  <si>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</si>
  <si>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</si>
  <si>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</si>
  <si>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日高振興局計</t>
    <rPh sb="0" eb="2">
      <t>ヒダカ</t>
    </rPh>
    <rPh sb="2" eb="5">
      <t>シンコウキョク</t>
    </rPh>
    <rPh sb="5" eb="6">
      <t>ケイ</t>
    </rPh>
    <phoneticPr fontId="1"/>
  </si>
  <si>
    <t>渡島総合振興局計</t>
    <rPh sb="0" eb="2">
      <t>オシマ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</si>
  <si>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函館市</t>
    <rPh sb="0" eb="3">
      <t>ハコダテシ</t>
    </rPh>
    <phoneticPr fontId="1"/>
  </si>
  <si>
    <t>北斗市</t>
    <rPh sb="0" eb="3">
      <t>ホクトシ</t>
    </rPh>
    <phoneticPr fontId="1"/>
  </si>
  <si>
    <t>檜山振興局計</t>
    <rPh sb="0" eb="2">
      <t>ヒヤマ</t>
    </rPh>
    <rPh sb="2" eb="5">
      <t>シンコウキョク</t>
    </rPh>
    <rPh sb="5" eb="6">
      <t>ケイ</t>
    </rPh>
    <phoneticPr fontId="1"/>
  </si>
  <si>
    <t>上川総合振興局計</t>
    <rPh sb="0" eb="2">
      <t>カミカワ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</si>
  <si>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旭川市</t>
    <rPh sb="0" eb="3">
      <t>アサヒカワシ</t>
    </rPh>
    <phoneticPr fontId="1"/>
  </si>
  <si>
    <t>士別市</t>
    <rPh sb="0" eb="3">
      <t>シベツシ</t>
    </rPh>
    <phoneticPr fontId="1"/>
  </si>
  <si>
    <t>名寄市</t>
    <rPh sb="0" eb="3">
      <t>ナヨロシ</t>
    </rPh>
    <phoneticPr fontId="1"/>
  </si>
  <si>
    <t>富良野市</t>
    <rPh sb="0" eb="4">
      <t>フラノシ</t>
    </rPh>
    <phoneticPr fontId="1"/>
  </si>
  <si>
    <t>留萌振興局計</t>
    <rPh sb="0" eb="2">
      <t>ルモイ</t>
    </rPh>
    <rPh sb="2" eb="5">
      <t>シンコウキョク</t>
    </rPh>
    <rPh sb="5" eb="6">
      <t>ケイ</t>
    </rPh>
    <phoneticPr fontId="1"/>
  </si>
  <si>
    <t>留萌市</t>
    <rPh sb="0" eb="3">
      <t>ルモイシ</t>
    </rPh>
    <phoneticPr fontId="1"/>
  </si>
  <si>
    <t>宗谷総合振興局計</t>
    <rPh sb="0" eb="2">
      <t>ソウヤ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</si>
  <si>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稚内市</t>
    <rPh sb="0" eb="3">
      <t>ワッカナイシ</t>
    </rPh>
    <phoneticPr fontId="1"/>
  </si>
  <si>
    <t>ｵﾎｰﾂｸ総合振興局計</t>
    <rPh sb="5" eb="7">
      <t>ソウゴウ</t>
    </rPh>
    <rPh sb="7" eb="9">
      <t>シンコウ</t>
    </rPh>
    <rPh sb="9" eb="10">
      <t>キョク</t>
    </rPh>
    <rPh sb="10" eb="11">
      <t>ケイ</t>
    </rPh>
    <phoneticPr fontId="1"/>
  </si>
  <si>
    <t>北見市</t>
    <rPh sb="0" eb="3">
      <t>キタミシ</t>
    </rPh>
    <phoneticPr fontId="1"/>
  </si>
  <si>
    <t>網走市</t>
    <rPh sb="0" eb="3">
      <t>アバシリシ</t>
    </rPh>
    <phoneticPr fontId="1"/>
  </si>
  <si>
    <t>紋別市</t>
    <rPh sb="0" eb="3">
      <t>モンベツシ</t>
    </rPh>
    <phoneticPr fontId="1"/>
  </si>
  <si>
    <t>十勝総合振興局計</t>
    <rPh sb="0" eb="2">
      <t>トカチ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</si>
  <si>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帯広市</t>
    <rPh sb="0" eb="3">
      <t>オビヒロシ</t>
    </rPh>
    <phoneticPr fontId="1"/>
  </si>
  <si>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1"/>
  </si>
  <si>
    <t>釧路市</t>
    <rPh sb="0" eb="3">
      <t>クシロシ</t>
    </rPh>
    <phoneticPr fontId="1"/>
  </si>
  <si>
    <t>根室振興局計</t>
    <rPh sb="0" eb="2">
      <t>ネムロ</t>
    </rPh>
    <rPh sb="2" eb="5">
      <t>シンコウキョク</t>
    </rPh>
    <rPh sb="5" eb="6">
      <t>ケイ</t>
    </rPh>
    <phoneticPr fontId="1"/>
  </si>
  <si>
    <t>根室市</t>
    <rPh sb="0" eb="3">
      <t>ネムロシ</t>
    </rPh>
    <phoneticPr fontId="1"/>
  </si>
  <si>
    <t>資料　北海道総合政策部地域行政局市町村課</t>
    <rPh sb="0" eb="2">
      <t>シリョウ</t>
    </rPh>
    <rPh sb="3" eb="6">
      <t>ホッカイドウ</t>
    </rPh>
    <rPh sb="6" eb="8">
      <t>ソウゴウ</t>
    </rPh>
    <rPh sb="8" eb="11">
      <t>セイサクブ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phoneticPr fontId="1"/>
  </si>
  <si>
    <r>
      <t>6 道有財産一覧</t>
    </r>
    <r>
      <rPr>
        <b/>
        <sz val="22.5"/>
        <color theme="1"/>
        <rFont val="ＭＳ 明朝"/>
        <family val="1"/>
        <charset val="128"/>
      </rPr>
      <t>(令和4年度)</t>
    </r>
    <rPh sb="2" eb="3">
      <t>ドウ</t>
    </rPh>
    <rPh sb="3" eb="4">
      <t>ユウ</t>
    </rPh>
    <rPh sb="4" eb="5">
      <t>ザイ</t>
    </rPh>
    <rPh sb="5" eb="6">
      <t>サン</t>
    </rPh>
    <rPh sb="6" eb="7">
      <t>イチ</t>
    </rPh>
    <rPh sb="7" eb="8">
      <t>ラン</t>
    </rPh>
    <rPh sb="9" eb="11">
      <t>レイワ</t>
    </rPh>
    <rPh sb="12" eb="14">
      <t>ネンド</t>
    </rPh>
    <phoneticPr fontId="1"/>
  </si>
  <si>
    <t>公有財産</t>
    <rPh sb="0" eb="2">
      <t>コウユウ</t>
    </rPh>
    <rPh sb="2" eb="4">
      <t>ザイサン</t>
    </rPh>
    <phoneticPr fontId="1"/>
  </si>
  <si>
    <t>区　　　　　分</t>
    <rPh sb="0" eb="7">
      <t>クブン</t>
    </rPh>
    <phoneticPr fontId="1"/>
  </si>
  <si>
    <t>土地（㎡）</t>
    <rPh sb="0" eb="2">
      <t>トチ</t>
    </rPh>
    <phoneticPr fontId="1"/>
  </si>
  <si>
    <t>建物（延べ㎡）</t>
    <rPh sb="0" eb="2">
      <t>タテモノ</t>
    </rPh>
    <rPh sb="3" eb="4">
      <t>ノ</t>
    </rPh>
    <phoneticPr fontId="1"/>
  </si>
  <si>
    <t>数　　　　　量</t>
    <rPh sb="0" eb="7">
      <t>スウリョウ</t>
    </rPh>
    <phoneticPr fontId="1"/>
  </si>
  <si>
    <t>土地及び建物</t>
    <rPh sb="0" eb="2">
      <t>トチ</t>
    </rPh>
    <rPh sb="2" eb="3">
      <t>オヨ</t>
    </rPh>
    <rPh sb="4" eb="6">
      <t>タテモノ</t>
    </rPh>
    <phoneticPr fontId="1"/>
  </si>
  <si>
    <t>動産</t>
    <rPh sb="0" eb="1">
      <t>ウゴ</t>
    </rPh>
    <rPh sb="1" eb="2">
      <t>サン</t>
    </rPh>
    <phoneticPr fontId="1"/>
  </si>
  <si>
    <t>船舶</t>
    <rPh sb="0" eb="2">
      <t>センパク</t>
    </rPh>
    <phoneticPr fontId="1"/>
  </si>
  <si>
    <t>行政財産</t>
    <rPh sb="0" eb="2">
      <t>ギョウセイ</t>
    </rPh>
    <rPh sb="2" eb="4">
      <t>ザイサン</t>
    </rPh>
    <phoneticPr fontId="1"/>
  </si>
  <si>
    <t>浮桟橋</t>
    <rPh sb="0" eb="1">
      <t>ウ</t>
    </rPh>
    <rPh sb="1" eb="3">
      <t>サンバシ</t>
    </rPh>
    <phoneticPr fontId="1"/>
  </si>
  <si>
    <t>公用財産</t>
    <rPh sb="0" eb="2">
      <t>コウヨウ</t>
    </rPh>
    <rPh sb="2" eb="4">
      <t>ザイサン</t>
    </rPh>
    <phoneticPr fontId="1"/>
  </si>
  <si>
    <t>航空機</t>
    <rPh sb="0" eb="3">
      <t>コウクウキ</t>
    </rPh>
    <phoneticPr fontId="1"/>
  </si>
  <si>
    <t>本庁</t>
    <rPh sb="0" eb="2">
      <t>ホンチョウ</t>
    </rPh>
    <phoneticPr fontId="1"/>
  </si>
  <si>
    <t>その他の施設</t>
    <rPh sb="0" eb="3">
      <t>ソノタ</t>
    </rPh>
    <rPh sb="4" eb="6">
      <t>シセツ</t>
    </rPh>
    <phoneticPr fontId="1"/>
  </si>
  <si>
    <t>物権</t>
    <rPh sb="0" eb="2">
      <t>ブッケン</t>
    </rPh>
    <phoneticPr fontId="1"/>
  </si>
  <si>
    <t>公共用財産</t>
    <rPh sb="0" eb="3">
      <t>コウキョウヨウ</t>
    </rPh>
    <rPh sb="3" eb="5">
      <t>ザイサン</t>
    </rPh>
    <phoneticPr fontId="1"/>
  </si>
  <si>
    <t>地上権</t>
    <rPh sb="0" eb="3">
      <t>チジョウケン</t>
    </rPh>
    <phoneticPr fontId="1"/>
  </si>
  <si>
    <t>学校</t>
    <rPh sb="0" eb="2">
      <t>ガッコウ</t>
    </rPh>
    <phoneticPr fontId="1"/>
  </si>
  <si>
    <t>地役権</t>
    <rPh sb="0" eb="3">
      <t>チエキケン</t>
    </rPh>
    <phoneticPr fontId="1"/>
  </si>
  <si>
    <t>公営住宅</t>
    <rPh sb="0" eb="2">
      <t>コウエイ</t>
    </rPh>
    <rPh sb="2" eb="4">
      <t>ジュウタク</t>
    </rPh>
    <phoneticPr fontId="1"/>
  </si>
  <si>
    <t>鉱業権</t>
    <rPh sb="0" eb="2">
      <t>コウギョウ</t>
    </rPh>
    <rPh sb="2" eb="3">
      <t>ケン</t>
    </rPh>
    <phoneticPr fontId="1"/>
  </si>
  <si>
    <t>公園</t>
    <rPh sb="0" eb="2">
      <t>コウエン</t>
    </rPh>
    <phoneticPr fontId="1"/>
  </si>
  <si>
    <t>無体財産権</t>
    <rPh sb="0" eb="2">
      <t>ムタイ</t>
    </rPh>
    <rPh sb="2" eb="5">
      <t>ザイサンケン</t>
    </rPh>
    <phoneticPr fontId="1"/>
  </si>
  <si>
    <t>山林</t>
    <rPh sb="0" eb="2">
      <t>サンリン</t>
    </rPh>
    <phoneticPr fontId="1"/>
  </si>
  <si>
    <t>特許権</t>
    <rPh sb="0" eb="3">
      <t>トッキョケン</t>
    </rPh>
    <phoneticPr fontId="1"/>
  </si>
  <si>
    <t>著作権</t>
    <rPh sb="0" eb="3">
      <t>チョサクケン</t>
    </rPh>
    <phoneticPr fontId="1"/>
  </si>
  <si>
    <t>普通財産</t>
    <rPh sb="0" eb="2">
      <t>フツウ</t>
    </rPh>
    <rPh sb="2" eb="4">
      <t>ザイサン</t>
    </rPh>
    <phoneticPr fontId="1"/>
  </si>
  <si>
    <t>実用新案権</t>
    <rPh sb="0" eb="2">
      <t>ジツヨウ</t>
    </rPh>
    <rPh sb="2" eb="5">
      <t>シンアンケン</t>
    </rPh>
    <phoneticPr fontId="1"/>
  </si>
  <si>
    <t>第1種普通財産</t>
    <rPh sb="0" eb="1">
      <t>ダイ</t>
    </rPh>
    <rPh sb="2" eb="3">
      <t>シュ</t>
    </rPh>
    <rPh sb="3" eb="5">
      <t>フツウ</t>
    </rPh>
    <rPh sb="5" eb="7">
      <t>ザイサン</t>
    </rPh>
    <phoneticPr fontId="1"/>
  </si>
  <si>
    <t>意匠権</t>
    <rPh sb="0" eb="3">
      <t>イショウケン</t>
    </rPh>
    <phoneticPr fontId="1"/>
  </si>
  <si>
    <t>第2種普通財産</t>
    <rPh sb="0" eb="1">
      <t>ダイ</t>
    </rPh>
    <rPh sb="2" eb="3">
      <t>シュ</t>
    </rPh>
    <rPh sb="3" eb="5">
      <t>フツウ</t>
    </rPh>
    <rPh sb="5" eb="7">
      <t>ザイサン</t>
    </rPh>
    <phoneticPr fontId="1"/>
  </si>
  <si>
    <t>商標権</t>
    <rPh sb="0" eb="3">
      <t>ショウヒョウケン</t>
    </rPh>
    <phoneticPr fontId="1"/>
  </si>
  <si>
    <t>（山林を除く）</t>
    <rPh sb="1" eb="3">
      <t>サンリン</t>
    </rPh>
    <rPh sb="4" eb="5">
      <t>ノゾ</t>
    </rPh>
    <phoneticPr fontId="1"/>
  </si>
  <si>
    <t>有価証券</t>
    <rPh sb="0" eb="2">
      <t>ユウカ</t>
    </rPh>
    <rPh sb="2" eb="4">
      <t>ショウケン</t>
    </rPh>
    <phoneticPr fontId="1"/>
  </si>
  <si>
    <t>株券</t>
    <rPh sb="0" eb="2">
      <t>カブケン</t>
    </rPh>
    <phoneticPr fontId="1"/>
  </si>
  <si>
    <t xml:space="preserve"> 面   積（㎡）</t>
    <rPh sb="1" eb="2">
      <t>メン</t>
    </rPh>
    <rPh sb="5" eb="6">
      <t>セキ</t>
    </rPh>
    <phoneticPr fontId="1"/>
  </si>
  <si>
    <t xml:space="preserve"> 立木蓄積量（㎥）</t>
    <rPh sb="1" eb="3">
      <t>タチキ</t>
    </rPh>
    <rPh sb="3" eb="5">
      <t>チクセキ</t>
    </rPh>
    <rPh sb="5" eb="6">
      <t>リョウ</t>
    </rPh>
    <phoneticPr fontId="1"/>
  </si>
  <si>
    <t>出資証券</t>
    <rPh sb="0" eb="2">
      <t>シュッシ</t>
    </rPh>
    <rPh sb="2" eb="4">
      <t>ショウケン</t>
    </rPh>
    <phoneticPr fontId="1"/>
  </si>
  <si>
    <t>その他</t>
    <rPh sb="2" eb="3">
      <t>タ</t>
    </rPh>
    <phoneticPr fontId="1"/>
  </si>
  <si>
    <t>所有</t>
    <rPh sb="0" eb="2">
      <t>ショユウ</t>
    </rPh>
    <phoneticPr fontId="1"/>
  </si>
  <si>
    <t>出資による権利</t>
    <rPh sb="0" eb="2">
      <t>シュッシ</t>
    </rPh>
    <rPh sb="5" eb="7">
      <t>ケンリ</t>
    </rPh>
    <phoneticPr fontId="1"/>
  </si>
  <si>
    <t>分収</t>
    <rPh sb="0" eb="1">
      <t>ブン</t>
    </rPh>
    <rPh sb="1" eb="2">
      <t>シュウ</t>
    </rPh>
    <phoneticPr fontId="1"/>
  </si>
  <si>
    <t>法人への出資</t>
    <rPh sb="0" eb="2">
      <t>ホウジン</t>
    </rPh>
    <rPh sb="4" eb="6">
      <t>シュッシ</t>
    </rPh>
    <phoneticPr fontId="1"/>
  </si>
  <si>
    <t>財産の信託の受益権</t>
    <rPh sb="0" eb="2">
      <t>ザイサン</t>
    </rPh>
    <rPh sb="3" eb="5">
      <t>シンタク</t>
    </rPh>
    <rPh sb="6" eb="9">
      <t>ジュエキケン</t>
    </rPh>
    <phoneticPr fontId="1"/>
  </si>
  <si>
    <t>物品（指定物品）</t>
    <rPh sb="0" eb="1">
      <t>モノ</t>
    </rPh>
    <rPh sb="1" eb="2">
      <t>シナ</t>
    </rPh>
    <rPh sb="3" eb="5">
      <t>シテイ</t>
    </rPh>
    <rPh sb="5" eb="7">
      <t>ブッピン</t>
    </rPh>
    <phoneticPr fontId="1"/>
  </si>
  <si>
    <t>基金</t>
    <rPh sb="0" eb="1">
      <t>モト</t>
    </rPh>
    <rPh sb="1" eb="2">
      <t>キン</t>
    </rPh>
    <phoneticPr fontId="1"/>
  </si>
  <si>
    <t>(単位：台等)</t>
    <rPh sb="1" eb="3">
      <t>タンイ</t>
    </rPh>
    <rPh sb="4" eb="5">
      <t>ダイ</t>
    </rPh>
    <rPh sb="5" eb="6">
      <t>トウ</t>
    </rPh>
    <phoneticPr fontId="1"/>
  </si>
  <si>
    <t>（単位：円）</t>
    <rPh sb="1" eb="3">
      <t>タンイ</t>
    </rPh>
    <rPh sb="4" eb="5">
      <t>エン</t>
    </rPh>
    <phoneticPr fontId="1"/>
  </si>
  <si>
    <t>　数    量</t>
    <rPh sb="1" eb="2">
      <t>カズ</t>
    </rPh>
    <rPh sb="6" eb="7">
      <t>リョウ</t>
    </rPh>
    <phoneticPr fontId="1"/>
  </si>
  <si>
    <t>区　　　　　　　分</t>
    <rPh sb="0" eb="9">
      <t>クブン</t>
    </rPh>
    <phoneticPr fontId="1"/>
  </si>
  <si>
    <t>金　　　　　額</t>
    <rPh sb="0" eb="7">
      <t>キンガク</t>
    </rPh>
    <phoneticPr fontId="1"/>
  </si>
  <si>
    <t>総数</t>
    <rPh sb="0" eb="2">
      <t>ソウスウ</t>
    </rPh>
    <phoneticPr fontId="1"/>
  </si>
  <si>
    <t>総　　　　　数</t>
    <rPh sb="0" eb="7">
      <t>ソウスウ</t>
    </rPh>
    <phoneticPr fontId="1"/>
  </si>
  <si>
    <t>北海道財政調整基金</t>
    <rPh sb="0" eb="3">
      <t>ホッカイドウ</t>
    </rPh>
    <rPh sb="3" eb="5">
      <t>ザイセイ</t>
    </rPh>
    <rPh sb="5" eb="7">
      <t>チョウセイ</t>
    </rPh>
    <rPh sb="7" eb="9">
      <t>キキン</t>
    </rPh>
    <phoneticPr fontId="1"/>
  </si>
  <si>
    <t>一般物品</t>
    <rPh sb="0" eb="2">
      <t>イッパン</t>
    </rPh>
    <rPh sb="2" eb="4">
      <t>ブッピン</t>
    </rPh>
    <phoneticPr fontId="1"/>
  </si>
  <si>
    <t>北海道災害救助基金</t>
    <rPh sb="0" eb="3">
      <t>ホッカイドウ</t>
    </rPh>
    <rPh sb="3" eb="5">
      <t>サイガイ</t>
    </rPh>
    <rPh sb="5" eb="7">
      <t>キュウジョ</t>
    </rPh>
    <rPh sb="7" eb="9">
      <t>キキン</t>
    </rPh>
    <phoneticPr fontId="1"/>
  </si>
  <si>
    <t>庁用器具</t>
    <rPh sb="0" eb="1">
      <t>チョウ</t>
    </rPh>
    <rPh sb="1" eb="2">
      <t>ヨウ</t>
    </rPh>
    <rPh sb="2" eb="4">
      <t>キグ</t>
    </rPh>
    <phoneticPr fontId="1"/>
  </si>
  <si>
    <t>北海道市町村振興基金</t>
    <rPh sb="0" eb="3">
      <t>ホッカイドウ</t>
    </rPh>
    <rPh sb="3" eb="6">
      <t>シチョウソン</t>
    </rPh>
    <rPh sb="6" eb="8">
      <t>シンコウ</t>
    </rPh>
    <rPh sb="8" eb="10">
      <t>キキン</t>
    </rPh>
    <phoneticPr fontId="1"/>
  </si>
  <si>
    <t>家具什器</t>
    <rPh sb="0" eb="2">
      <t>カグ</t>
    </rPh>
    <rPh sb="2" eb="4">
      <t>ジュウキ</t>
    </rPh>
    <phoneticPr fontId="1"/>
  </si>
  <si>
    <t>北海道教育施設整備基金</t>
    <rPh sb="0" eb="3">
      <t>ホッカイドウ</t>
    </rPh>
    <rPh sb="3" eb="5">
      <t>キョウイク</t>
    </rPh>
    <rPh sb="5" eb="7">
      <t>シセツ</t>
    </rPh>
    <rPh sb="7" eb="9">
      <t>セイビ</t>
    </rPh>
    <rPh sb="9" eb="11">
      <t>キキン</t>
    </rPh>
    <phoneticPr fontId="1"/>
  </si>
  <si>
    <t>事務用機器</t>
    <rPh sb="0" eb="3">
      <t>ジムヨウ</t>
    </rPh>
    <rPh sb="3" eb="5">
      <t>キキ</t>
    </rPh>
    <phoneticPr fontId="1"/>
  </si>
  <si>
    <t>北海道減債基金</t>
    <rPh sb="0" eb="3">
      <t>ホッカイドウ</t>
    </rPh>
    <rPh sb="3" eb="5">
      <t>ゲンサイ</t>
    </rPh>
    <rPh sb="5" eb="7">
      <t>キキン</t>
    </rPh>
    <phoneticPr fontId="1"/>
  </si>
  <si>
    <t>産業機器</t>
    <rPh sb="0" eb="2">
      <t>サンギョウ</t>
    </rPh>
    <rPh sb="2" eb="4">
      <t>キキ</t>
    </rPh>
    <phoneticPr fontId="1"/>
  </si>
  <si>
    <t>北方領土隣接地域振興等基金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キキン</t>
    </rPh>
    <phoneticPr fontId="1"/>
  </si>
  <si>
    <t>動力機器</t>
    <rPh sb="0" eb="2">
      <t>ドウリョク</t>
    </rPh>
    <rPh sb="2" eb="4">
      <t>キキ</t>
    </rPh>
    <phoneticPr fontId="1"/>
  </si>
  <si>
    <t>北海道ふるさと寄附基金</t>
    <rPh sb="0" eb="3">
      <t>ホッカイドウ</t>
    </rPh>
    <rPh sb="7" eb="9">
      <t>キフ</t>
    </rPh>
    <rPh sb="9" eb="11">
      <t>キキン</t>
    </rPh>
    <phoneticPr fontId="1"/>
  </si>
  <si>
    <t>荷役機器</t>
    <rPh sb="0" eb="1">
      <t>ニ</t>
    </rPh>
    <rPh sb="1" eb="2">
      <t>エキ</t>
    </rPh>
    <rPh sb="2" eb="4">
      <t>キキ</t>
    </rPh>
    <phoneticPr fontId="1"/>
  </si>
  <si>
    <t>北海道地方競馬事業経営安定基金</t>
    <rPh sb="0" eb="3">
      <t>ホッカイドウ</t>
    </rPh>
    <rPh sb="3" eb="5">
      <t>チホウ</t>
    </rPh>
    <rPh sb="5" eb="7">
      <t>ケイバ</t>
    </rPh>
    <rPh sb="7" eb="9">
      <t>ジギョウ</t>
    </rPh>
    <rPh sb="9" eb="11">
      <t>ケイエイ</t>
    </rPh>
    <rPh sb="11" eb="13">
      <t>アンテイ</t>
    </rPh>
    <rPh sb="13" eb="15">
      <t>キキン</t>
    </rPh>
    <phoneticPr fontId="1"/>
  </si>
  <si>
    <t>土木建設機器</t>
    <rPh sb="0" eb="2">
      <t>ドボク</t>
    </rPh>
    <rPh sb="2" eb="4">
      <t>ケンセツ</t>
    </rPh>
    <rPh sb="4" eb="6">
      <t>キキ</t>
    </rPh>
    <phoneticPr fontId="1"/>
  </si>
  <si>
    <t>北海道中山間ふるさと・</t>
    <rPh sb="0" eb="3">
      <t>ホッカイドウ</t>
    </rPh>
    <rPh sb="3" eb="4">
      <t>チュウサ</t>
    </rPh>
    <rPh sb="4" eb="6">
      <t>サンカン</t>
    </rPh>
    <phoneticPr fontId="1"/>
  </si>
  <si>
    <t>農林水産機器</t>
    <rPh sb="0" eb="2">
      <t>ノウリン</t>
    </rPh>
    <rPh sb="2" eb="4">
      <t>スイサン</t>
    </rPh>
    <rPh sb="4" eb="6">
      <t>キキ</t>
    </rPh>
    <phoneticPr fontId="1"/>
  </si>
  <si>
    <t>水と土保全対策事業基金</t>
    <rPh sb="0" eb="1">
      <t>ミズ</t>
    </rPh>
    <rPh sb="2" eb="3">
      <t>ツチ</t>
    </rPh>
    <rPh sb="3" eb="5">
      <t>ホゼン</t>
    </rPh>
    <rPh sb="5" eb="7">
      <t>タイサク</t>
    </rPh>
    <rPh sb="7" eb="9">
      <t>ジギョウ</t>
    </rPh>
    <rPh sb="9" eb="11">
      <t>キキン</t>
    </rPh>
    <phoneticPr fontId="1"/>
  </si>
  <si>
    <t>工鉱機器</t>
    <rPh sb="0" eb="1">
      <t>コウ</t>
    </rPh>
    <rPh sb="1" eb="2">
      <t>コウ</t>
    </rPh>
    <rPh sb="2" eb="4">
      <t>キキ</t>
    </rPh>
    <phoneticPr fontId="1"/>
  </si>
  <si>
    <t>北海道美術品取得基金</t>
    <rPh sb="0" eb="3">
      <t>ホッカイドウ</t>
    </rPh>
    <rPh sb="3" eb="6">
      <t>ビジュツヒン</t>
    </rPh>
    <rPh sb="6" eb="8">
      <t>シュトク</t>
    </rPh>
    <rPh sb="8" eb="10">
      <t>キキン</t>
    </rPh>
    <phoneticPr fontId="1"/>
  </si>
  <si>
    <t>一般機器</t>
    <rPh sb="0" eb="2">
      <t>イッパン</t>
    </rPh>
    <rPh sb="2" eb="4">
      <t>キキ</t>
    </rPh>
    <phoneticPr fontId="1"/>
  </si>
  <si>
    <t>北海道文化基金</t>
    <rPh sb="0" eb="3">
      <t>ホッカイドウ</t>
    </rPh>
    <rPh sb="3" eb="5">
      <t>ブンカ</t>
    </rPh>
    <rPh sb="5" eb="7">
      <t>キキン</t>
    </rPh>
    <phoneticPr fontId="1"/>
  </si>
  <si>
    <t>計測機器</t>
    <rPh sb="0" eb="2">
      <t>ケイソク</t>
    </rPh>
    <rPh sb="2" eb="4">
      <t>キキ</t>
    </rPh>
    <phoneticPr fontId="1"/>
  </si>
  <si>
    <t>北海道苫小牧東部地域開発減債基金</t>
    <rPh sb="0" eb="3">
      <t>ホッカイドウ</t>
    </rPh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1"/>
  </si>
  <si>
    <t>電気機器</t>
    <rPh sb="0" eb="2">
      <t>デンキ</t>
    </rPh>
    <rPh sb="2" eb="4">
      <t>キキ</t>
    </rPh>
    <phoneticPr fontId="1"/>
  </si>
  <si>
    <t>北海道介護保険財政安定化基金</t>
    <rPh sb="0" eb="3">
      <t>ホッカイドウ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1"/>
  </si>
  <si>
    <t>通信用機器</t>
    <rPh sb="0" eb="3">
      <t>ツウシンヨウ</t>
    </rPh>
    <rPh sb="3" eb="5">
      <t>キキ</t>
    </rPh>
    <phoneticPr fontId="1"/>
  </si>
  <si>
    <t>北海道森林整備地域活動支援基金</t>
    <rPh sb="0" eb="3">
      <t>ホッカイドウ</t>
    </rPh>
    <rPh sb="3" eb="5">
      <t>シンリン</t>
    </rPh>
    <rPh sb="5" eb="7">
      <t>セイビ</t>
    </rPh>
    <rPh sb="7" eb="9">
      <t>チイキ</t>
    </rPh>
    <rPh sb="9" eb="11">
      <t>カツドウ</t>
    </rPh>
    <rPh sb="11" eb="13">
      <t>シエン</t>
    </rPh>
    <rPh sb="13" eb="15">
      <t>キキン</t>
    </rPh>
    <phoneticPr fontId="1"/>
  </si>
  <si>
    <t>理化学機器</t>
    <rPh sb="0" eb="3">
      <t>リカガク</t>
    </rPh>
    <rPh sb="3" eb="5">
      <t>キキ</t>
    </rPh>
    <phoneticPr fontId="1"/>
  </si>
  <si>
    <t>北海道石狩湾新港地域開発減債基金</t>
    <rPh sb="0" eb="3">
      <t>ホッカイドウ</t>
    </rPh>
    <rPh sb="3" eb="5">
      <t>イシカリ</t>
    </rPh>
    <rPh sb="5" eb="6">
      <t>ワン</t>
    </rPh>
    <rPh sb="6" eb="8">
      <t>シンミナト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1"/>
  </si>
  <si>
    <t>医療機器</t>
    <rPh sb="0" eb="2">
      <t>イリョウ</t>
    </rPh>
    <rPh sb="2" eb="4">
      <t>キキ</t>
    </rPh>
    <phoneticPr fontId="1"/>
  </si>
  <si>
    <t>北海道循環資源利用促進税基金</t>
    <rPh sb="0" eb="3">
      <t>ホッカイドウ</t>
    </rPh>
    <rPh sb="3" eb="5">
      <t>ジュンカン</t>
    </rPh>
    <rPh sb="5" eb="7">
      <t>シゲン</t>
    </rPh>
    <rPh sb="7" eb="9">
      <t>リヨウ</t>
    </rPh>
    <rPh sb="9" eb="11">
      <t>ソクシン</t>
    </rPh>
    <rPh sb="11" eb="12">
      <t>ゼイ</t>
    </rPh>
    <rPh sb="12" eb="14">
      <t>キキン</t>
    </rPh>
    <phoneticPr fontId="1"/>
  </si>
  <si>
    <t>その他の機器</t>
    <rPh sb="0" eb="3">
      <t>ソノタ</t>
    </rPh>
    <rPh sb="4" eb="6">
      <t>キキ</t>
    </rPh>
    <phoneticPr fontId="1"/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</si>
  <si>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</si>
  <si>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船舶・車両</t>
    <rPh sb="0" eb="2">
      <t>センパク</t>
    </rPh>
    <rPh sb="3" eb="5">
      <t>シャリョウ</t>
    </rPh>
    <phoneticPr fontId="1"/>
  </si>
  <si>
    <t>北海道後期高齢者医療財政安定化基金</t>
    <rPh sb="0" eb="3">
      <t>ホッカイドウ</t>
    </rPh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1"/>
  </si>
  <si>
    <t>北海道農業構造改革支援基金</t>
    <rPh sb="0" eb="3">
      <t>ホッカイドウ</t>
    </rPh>
    <rPh sb="3" eb="5">
      <t>ノウギョウ</t>
    </rPh>
    <rPh sb="5" eb="7">
      <t>コウゾウ</t>
    </rPh>
    <rPh sb="7" eb="9">
      <t>カイカク</t>
    </rPh>
    <rPh sb="9" eb="11">
      <t>シエン</t>
    </rPh>
    <rPh sb="11" eb="13">
      <t>キキン</t>
    </rPh>
    <phoneticPr fontId="1"/>
  </si>
  <si>
    <t>車両</t>
    <rPh sb="0" eb="2">
      <t>シャリョウ</t>
    </rPh>
    <phoneticPr fontId="1"/>
  </si>
  <si>
    <t>北海道地域医療介護総合確保基金</t>
    <rPh sb="0" eb="3">
      <t>ホッカイドウ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1"/>
  </si>
  <si>
    <t>北海道国民健康保険財政安定化基金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1"/>
  </si>
  <si>
    <t>貸付物品</t>
    <rPh sb="0" eb="2">
      <t>カシツケ</t>
    </rPh>
    <rPh sb="2" eb="4">
      <t>ブッピン</t>
    </rPh>
    <phoneticPr fontId="1"/>
  </si>
  <si>
    <t>北海道未来人財応援基金</t>
    <rPh sb="0" eb="3">
      <t>ホッカイドウ</t>
    </rPh>
    <rPh sb="3" eb="5">
      <t>ミライ</t>
    </rPh>
    <rPh sb="5" eb="6">
      <t>ジン</t>
    </rPh>
    <rPh sb="6" eb="7">
      <t>ザイ</t>
    </rPh>
    <rPh sb="7" eb="9">
      <t>オウエン</t>
    </rPh>
    <rPh sb="9" eb="11">
      <t>キキン</t>
    </rPh>
    <phoneticPr fontId="1"/>
  </si>
  <si>
    <t>北海道航空振興基金</t>
    <rPh sb="0" eb="3">
      <t>ホッカイドウ</t>
    </rPh>
    <rPh sb="3" eb="5">
      <t>コウクウ</t>
    </rPh>
    <rPh sb="5" eb="7">
      <t>シンコウ</t>
    </rPh>
    <rPh sb="7" eb="9">
      <t>キキン</t>
    </rPh>
    <phoneticPr fontId="1"/>
  </si>
  <si>
    <t>北海道新エネルギー導入加速化基金</t>
    <rPh sb="0" eb="3">
      <t>ホッカイドウ</t>
    </rPh>
    <rPh sb="3" eb="4">
      <t>シン</t>
    </rPh>
    <rPh sb="9" eb="11">
      <t>ドウニュウ</t>
    </rPh>
    <rPh sb="11" eb="14">
      <t>カソクカ</t>
    </rPh>
    <rPh sb="14" eb="16">
      <t>キキン</t>
    </rPh>
    <phoneticPr fontId="1"/>
  </si>
  <si>
    <t>北海道森林整備等支援基金</t>
    <rPh sb="0" eb="3">
      <t>ホッカイドウ</t>
    </rPh>
    <rPh sb="3" eb="5">
      <t>シンリン</t>
    </rPh>
    <rPh sb="5" eb="7">
      <t>セイビ</t>
    </rPh>
    <rPh sb="7" eb="8">
      <t>トウ</t>
    </rPh>
    <rPh sb="8" eb="10">
      <t>シエン</t>
    </rPh>
    <rPh sb="10" eb="12">
      <t>キキン</t>
    </rPh>
    <phoneticPr fontId="1"/>
  </si>
  <si>
    <t>北海道新型コロナウイルス感染症
対策地域医療支援基金</t>
    <rPh sb="0" eb="3">
      <t>ホッカイドウ</t>
    </rPh>
    <rPh sb="3" eb="5">
      <t>シンガタ</t>
    </rPh>
    <rPh sb="12" eb="15">
      <t>カンセンショウ</t>
    </rPh>
    <rPh sb="16" eb="18">
      <t>タイサク</t>
    </rPh>
    <rPh sb="18" eb="20">
      <t>チイキ</t>
    </rPh>
    <rPh sb="20" eb="22">
      <t>イリョウ</t>
    </rPh>
    <rPh sb="22" eb="24">
      <t>シエン</t>
    </rPh>
    <rPh sb="24" eb="26">
      <t>キキン</t>
    </rPh>
    <phoneticPr fontId="1"/>
  </si>
  <si>
    <t>債権</t>
    <rPh sb="0" eb="2">
      <t>サイケン</t>
    </rPh>
    <phoneticPr fontId="1"/>
  </si>
  <si>
    <t>　　（単位：円）</t>
    <phoneticPr fontId="1"/>
  </si>
  <si>
    <t>金　　額</t>
    <rPh sb="0" eb="1">
      <t>キン</t>
    </rPh>
    <rPh sb="3" eb="4">
      <t>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</si>
  <si>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</si>
  <si>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</si>
  <si>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令和5年3月31日現在。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</si>
  <si>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資料　北海道総務部行政局財産課・出納局会計管理室調達課</t>
    <rPh sb="0" eb="2">
      <t>シリョウ</t>
    </rPh>
    <rPh sb="3" eb="6">
      <t>ホッカイドウ</t>
    </rPh>
    <rPh sb="6" eb="9">
      <t>ソウムブ</t>
    </rPh>
    <rPh sb="9" eb="12">
      <t>ギョウセイキョク</t>
    </rPh>
    <rPh sb="12" eb="15">
      <t>ザイサンカ</t>
    </rPh>
    <rPh sb="16" eb="18">
      <t>スイトウ</t>
    </rPh>
    <rPh sb="18" eb="19">
      <t>キョク</t>
    </rPh>
    <rPh sb="19" eb="21">
      <t>カイケイ</t>
    </rPh>
    <rPh sb="21" eb="23">
      <t>カンリ</t>
    </rPh>
    <rPh sb="23" eb="24">
      <t>シツ</t>
    </rPh>
    <rPh sb="24" eb="26">
      <t>チョウタツ</t>
    </rPh>
    <rPh sb="26" eb="27">
      <t>カ</t>
    </rPh>
    <phoneticPr fontId="1"/>
  </si>
  <si>
    <r>
      <t>7 税目別道税決算状況</t>
    </r>
    <r>
      <rPr>
        <b/>
        <sz val="15.5"/>
        <rFont val="ＭＳ 明朝"/>
        <family val="1"/>
        <charset val="128"/>
      </rPr>
      <t>(令和3年度,令和4年度)</t>
    </r>
    <rPh sb="2" eb="4">
      <t>ゼイモク</t>
    </rPh>
    <rPh sb="4" eb="5">
      <t>ベツ</t>
    </rPh>
    <rPh sb="5" eb="6">
      <t>ドウ</t>
    </rPh>
    <rPh sb="6" eb="7">
      <t>ゼイ</t>
    </rPh>
    <rPh sb="7" eb="9">
      <t>ケッサン</t>
    </rPh>
    <rPh sb="9" eb="11">
      <t>ジョウキョウ</t>
    </rPh>
    <rPh sb="12" eb="14">
      <t>レイワ</t>
    </rPh>
    <rPh sb="15" eb="17">
      <t>ネンド</t>
    </rPh>
    <rPh sb="18" eb="20">
      <t>レイワ</t>
    </rPh>
    <rPh sb="21" eb="23">
      <t>ネンド</t>
    </rPh>
    <phoneticPr fontId="1"/>
  </si>
  <si>
    <t>(単位：千円)</t>
    <rPh sb="1" eb="3">
      <t>タンイ</t>
    </rPh>
    <rPh sb="4" eb="6">
      <t>センエン</t>
    </rPh>
    <phoneticPr fontId="1"/>
  </si>
  <si>
    <t>税　　　目</t>
    <rPh sb="0" eb="1">
      <t>ゼイ</t>
    </rPh>
    <rPh sb="4" eb="5">
      <t>メ</t>
    </rPh>
    <phoneticPr fontId="1"/>
  </si>
  <si>
    <t>予　　　　　算　　　　　額</t>
    <rPh sb="0" eb="1">
      <t>ヨ</t>
    </rPh>
    <rPh sb="6" eb="7">
      <t>ザン</t>
    </rPh>
    <rPh sb="12" eb="13">
      <t>ガク</t>
    </rPh>
    <phoneticPr fontId="1"/>
  </si>
  <si>
    <t>調　　　  定 　　　 額</t>
    <rPh sb="0" eb="1">
      <t>チョウ</t>
    </rPh>
    <rPh sb="6" eb="7">
      <t>サダム</t>
    </rPh>
    <rPh sb="12" eb="13">
      <t>ガク</t>
    </rPh>
    <phoneticPr fontId="1"/>
  </si>
  <si>
    <t>令和4年度(A)</t>
    <rPh sb="0" eb="2">
      <t>レイワ</t>
    </rPh>
    <rPh sb="3" eb="5">
      <t>ネンド</t>
    </rPh>
    <rPh sb="4" eb="5">
      <t>ガンネン</t>
    </rPh>
    <phoneticPr fontId="1"/>
  </si>
  <si>
    <t>令和3年度(B)</t>
    <rPh sb="0" eb="1">
      <t>レイ</t>
    </rPh>
    <rPh sb="1" eb="2">
      <t>カズ</t>
    </rPh>
    <rPh sb="3" eb="5">
      <t>ネンド</t>
    </rPh>
    <phoneticPr fontId="1"/>
  </si>
  <si>
    <t>比較(A/B)(%)</t>
  </si>
  <si>
    <t>令和4年度(C)</t>
    <rPh sb="0" eb="2">
      <t>レイワ</t>
    </rPh>
    <rPh sb="3" eb="5">
      <t>ネンド</t>
    </rPh>
    <rPh sb="4" eb="5">
      <t>ガンネン</t>
    </rPh>
    <phoneticPr fontId="1"/>
  </si>
  <si>
    <t>令和3年度(D)</t>
    <rPh sb="0" eb="1">
      <t>レイ</t>
    </rPh>
    <rPh sb="1" eb="2">
      <t>カズ</t>
    </rPh>
    <rPh sb="3" eb="5">
      <t>ネンド</t>
    </rPh>
    <phoneticPr fontId="1"/>
  </si>
  <si>
    <t>比較(C/D)(%)</t>
    <phoneticPr fontId="1"/>
  </si>
  <si>
    <t>個人道民税</t>
  </si>
  <si>
    <t>法人道民税</t>
  </si>
  <si>
    <t>道民税利子割</t>
  </si>
  <si>
    <t>個人事業税</t>
  </si>
  <si>
    <t>法人事業税</t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</si>
  <si>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</si>
  <si>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1">
      <t>カ</t>
    </rPh>
    <phoneticPr fontId="1"/>
  </si>
  <si>
    <t>核燃料税</t>
  </si>
  <si>
    <t>(旧法による税）</t>
    <phoneticPr fontId="1"/>
  </si>
  <si>
    <t>自動車取得税</t>
  </si>
  <si>
    <t>合計</t>
  </si>
  <si>
    <t>収　　　　　入　　　　　額</t>
    <rPh sb="0" eb="1">
      <t>オサム</t>
    </rPh>
    <rPh sb="6" eb="7">
      <t>イリ</t>
    </rPh>
    <rPh sb="12" eb="13">
      <t>ガク</t>
    </rPh>
    <phoneticPr fontId="1"/>
  </si>
  <si>
    <t>予算額に対する収入率(%)</t>
    <rPh sb="0" eb="3">
      <t>ヨサンガク</t>
    </rPh>
    <rPh sb="4" eb="5">
      <t>タイ</t>
    </rPh>
    <rPh sb="7" eb="9">
      <t>シュウニュウ</t>
    </rPh>
    <rPh sb="9" eb="10">
      <t>リツ</t>
    </rPh>
    <phoneticPr fontId="1"/>
  </si>
  <si>
    <t>調定額に対する収入率(%)</t>
  </si>
  <si>
    <t>令和4年度(E)</t>
    <rPh sb="0" eb="1">
      <t>レイ</t>
    </rPh>
    <rPh sb="1" eb="2">
      <t>カズ</t>
    </rPh>
    <rPh sb="3" eb="5">
      <t>ネンド</t>
    </rPh>
    <rPh sb="4" eb="5">
      <t>ド</t>
    </rPh>
    <phoneticPr fontId="1"/>
  </si>
  <si>
    <t>令和3年度(F)</t>
    <rPh sb="0" eb="2">
      <t>レイワ</t>
    </rPh>
    <rPh sb="3" eb="5">
      <t>ネンド</t>
    </rPh>
    <phoneticPr fontId="1"/>
  </si>
  <si>
    <t>比較(E/F)(%)</t>
    <rPh sb="0" eb="2">
      <t>ヒカク</t>
    </rPh>
    <phoneticPr fontId="1"/>
  </si>
  <si>
    <t>4年度(E/A)</t>
    <rPh sb="1" eb="3">
      <t>ネンド</t>
    </rPh>
    <rPh sb="2" eb="3">
      <t>ド</t>
    </rPh>
    <phoneticPr fontId="1"/>
  </si>
  <si>
    <t>3年度(F/B)</t>
    <phoneticPr fontId="1"/>
  </si>
  <si>
    <t>4年度(E/C)</t>
    <rPh sb="1" eb="3">
      <t>ネンド</t>
    </rPh>
    <phoneticPr fontId="1"/>
  </si>
  <si>
    <t>3年度(F/D)</t>
    <rPh sb="1" eb="3">
      <t>ネンド</t>
    </rPh>
    <phoneticPr fontId="1"/>
  </si>
  <si>
    <t>道固定資産税</t>
    <rPh sb="0" eb="1">
      <t>ドウ</t>
    </rPh>
    <rPh sb="1" eb="5">
      <t>コテイシサン</t>
    </rPh>
    <rPh sb="5" eb="6">
      <t>ゼイ</t>
    </rPh>
    <phoneticPr fontId="1"/>
  </si>
  <si>
    <t>資料　北海道総務部財政局財政課「財政状況」</t>
    <rPh sb="0" eb="2">
      <t>シリョウ</t>
    </rPh>
    <rPh sb="3" eb="6">
      <t>ホッカイドウ</t>
    </rPh>
    <rPh sb="6" eb="8">
      <t>ソウム</t>
    </rPh>
    <rPh sb="8" eb="9">
      <t>ブ</t>
    </rPh>
    <rPh sb="9" eb="12">
      <t>ザイセイキョク</t>
    </rPh>
    <rPh sb="12" eb="14">
      <t>ザイセイ</t>
    </rPh>
    <rPh sb="14" eb="15">
      <t>カ</t>
    </rPh>
    <rPh sb="16" eb="18">
      <t>ザイセイ</t>
    </rPh>
    <rPh sb="18" eb="20">
      <t>ジョウキョウ</t>
    </rPh>
    <phoneticPr fontId="1"/>
  </si>
  <si>
    <t>8 道民1人当たり及び1世帯当たり地方税負担額</t>
    <phoneticPr fontId="1"/>
  </si>
  <si>
    <t>（平成3年度,令和4年度）</t>
    <rPh sb="4" eb="6">
      <t>ネンド</t>
    </rPh>
    <rPh sb="7" eb="9">
      <t>レイワ</t>
    </rPh>
    <rPh sb="10" eb="12">
      <t>ネンド</t>
    </rPh>
    <phoneticPr fontId="1"/>
  </si>
  <si>
    <t>区　　　　分</t>
    <rPh sb="0" eb="1">
      <t>ク</t>
    </rPh>
    <rPh sb="5" eb="6">
      <t>ブン</t>
    </rPh>
    <phoneticPr fontId="1"/>
  </si>
  <si>
    <t>令和4年度
（Ａ）</t>
    <rPh sb="0" eb="2">
      <t>レイワ</t>
    </rPh>
    <rPh sb="3" eb="5">
      <t>ネンド</t>
    </rPh>
    <rPh sb="4" eb="5">
      <t>ド</t>
    </rPh>
    <phoneticPr fontId="1"/>
  </si>
  <si>
    <t>令和3年度 
(Ｂ)</t>
    <rPh sb="0" eb="2">
      <t>レイワ</t>
    </rPh>
    <phoneticPr fontId="1"/>
  </si>
  <si>
    <t>比　　　　較</t>
    <rPh sb="0" eb="1">
      <t>ヒ</t>
    </rPh>
    <rPh sb="5" eb="6">
      <t>クラ</t>
    </rPh>
    <phoneticPr fontId="1"/>
  </si>
  <si>
    <t>Ａ－Ｂ</t>
    <phoneticPr fontId="1"/>
  </si>
  <si>
    <t xml:space="preserve">   Ａ／Ｂ (％)</t>
    <phoneticPr fontId="1"/>
  </si>
  <si>
    <t>課税額</t>
    <rPh sb="0" eb="3">
      <t>カゼイガク</t>
    </rPh>
    <phoneticPr fontId="1"/>
  </si>
  <si>
    <t>(千円)</t>
    <rPh sb="1" eb="3">
      <t>センエン</t>
    </rPh>
    <phoneticPr fontId="1"/>
  </si>
  <si>
    <t>道税</t>
    <rPh sb="0" eb="1">
      <t>ドウ</t>
    </rPh>
    <rPh sb="1" eb="2">
      <t>ゼイ</t>
    </rPh>
    <phoneticPr fontId="1"/>
  </si>
  <si>
    <t>市町村税</t>
    <rPh sb="0" eb="3">
      <t>シチョウソン</t>
    </rPh>
    <rPh sb="3" eb="4">
      <t>ゼイ</t>
    </rPh>
    <phoneticPr fontId="1"/>
  </si>
  <si>
    <t>人口</t>
    <rPh sb="0" eb="2">
      <t>ジンコウ</t>
    </rPh>
    <phoneticPr fontId="1"/>
  </si>
  <si>
    <t>(人)</t>
    <rPh sb="1" eb="2">
      <t>ニン</t>
    </rPh>
    <phoneticPr fontId="1"/>
  </si>
  <si>
    <t>世帯数</t>
    <rPh sb="0" eb="3">
      <t>セタイスウ</t>
    </rPh>
    <phoneticPr fontId="1"/>
  </si>
  <si>
    <t>(世帯)</t>
    <rPh sb="1" eb="3">
      <t>セタイ</t>
    </rPh>
    <phoneticPr fontId="1"/>
  </si>
  <si>
    <t>1人当たり負担額</t>
    <rPh sb="0" eb="2">
      <t>ヒトリ</t>
    </rPh>
    <rPh sb="2" eb="3">
      <t>ア</t>
    </rPh>
    <rPh sb="5" eb="7">
      <t>フタン</t>
    </rPh>
    <rPh sb="7" eb="8">
      <t>ガク</t>
    </rPh>
    <phoneticPr fontId="1"/>
  </si>
  <si>
    <t>(円)</t>
    <rPh sb="1" eb="2">
      <t>エン</t>
    </rPh>
    <phoneticPr fontId="1"/>
  </si>
  <si>
    <t>市町村税</t>
    <rPh sb="0" eb="2">
      <t>シチョウ</t>
    </rPh>
    <rPh sb="2" eb="4">
      <t>ソンゼイ</t>
    </rPh>
    <phoneticPr fontId="1"/>
  </si>
  <si>
    <t>1世帯当たり負担額</t>
    <rPh sb="1" eb="3">
      <t>セタイ</t>
    </rPh>
    <rPh sb="3" eb="4">
      <t>ア</t>
    </rPh>
    <rPh sb="6" eb="8">
      <t>フタン</t>
    </rPh>
    <rPh sb="8" eb="9">
      <t>ガク</t>
    </rPh>
    <phoneticPr fontId="1"/>
  </si>
  <si>
    <t>1　課税額は、現年課税分である｡</t>
    <rPh sb="2" eb="5">
      <t>カゼイガク</t>
    </rPh>
    <rPh sb="7" eb="8">
      <t>ゲン</t>
    </rPh>
    <rPh sb="8" eb="9">
      <t>ネン</t>
    </rPh>
    <rPh sb="9" eb="11">
      <t>カゼイ</t>
    </rPh>
    <rPh sb="11" eb="12">
      <t>ブン</t>
    </rPh>
    <phoneticPr fontId="1"/>
  </si>
  <si>
    <t>2　市町村税は、国民健康保険税を含まず、他の目的税を含む｡（北海道総合政策部地域行政局市町村課調）</t>
    <rPh sb="2" eb="4">
      <t>シチョウ</t>
    </rPh>
    <rPh sb="4" eb="6">
      <t>ソンゼイ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フク</t>
    </rPh>
    <rPh sb="20" eb="21">
      <t>ホカ</t>
    </rPh>
    <rPh sb="22" eb="25">
      <t>モクテキゼイ</t>
    </rPh>
    <rPh sb="26" eb="27">
      <t>フク</t>
    </rPh>
    <rPh sb="30" eb="33">
      <t>ホッカイドウ</t>
    </rPh>
    <rPh sb="33" eb="35">
      <t>ソウゴウ</t>
    </rPh>
    <rPh sb="35" eb="38">
      <t>セイサクブ</t>
    </rPh>
    <rPh sb="38" eb="40">
      <t>チイキ</t>
    </rPh>
    <rPh sb="40" eb="42">
      <t>ギョウセイ</t>
    </rPh>
    <rPh sb="42" eb="43">
      <t>キョク</t>
    </rPh>
    <rPh sb="43" eb="47">
      <t>シチョウソンカ</t>
    </rPh>
    <rPh sb="47" eb="48">
      <t>シラ</t>
    </rPh>
    <phoneticPr fontId="1"/>
  </si>
  <si>
    <t>3　人口及び世帯数は、1月1日現在の住民基本台帳による。</t>
    <rPh sb="2" eb="4">
      <t>ジンコウ</t>
    </rPh>
    <rPh sb="4" eb="5">
      <t>オヨ</t>
    </rPh>
    <rPh sb="6" eb="9">
      <t>セタイスウ</t>
    </rPh>
    <rPh sb="12" eb="13">
      <t>ガツ</t>
    </rPh>
    <rPh sb="14" eb="15">
      <t>ニチ</t>
    </rPh>
    <rPh sb="15" eb="17">
      <t>ゲンザイ</t>
    </rPh>
    <rPh sb="18" eb="20">
      <t>ジュウミン</t>
    </rPh>
    <rPh sb="20" eb="22">
      <t>キホン</t>
    </rPh>
    <rPh sb="22" eb="24">
      <t>ダイチョウ</t>
    </rPh>
    <phoneticPr fontId="1"/>
  </si>
  <si>
    <r>
      <t>9 納税義務者1人当たり道税負担額</t>
    </r>
    <r>
      <rPr>
        <b/>
        <sz val="15.5"/>
        <rFont val="ＭＳ 明朝"/>
        <family val="1"/>
        <charset val="128"/>
      </rPr>
      <t>（令和4年度,令和3年度）</t>
    </r>
    <rPh sb="2" eb="4">
      <t>ノウゼイ</t>
    </rPh>
    <rPh sb="4" eb="7">
      <t>ギムシャ</t>
    </rPh>
    <rPh sb="7" eb="9">
      <t>ヒトリ</t>
    </rPh>
    <rPh sb="9" eb="10">
      <t>ア</t>
    </rPh>
    <rPh sb="12" eb="13">
      <t>ドウ</t>
    </rPh>
    <rPh sb="13" eb="14">
      <t>ゼイ</t>
    </rPh>
    <rPh sb="14" eb="16">
      <t>フタン</t>
    </rPh>
    <rPh sb="16" eb="17">
      <t>ガク</t>
    </rPh>
    <rPh sb="18" eb="20">
      <t>レイワ</t>
    </rPh>
    <rPh sb="24" eb="26">
      <t>レイワ</t>
    </rPh>
    <rPh sb="27" eb="29">
      <t>ネンド</t>
    </rPh>
    <phoneticPr fontId="1"/>
  </si>
  <si>
    <t>(単位：人、円)</t>
    <rPh sb="1" eb="3">
      <t>タンイ</t>
    </rPh>
    <rPh sb="4" eb="5">
      <t>ニン</t>
    </rPh>
    <rPh sb="6" eb="7">
      <t>エン</t>
    </rPh>
    <phoneticPr fontId="1"/>
  </si>
  <si>
    <t>税　　　　　目</t>
    <rPh sb="0" eb="1">
      <t>ゼイ</t>
    </rPh>
    <rPh sb="6" eb="7">
      <t>メ</t>
    </rPh>
    <phoneticPr fontId="1"/>
  </si>
  <si>
    <t xml:space="preserve">  令 和 4 年 度  (Ａ)</t>
    <rPh sb="2" eb="3">
      <t>レイ</t>
    </rPh>
    <rPh sb="4" eb="5">
      <t>ワ</t>
    </rPh>
    <phoneticPr fontId="1"/>
  </si>
  <si>
    <t xml:space="preserve"> 令 和 3 年 度  (Ｂ)</t>
    <rPh sb="1" eb="2">
      <t>レイ</t>
    </rPh>
    <rPh sb="3" eb="4">
      <t>ワ</t>
    </rPh>
    <phoneticPr fontId="1"/>
  </si>
  <si>
    <t>比較（Ａ－Ｂ）</t>
    <rPh sb="0" eb="2">
      <t>ヒカク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</si>
  <si>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</si>
  <si>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１人当たり</t>
    <rPh sb="0" eb="2">
      <t>ヒトリ</t>
    </rPh>
    <rPh sb="2" eb="3">
      <t>ア</t>
    </rPh>
    <phoneticPr fontId="1"/>
  </si>
  <si>
    <t>納税義務者数</t>
  </si>
  <si>
    <t>１人当たり</t>
    <phoneticPr fontId="1"/>
  </si>
  <si>
    <t>個人道民税</t>
    <rPh sb="0" eb="2">
      <t>コジン</t>
    </rPh>
    <rPh sb="2" eb="5">
      <t>ドウミンゼイ</t>
    </rPh>
    <phoneticPr fontId="1"/>
  </si>
  <si>
    <t>法人道民税</t>
    <rPh sb="0" eb="2">
      <t>ホウジン</t>
    </rPh>
    <rPh sb="2" eb="5">
      <t>ドウミンゼイ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</si>
  <si>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</si>
  <si>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</si>
  <si>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1　納税義務者数は、年度末現在である｡</t>
    <rPh sb="2" eb="4">
      <t>ノウゼイ</t>
    </rPh>
    <rPh sb="4" eb="7">
      <t>ギムシャ</t>
    </rPh>
    <rPh sb="7" eb="8">
      <t>スウ</t>
    </rPh>
    <rPh sb="10" eb="13">
      <t>ネンドマツ</t>
    </rPh>
    <rPh sb="13" eb="15">
      <t>ゲンザイ</t>
    </rPh>
    <phoneticPr fontId="1"/>
  </si>
  <si>
    <t>2　１人当たり算定のための税額は、現年課税分調定額である。</t>
    <rPh sb="2" eb="4">
      <t>ヒトリ</t>
    </rPh>
    <rPh sb="4" eb="5">
      <t>ア</t>
    </rPh>
    <rPh sb="7" eb="9">
      <t>サンテイ</t>
    </rPh>
    <rPh sb="13" eb="15">
      <t>ゼイガク</t>
    </rPh>
    <rPh sb="17" eb="18">
      <t>ゲン</t>
    </rPh>
    <rPh sb="18" eb="19">
      <t>ネン</t>
    </rPh>
    <rPh sb="19" eb="21">
      <t>カゼイ</t>
    </rPh>
    <rPh sb="21" eb="22">
      <t>ブン</t>
    </rPh>
    <rPh sb="22" eb="23">
      <t>チョウ</t>
    </rPh>
    <rPh sb="23" eb="24">
      <t>サダム</t>
    </rPh>
    <rPh sb="24" eb="25">
      <t>ガク</t>
    </rPh>
    <phoneticPr fontId="1"/>
  </si>
  <si>
    <t>18 財政・道有財産</t>
    <rPh sb="3" eb="5">
      <t>ザイセイ</t>
    </rPh>
    <rPh sb="6" eb="8">
      <t>ミチアリ</t>
    </rPh>
    <rPh sb="8" eb="10">
      <t>ザイサン</t>
    </rPh>
    <phoneticPr fontId="1"/>
  </si>
  <si>
    <r>
      <t>10 北海道開発予算額</t>
    </r>
    <r>
      <rPr>
        <b/>
        <sz val="21.5"/>
        <color indexed="8"/>
        <rFont val="ＭＳ 明朝"/>
        <family val="1"/>
        <charset val="128"/>
      </rPr>
      <t>（令和4年度、</t>
    </r>
    <r>
      <rPr>
        <b/>
        <sz val="21.5"/>
        <rFont val="ＭＳ 明朝"/>
        <family val="1"/>
        <charset val="128"/>
      </rPr>
      <t>令和5年度）</t>
    </r>
    <rPh sb="12" eb="13">
      <t>レイ</t>
    </rPh>
    <rPh sb="13" eb="14">
      <t>ワ</t>
    </rPh>
    <rPh sb="15" eb="16">
      <t>ネン</t>
    </rPh>
    <rPh sb="16" eb="17">
      <t>ド</t>
    </rPh>
    <rPh sb="18" eb="20">
      <t>レイワ</t>
    </rPh>
    <rPh sb="21" eb="23">
      <t>ネンド</t>
    </rPh>
    <phoneticPr fontId="1"/>
  </si>
  <si>
    <t>　　　(単位:百万円、％)</t>
    <phoneticPr fontId="1"/>
  </si>
  <si>
    <t>項　　　目</t>
  </si>
  <si>
    <t>令和5年度</t>
    <rPh sb="0" eb="2">
      <t>レイワ</t>
    </rPh>
    <phoneticPr fontId="1"/>
  </si>
  <si>
    <t>令和4年度</t>
    <rPh sb="0" eb="2">
      <t>レイワ</t>
    </rPh>
    <phoneticPr fontId="1"/>
  </si>
  <si>
    <t>対前年度比</t>
    <rPh sb="0" eb="1">
      <t>タイ</t>
    </rPh>
    <rPh sb="1" eb="2">
      <t>マエ</t>
    </rPh>
    <rPh sb="2" eb="3">
      <t>トシ</t>
    </rPh>
    <rPh sb="3" eb="4">
      <t>タビ</t>
    </rPh>
    <rPh sb="4" eb="5">
      <t>ヒ</t>
    </rPh>
    <phoneticPr fontId="1"/>
  </si>
  <si>
    <t>事 業 費</t>
    <rPh sb="0" eb="1">
      <t>コト</t>
    </rPh>
    <rPh sb="2" eb="3">
      <t>ギョウ</t>
    </rPh>
    <rPh sb="4" eb="5">
      <t>ヒ</t>
    </rPh>
    <phoneticPr fontId="1"/>
  </si>
  <si>
    <t>国　　費</t>
    <rPh sb="0" eb="1">
      <t>クニ</t>
    </rPh>
    <rPh sb="3" eb="4">
      <t>ヒ</t>
    </rPh>
    <phoneticPr fontId="1"/>
  </si>
  <si>
    <t>事 業 費</t>
    <phoneticPr fontId="1"/>
  </si>
  <si>
    <t>国 　 費</t>
    <phoneticPr fontId="1"/>
  </si>
  <si>
    <t>　</t>
    <phoneticPr fontId="1"/>
  </si>
  <si>
    <t>北海道開発事業費</t>
  </si>
  <si>
    <t>治山治水</t>
  </si>
  <si>
    <t>治水</t>
  </si>
  <si>
    <t>治山</t>
  </si>
  <si>
    <t>海岸</t>
  </si>
  <si>
    <t>道路整備</t>
  </si>
  <si>
    <t>港湾空港鉄道等</t>
    <rPh sb="4" eb="6">
      <t>テツドウ</t>
    </rPh>
    <rPh sb="6" eb="7">
      <t>トウ</t>
    </rPh>
    <phoneticPr fontId="1"/>
  </si>
  <si>
    <t>港湾整備</t>
    <rPh sb="0" eb="2">
      <t>コウワン</t>
    </rPh>
    <rPh sb="2" eb="4">
      <t>セイビ</t>
    </rPh>
    <phoneticPr fontId="1"/>
  </si>
  <si>
    <t>空港</t>
    <rPh sb="0" eb="2">
      <t>クウコウ</t>
    </rPh>
    <phoneticPr fontId="1"/>
  </si>
  <si>
    <t>住宅都市環境整備</t>
    <rPh sb="2" eb="4">
      <t>トシ</t>
    </rPh>
    <rPh sb="4" eb="6">
      <t>カンキョウ</t>
    </rPh>
    <phoneticPr fontId="1"/>
  </si>
  <si>
    <t>道路環境整備</t>
    <rPh sb="0" eb="2">
      <t>ドウロ</t>
    </rPh>
    <rPh sb="2" eb="4">
      <t>カンキョウ</t>
    </rPh>
    <rPh sb="4" eb="6">
      <t>セイビ</t>
    </rPh>
    <phoneticPr fontId="1"/>
  </si>
  <si>
    <t>都市水環境整備</t>
    <rPh sb="0" eb="2">
      <t>トシ</t>
    </rPh>
    <rPh sb="2" eb="3">
      <t>ミズ</t>
    </rPh>
    <rPh sb="3" eb="5">
      <t>カンキョウ</t>
    </rPh>
    <rPh sb="5" eb="7">
      <t>セイビ</t>
    </rPh>
    <phoneticPr fontId="1"/>
  </si>
  <si>
    <t>公園水道廃棄物処理等</t>
    <rPh sb="0" eb="2">
      <t>コウエン</t>
    </rPh>
    <rPh sb="2" eb="4">
      <t>スイドウ</t>
    </rPh>
    <rPh sb="4" eb="7">
      <t>ハイキブツ</t>
    </rPh>
    <rPh sb="7" eb="9">
      <t>ショリ</t>
    </rPh>
    <rPh sb="9" eb="10">
      <t>トウ</t>
    </rPh>
    <phoneticPr fontId="1"/>
  </si>
  <si>
    <t>下水道</t>
  </si>
  <si>
    <t>水道</t>
    <rPh sb="0" eb="2">
      <t>スイドウ</t>
    </rPh>
    <phoneticPr fontId="1"/>
  </si>
  <si>
    <t>廃棄物処理</t>
    <rPh sb="0" eb="3">
      <t>ハイキブツ</t>
    </rPh>
    <rPh sb="3" eb="5">
      <t>ショリ</t>
    </rPh>
    <phoneticPr fontId="1"/>
  </si>
  <si>
    <t>国営公園等</t>
    <rPh sb="0" eb="2">
      <t>コクエイ</t>
    </rPh>
    <rPh sb="4" eb="5">
      <t>トウ</t>
    </rPh>
    <phoneticPr fontId="1"/>
  </si>
  <si>
    <t>農林水産基盤整備</t>
    <rPh sb="0" eb="2">
      <t>ノウリン</t>
    </rPh>
    <rPh sb="2" eb="4">
      <t>スイサン</t>
    </rPh>
    <rPh sb="4" eb="6">
      <t>キバン</t>
    </rPh>
    <rPh sb="6" eb="8">
      <t>セイビ</t>
    </rPh>
    <phoneticPr fontId="1"/>
  </si>
  <si>
    <t>農業農村整備</t>
    <rPh sb="0" eb="2">
      <t>ノウギョウ</t>
    </rPh>
    <rPh sb="2" eb="4">
      <t>ノウソン</t>
    </rPh>
    <rPh sb="4" eb="6">
      <t>セイビ</t>
    </rPh>
    <phoneticPr fontId="1"/>
  </si>
  <si>
    <t>森林整備</t>
    <rPh sb="0" eb="2">
      <t>シンリン</t>
    </rPh>
    <rPh sb="2" eb="4">
      <t>セイビ</t>
    </rPh>
    <phoneticPr fontId="1"/>
  </si>
  <si>
    <t>水産基盤整備</t>
    <rPh sb="0" eb="2">
      <t>スイサン</t>
    </rPh>
    <rPh sb="2" eb="4">
      <t>キバン</t>
    </rPh>
    <rPh sb="4" eb="6">
      <t>セイビ</t>
    </rPh>
    <phoneticPr fontId="1"/>
  </si>
  <si>
    <t>農山漁村地域整備</t>
    <rPh sb="0" eb="2">
      <t>ノウサン</t>
    </rPh>
    <rPh sb="2" eb="4">
      <t>ギョソン</t>
    </rPh>
    <rPh sb="4" eb="6">
      <t>チイキ</t>
    </rPh>
    <rPh sb="6" eb="8">
      <t>セイビ</t>
    </rPh>
    <phoneticPr fontId="1"/>
  </si>
  <si>
    <t>社会資本総合整備</t>
    <rPh sb="0" eb="4">
      <t>シャカイシホン</t>
    </rPh>
    <rPh sb="4" eb="6">
      <t>ソウゴウ</t>
    </rPh>
    <rPh sb="6" eb="8">
      <t>セイビ</t>
    </rPh>
    <phoneticPr fontId="1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</si>
  <si>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1"/>
  </si>
  <si>
    <t>防災・安全交付金</t>
    <rPh sb="0" eb="2">
      <t>ボウサイ</t>
    </rPh>
    <rPh sb="3" eb="5">
      <t>アンゼン</t>
    </rPh>
    <rPh sb="5" eb="8">
      <t>コウフキン</t>
    </rPh>
    <phoneticPr fontId="1"/>
  </si>
  <si>
    <t>推進費等</t>
    <rPh sb="2" eb="3">
      <t>ヒ</t>
    </rPh>
    <rPh sb="3" eb="4">
      <t>トウ</t>
    </rPh>
    <phoneticPr fontId="1"/>
  </si>
  <si>
    <t>…</t>
  </si>
  <si>
    <t>北海道災害復旧事業等工事諸費</t>
  </si>
  <si>
    <t>北海道開発計画推進等経費</t>
    <rPh sb="0" eb="3">
      <t>ホッカイドウ</t>
    </rPh>
    <rPh sb="3" eb="5">
      <t>カイハツ</t>
    </rPh>
    <rPh sb="5" eb="7">
      <t>ケイカク</t>
    </rPh>
    <rPh sb="7" eb="9">
      <t>スイシン</t>
    </rPh>
    <rPh sb="9" eb="10">
      <t>トウ</t>
    </rPh>
    <rPh sb="10" eb="12">
      <t>ケイヒ</t>
    </rPh>
    <phoneticPr fontId="1"/>
  </si>
  <si>
    <t>北方領土隣接地域振興等経費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ケイヒ</t>
    </rPh>
    <phoneticPr fontId="1"/>
  </si>
  <si>
    <t>アイヌ伝統等普及啓発等経費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ケイヒ</t>
    </rPh>
    <phoneticPr fontId="1"/>
  </si>
  <si>
    <t>その他一般行政費等</t>
    <rPh sb="2" eb="3">
      <t>タ</t>
    </rPh>
    <rPh sb="8" eb="9">
      <t>トウ</t>
    </rPh>
    <phoneticPr fontId="1"/>
  </si>
  <si>
    <t>1　予算額は当初ベースである。また事業費については推計値である。</t>
    <rPh sb="17" eb="20">
      <t>ジギョウヒ</t>
    </rPh>
    <rPh sb="25" eb="28">
      <t>スイケイチ</t>
    </rPh>
    <phoneticPr fontId="1"/>
  </si>
  <si>
    <t>2　「推進費等」の事業費及びその対前年度比については、算出できないため非掲載とし、総額及び北海道開発事業費の</t>
    <rPh sb="3" eb="5">
      <t>スイシン</t>
    </rPh>
    <rPh sb="5" eb="6">
      <t>ヒ</t>
    </rPh>
    <rPh sb="6" eb="7">
      <t>トウ</t>
    </rPh>
    <rPh sb="9" eb="12">
      <t>ジギョウヒ</t>
    </rPh>
    <rPh sb="12" eb="13">
      <t>オヨ</t>
    </rPh>
    <rPh sb="16" eb="17">
      <t>タイ</t>
    </rPh>
    <rPh sb="17" eb="21">
      <t>ゼンネンドヒ</t>
    </rPh>
    <rPh sb="27" eb="29">
      <t>サンシュツ</t>
    </rPh>
    <rPh sb="35" eb="36">
      <t>ヒ</t>
    </rPh>
    <rPh sb="36" eb="38">
      <t>ケイサイ</t>
    </rPh>
    <rPh sb="41" eb="43">
      <t>ソウガク</t>
    </rPh>
    <rPh sb="43" eb="44">
      <t>オヨ</t>
    </rPh>
    <phoneticPr fontId="1"/>
  </si>
  <si>
    <t>　中にも含まれない。</t>
    <phoneticPr fontId="1"/>
  </si>
  <si>
    <t xml:space="preserve">3 </t>
    <phoneticPr fontId="1"/>
  </si>
  <si>
    <t xml:space="preserve"> </t>
    <phoneticPr fontId="1"/>
  </si>
  <si>
    <t>四捨五入の関係で合計と内訳が一致しない場合がある。</t>
  </si>
  <si>
    <t>資料　北海道総合政策部計画局計画推進課</t>
    <rPh sb="3" eb="6">
      <t>ホッカイドウ</t>
    </rPh>
    <rPh sb="6" eb="8">
      <t>ソウゴウ</t>
    </rPh>
    <rPh sb="8" eb="11">
      <t>セイサクブ</t>
    </rPh>
    <rPh sb="11" eb="13">
      <t>ケイカク</t>
    </rPh>
    <rPh sb="13" eb="14">
      <t>キョク</t>
    </rPh>
    <rPh sb="14" eb="16">
      <t>ケイカク</t>
    </rPh>
    <rPh sb="16" eb="18">
      <t>スイシン</t>
    </rPh>
    <rPh sb="18" eb="19">
      <t>カ</t>
    </rPh>
    <phoneticPr fontId="1"/>
  </si>
  <si>
    <t>北海道石狩湾新港地域開発出資特別会計</t>
    <rPh sb="3" eb="5">
      <t>イシカリ</t>
    </rPh>
    <rPh sb="5" eb="6">
      <t>ワン</t>
    </rPh>
    <rPh sb="6" eb="8">
      <t>シンコウ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1"/>
  </si>
  <si>
    <t>総額</t>
    <rPh sb="0" eb="2">
      <t>ソウガク</t>
    </rPh>
    <phoneticPr fontId="1"/>
  </si>
  <si>
    <t>財産収入</t>
    <rPh sb="0" eb="2">
      <t>ザイサン</t>
    </rPh>
    <rPh sb="2" eb="3">
      <t>オサム</t>
    </rPh>
    <rPh sb="3" eb="4">
      <t>イ</t>
    </rPh>
    <phoneticPr fontId="1"/>
  </si>
  <si>
    <t>公債費</t>
    <rPh sb="0" eb="3">
      <t>コウサイヒ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</si>
  <si>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</si>
  <si>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財産売払収入</t>
    <rPh sb="0" eb="2">
      <t>ザイサン</t>
    </rPh>
    <rPh sb="2" eb="3">
      <t>バイ</t>
    </rPh>
    <rPh sb="3" eb="4">
      <t>フツ</t>
    </rPh>
    <rPh sb="4" eb="5">
      <t>オサム</t>
    </rPh>
    <rPh sb="5" eb="6">
      <t>イ</t>
    </rPh>
    <phoneticPr fontId="1"/>
  </si>
  <si>
    <t>一般会計借入金</t>
    <rPh sb="0" eb="2">
      <t>イッパン</t>
    </rPh>
    <rPh sb="2" eb="4">
      <t>カイケイ</t>
    </rPh>
    <rPh sb="4" eb="5">
      <t>シャク</t>
    </rPh>
    <rPh sb="5" eb="7">
      <t>ニュウキン</t>
    </rPh>
    <phoneticPr fontId="1"/>
  </si>
  <si>
    <t>北海道就農支援資金貸付事業等特別会計</t>
    <rPh sb="3" eb="5">
      <t>シュウノウ</t>
    </rPh>
    <rPh sb="5" eb="7">
      <t>シエン</t>
    </rPh>
    <rPh sb="13" eb="14">
      <t>トウ</t>
    </rPh>
    <phoneticPr fontId="40"/>
  </si>
  <si>
    <t>繰入 金</t>
    <rPh sb="0" eb="2">
      <t>クリイレ</t>
    </rPh>
    <rPh sb="3" eb="4">
      <t>キン</t>
    </rPh>
    <phoneticPr fontId="1"/>
  </si>
  <si>
    <t>就農支援資金貸付等事業費</t>
    <rPh sb="8" eb="9">
      <t>トウ</t>
    </rPh>
    <phoneticPr fontId="40"/>
  </si>
  <si>
    <t>一般会計繰入金</t>
    <rPh sb="0" eb="2">
      <t>イッパン</t>
    </rPh>
    <rPh sb="2" eb="4">
      <t>カイケイ</t>
    </rPh>
    <rPh sb="4" eb="5">
      <t>グリ</t>
    </rPh>
    <rPh sb="5" eb="6">
      <t>ニュウ</t>
    </rPh>
    <rPh sb="6" eb="7">
      <t>キン</t>
    </rPh>
    <phoneticPr fontId="1"/>
  </si>
  <si>
    <t>繰越 金</t>
    <rPh sb="0" eb="2">
      <t>クリコシ</t>
    </rPh>
    <rPh sb="3" eb="4">
      <t>キン</t>
    </rPh>
    <phoneticPr fontId="1"/>
  </si>
  <si>
    <t>繰越金</t>
    <rPh sb="0" eb="1">
      <t>ク</t>
    </rPh>
    <rPh sb="1" eb="2">
      <t>コ</t>
    </rPh>
    <rPh sb="2" eb="3">
      <t>キン</t>
    </rPh>
    <phoneticPr fontId="1"/>
  </si>
  <si>
    <t>諸収入</t>
    <rPh sb="0" eb="1">
      <t>モロ</t>
    </rPh>
    <phoneticPr fontId="1"/>
  </si>
  <si>
    <t>貸付金収入</t>
    <rPh sb="0" eb="3">
      <t>カシツケキン</t>
    </rPh>
    <rPh sb="3" eb="5">
      <t>シュウニュウ</t>
    </rPh>
    <phoneticPr fontId="1"/>
  </si>
  <si>
    <t>雑入</t>
    <rPh sb="0" eb="1">
      <t>ザツ</t>
    </rPh>
    <rPh sb="1" eb="2">
      <t>ニュウ</t>
    </rPh>
    <phoneticPr fontId="1"/>
  </si>
  <si>
    <t>諸費</t>
    <rPh sb="0" eb="2">
      <t>モロヒ</t>
    </rPh>
    <phoneticPr fontId="24"/>
  </si>
  <si>
    <t>北海道沿岸漁業改善資金貸付事業特別会計</t>
  </si>
  <si>
    <t>沿岸漁業改善資金貸付事業費</t>
  </si>
  <si>
    <t>繰越金</t>
  </si>
  <si>
    <t>北海道林業・木材産業改善資金貸付事業特別会計</t>
    <rPh sb="0" eb="3">
      <t>ホッカイドウ</t>
    </rPh>
    <rPh sb="3" eb="5">
      <t>リンギョウ</t>
    </rPh>
    <rPh sb="6" eb="8">
      <t>モクザイ</t>
    </rPh>
    <rPh sb="8" eb="10">
      <t>サンギョウ</t>
    </rPh>
    <rPh sb="10" eb="12">
      <t>カイゼン</t>
    </rPh>
    <rPh sb="12" eb="14">
      <t>シキン</t>
    </rPh>
    <rPh sb="14" eb="16">
      <t>カシツ</t>
    </rPh>
    <rPh sb="16" eb="18">
      <t>ジギョウ</t>
    </rPh>
    <rPh sb="18" eb="20">
      <t>トクベツ</t>
    </rPh>
    <rPh sb="20" eb="22">
      <t>カイケイ</t>
    </rPh>
    <phoneticPr fontId="1"/>
  </si>
  <si>
    <t>林業・木材産業改善資金貸付事業費</t>
    <rPh sb="3" eb="5">
      <t>モクザイ</t>
    </rPh>
    <rPh sb="5" eb="7">
      <t>サンギョウ</t>
    </rPh>
    <phoneticPr fontId="24"/>
  </si>
  <si>
    <t>林業就業促進資金貸付事業費</t>
    <rPh sb="0" eb="2">
      <t>リンギョウ</t>
    </rPh>
    <rPh sb="2" eb="4">
      <t>シュウギョウ</t>
    </rPh>
    <rPh sb="4" eb="6">
      <t>ソクシン</t>
    </rPh>
    <rPh sb="6" eb="8">
      <t>シキン</t>
    </rPh>
    <rPh sb="8" eb="10">
      <t>カシツケ</t>
    </rPh>
    <rPh sb="10" eb="13">
      <t>ジギョウヒ</t>
    </rPh>
    <phoneticPr fontId="1"/>
  </si>
  <si>
    <t>北海道営住宅事業特別会計</t>
    <rPh sb="2" eb="4">
      <t>ドウエイ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24"/>
  </si>
  <si>
    <t>道営住宅事業費</t>
    <rPh sb="0" eb="2">
      <t>ドウエイ</t>
    </rPh>
    <rPh sb="2" eb="4">
      <t>ジュウタク</t>
    </rPh>
    <rPh sb="4" eb="7">
      <t>ジギョウヒ</t>
    </rPh>
    <phoneticPr fontId="24"/>
  </si>
  <si>
    <t>使用料</t>
    <rPh sb="0" eb="2">
      <t>シヨウ</t>
    </rPh>
    <phoneticPr fontId="24"/>
  </si>
  <si>
    <t>国庫補助金</t>
    <rPh sb="0" eb="2">
      <t>コッコ</t>
    </rPh>
    <rPh sb="2" eb="5">
      <t>ホジョキン</t>
    </rPh>
    <phoneticPr fontId="24"/>
  </si>
  <si>
    <t>財産運用収入</t>
    <rPh sb="2" eb="4">
      <t>ウンヨウ</t>
    </rPh>
    <phoneticPr fontId="40"/>
  </si>
  <si>
    <t>繰入金</t>
    <rPh sb="1" eb="2">
      <t>イ</t>
    </rPh>
    <phoneticPr fontId="24"/>
  </si>
  <si>
    <t>諸費</t>
    <rPh sb="0" eb="2">
      <t>ショヒ</t>
    </rPh>
    <phoneticPr fontId="24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</si>
  <si>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4"/>
  </si>
  <si>
    <t>一般会計借入金</t>
  </si>
  <si>
    <t>道債</t>
    <rPh sb="0" eb="1">
      <t>ドウ</t>
    </rPh>
    <rPh sb="1" eb="2">
      <t>サイ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</si>
</sst>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\ ###\ ###\ ##0;;&quot;－&quot;"/>
    <numFmt numFmtId="177" formatCode="#\ ###\ ##0;;&quot;－&quot;"/>
    <numFmt numFmtId="178" formatCode="#\ ###\ ###\ ##0;\ &quot;△&quot;* #\ ###\ ###\ ##0;&quot;－&quot;"/>
    <numFmt numFmtId="179" formatCode="#\ ###\ ###\ ##0.00;;&quot;－&quot;"/>
    <numFmt numFmtId="180" formatCode="#\ ###\ ###\ ##0&quot;隻&quot;;;&quot;－&quot;"/>
    <numFmt numFmtId="181" formatCode="#\ ###\ ###\ ##0&quot;総トン&quot;;;&quot;－&quot;"/>
    <numFmt numFmtId="182" formatCode="#\ ###\ ###\ ##0&quot;個&quot;;;&quot;－&quot;"/>
    <numFmt numFmtId="183" formatCode="#\ ###\ ###\ ##0&quot;機&quot;;;&quot;－&quot;"/>
    <numFmt numFmtId="184" formatCode="#\ ###\ ###\ ##0.00&quot;㎡&quot;;;&quot;－&quot;"/>
    <numFmt numFmtId="185" formatCode="#\ ###\ ###\ ##0&quot;件&quot;;;&quot;－&quot;"/>
    <numFmt numFmtId="186" formatCode="#\ ###\ ###\ ###\ ##0.00;;&quot;－&quot;"/>
    <numFmt numFmtId="187" formatCode="#\ ###\ ###\ ##0&quot;円&quot;;;&quot;－&quot;"/>
    <numFmt numFmtId="188" formatCode="#\ ###\ ###\ ##0"/>
    <numFmt numFmtId="189" formatCode="#\ ##0.0;&quot;△&quot;#\ ##0.0;&quot;－&quot;"/>
    <numFmt numFmtId="190" formatCode="0.0_);[Red]\(0.0\)"/>
    <numFmt numFmtId="191" formatCode="0.0_ "/>
    <numFmt numFmtId="192" formatCode="#\ ###\ ##0;;&quot;-&quot;"/>
    <numFmt numFmtId="193" formatCode="0.0%"/>
    <numFmt numFmtId="194" formatCode="#\ ###\ ##0.0;;&quot;－ &quot;"/>
    <numFmt numFmtId="195" formatCode="#\ ###\ ###\ ##0;\ \ \ &quot;△&quot;* #\ ###\ ###\ ##0"/>
    <numFmt numFmtId="196" formatCode="#\ ###\ ###\ ##0;\ \ \ &quot;△&quot;#\ ###\ ###\ ##0"/>
    <numFmt numFmtId="197" formatCode="0.0;&quot;△ &quot;0.0"/>
    <numFmt numFmtId="198" formatCode="#\ \ ###\ ##0;\ \ \ &quot;△&quot;\ #\ ##0"/>
    <numFmt numFmtId="199" formatCode="#,##0.0"/>
    <numFmt numFmtId="200" formatCode="#\ \ ###\ ##0;\ \ \ &quot;△&quot;#\ ##0"/>
    <numFmt numFmtId="201" formatCode="#\ ###\ ##0"/>
    <numFmt numFmtId="202" formatCode="#,##0.0;&quot;△ &quot;#,##0.0"/>
    <numFmt numFmtId="203" formatCode="#,##0.000;[Red]\-#,##0.000"/>
    <numFmt numFmtId="204" formatCode="#.000\ ###\ ##0"/>
  </numFmts>
  <fonts count="99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15.5"/>
      <name val="ＭＳ 明朝"/>
      <family val="1"/>
      <charset val="128"/>
    </font>
    <font>
      <b/>
      <sz val="26.5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7"/>
      <name val="ＭＳ 明朝"/>
      <family val="1"/>
      <charset val="128"/>
    </font>
    <font>
      <b/>
      <sz val="28.5"/>
      <color indexed="8"/>
      <name val="ＭＳ 明朝"/>
      <family val="1"/>
      <charset val="128"/>
    </font>
    <font>
      <b/>
      <sz val="28.5"/>
      <name val="Arial"/>
      <family val="2"/>
    </font>
    <font>
      <b/>
      <sz val="17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2"/>
      <name val="Arial"/>
      <family val="2"/>
    </font>
    <font>
      <b/>
      <sz val="2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b/>
      <sz val="43.5"/>
      <color indexed="8"/>
      <name val="ＭＳ 明朝"/>
      <family val="1"/>
      <charset val="128"/>
    </font>
    <font>
      <b/>
      <sz val="34"/>
      <name val="Arial"/>
      <family val="2"/>
    </font>
    <font>
      <sz val="18"/>
      <name val="ＭＳ 明朝"/>
      <family val="1"/>
      <charset val="128"/>
    </font>
    <font>
      <sz val="18"/>
      <name val="Arial"/>
      <family val="2"/>
    </font>
    <font>
      <sz val="15"/>
      <name val="Arial"/>
      <family val="2"/>
    </font>
    <font>
      <sz val="18"/>
      <color indexed="9"/>
      <name val="ＭＳ 明朝"/>
      <family val="1"/>
      <charset val="128"/>
    </font>
    <font>
      <sz val="18"/>
      <color indexed="9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24.5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24.5"/>
      <name val="ＭＳ 明朝"/>
      <family val="1"/>
      <charset val="128"/>
    </font>
    <font>
      <sz val="6"/>
      <name val="ＭＳ ゴシック"/>
      <family val="3"/>
      <charset val="128"/>
    </font>
    <font>
      <sz val="15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b/>
      <sz val="43.5"/>
      <name val="ＭＳ 明朝"/>
      <family val="1"/>
      <charset val="128"/>
    </font>
    <font>
      <b/>
      <sz val="40.5"/>
      <name val="ＭＳ 明朝"/>
      <family val="1"/>
      <charset val="128"/>
    </font>
    <font>
      <b/>
      <sz val="42.5"/>
      <name val="ＭＳ 明朝"/>
      <family val="1"/>
      <charset val="128"/>
    </font>
    <font>
      <sz val="36"/>
      <name val="ＭＳ ゴシック"/>
      <family val="3"/>
      <charset val="128"/>
    </font>
    <font>
      <sz val="16"/>
      <name val="ＭＳ 明朝"/>
      <family val="1"/>
      <charset val="128"/>
    </font>
    <font>
      <b/>
      <sz val="36"/>
      <name val="ＭＳ 明朝"/>
      <family val="1"/>
      <charset val="128"/>
    </font>
    <font>
      <b/>
      <sz val="2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b/>
      <sz val="28"/>
      <name val="ＭＳ 明朝"/>
      <family val="1"/>
      <charset val="128"/>
    </font>
    <font>
      <b/>
      <sz val="18"/>
      <name val="ＭＳ 明朝"/>
      <family val="1"/>
      <charset val="128"/>
    </font>
    <font>
      <b/>
      <sz val="28"/>
      <name val="Arial"/>
      <family val="2"/>
    </font>
    <font>
      <sz val="16"/>
      <name val="Arial"/>
      <family val="2"/>
    </font>
    <font>
      <sz val="16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37"/>
      <name val="ＭＳ 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37.5"/>
      <color theme="1"/>
      <name val="ＭＳ 明朝"/>
      <family val="1"/>
      <charset val="128"/>
    </font>
    <font>
      <b/>
      <sz val="22.5"/>
      <color theme="1"/>
      <name val="ＭＳ 明朝"/>
      <family val="1"/>
      <charset val="128"/>
    </font>
    <font>
      <b/>
      <sz val="37.5"/>
      <color theme="1"/>
      <name val="Arial"/>
      <family val="2"/>
    </font>
    <font>
      <sz val="14"/>
      <color theme="1"/>
      <name val="ＭＳ 明朝"/>
      <family val="1"/>
      <charset val="128"/>
    </font>
    <font>
      <sz val="21.5"/>
      <color theme="1"/>
      <name val="ＭＳ 明朝"/>
      <family val="1"/>
      <charset val="128"/>
    </font>
    <font>
      <sz val="21.5"/>
      <color theme="1"/>
      <name val="Arial"/>
      <family val="2"/>
    </font>
    <font>
      <sz val="15"/>
      <color theme="1"/>
      <name val="ＭＳ 明朝"/>
      <family val="1"/>
      <charset val="128"/>
    </font>
    <font>
      <sz val="15"/>
      <color theme="1"/>
      <name val="Arial"/>
      <family val="2"/>
    </font>
    <font>
      <sz val="14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20.5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name val="ＭＳ 明朝"/>
      <family val="1"/>
      <charset val="128"/>
    </font>
    <font>
      <b/>
      <sz val="25.5"/>
      <name val="ＭＳ 明朝"/>
      <family val="1"/>
      <charset val="128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3"/>
      <name val="ＭＳ 明朝"/>
      <family val="1"/>
      <charset val="128"/>
    </font>
    <font>
      <b/>
      <sz val="21.5"/>
      <color indexed="8"/>
      <name val="ＭＳ 明朝"/>
      <family val="1"/>
      <charset val="128"/>
    </font>
    <font>
      <b/>
      <sz val="35.5"/>
      <color indexed="8"/>
      <name val="ＭＳ 明朝"/>
      <family val="1"/>
      <charset val="128"/>
    </font>
    <font>
      <b/>
      <sz val="21.5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3"/>
      <color indexed="8"/>
      <name val="Arial"/>
      <family val="2"/>
    </font>
    <font>
      <sz val="13"/>
      <color indexed="8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3"/>
      <color rgb="FFFF0000"/>
      <name val="ＭＳ 明朝"/>
      <family val="1"/>
      <charset val="128"/>
    </font>
    <font>
      <sz val="34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38" fontId="22" fillId="0" borderId="0" applyFont="0" applyFill="0" applyBorder="0" applyAlignment="0" applyProtection="0">
      <alignment vertical="center"/>
    </xf>
    <xf numFmtId="0" fontId="22" fillId="0" borderId="0"/>
    <xf numFmtId="0" fontId="25" fillId="0" borderId="0">
      <alignment vertical="center"/>
    </xf>
    <xf numFmtId="0" fontId="22" fillId="0" borderId="0"/>
    <xf numFmtId="0" fontId="22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66">
    <xf numFmtId="0" fontId="0" fillId="0" borderId="0" xfId="0"/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49" fontId="15" fillId="0" borderId="15" xfId="0" applyNumberFormat="1" applyFont="1" applyFill="1" applyBorder="1" applyAlignment="1">
      <alignment horizontal="centerContinuous"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Continuous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horizontal="distributed" vertical="center"/>
    </xf>
    <xf numFmtId="176" fontId="15" fillId="0" borderId="19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vertical="center"/>
    </xf>
    <xf numFmtId="176" fontId="15" fillId="0" borderId="22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distributed" vertical="center"/>
    </xf>
    <xf numFmtId="49" fontId="15" fillId="0" borderId="23" xfId="0" applyNumberFormat="1" applyFont="1" applyFill="1" applyBorder="1" applyAlignment="1">
      <alignment horizontal="distributed" vertical="center"/>
    </xf>
    <xf numFmtId="49" fontId="15" fillId="0" borderId="17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vertical="center"/>
    </xf>
    <xf numFmtId="176" fontId="15" fillId="0" borderId="24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/>
    </xf>
    <xf numFmtId="176" fontId="15" fillId="0" borderId="25" xfId="0" applyNumberFormat="1" applyFont="1" applyFill="1" applyBorder="1" applyAlignment="1">
      <alignment vertical="center"/>
    </xf>
    <xf numFmtId="176" fontId="16" fillId="0" borderId="22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49" fontId="16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176" fontId="16" fillId="0" borderId="18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49" fontId="20" fillId="0" borderId="0" xfId="0" applyNumberFormat="1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5" fillId="0" borderId="2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49" fontId="16" fillId="0" borderId="5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49" fontId="16" fillId="0" borderId="16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distributed" vertical="center"/>
    </xf>
    <xf numFmtId="0" fontId="27" fillId="0" borderId="0" xfId="2" applyFont="1" applyFill="1" applyBorder="1" applyAlignment="1">
      <alignment horizontal="left" vertical="center"/>
    </xf>
    <xf numFmtId="0" fontId="25" fillId="0" borderId="0" xfId="3" applyFill="1" applyBorder="1" applyAlignment="1">
      <alignment vertical="center"/>
    </xf>
    <xf numFmtId="0" fontId="28" fillId="0" borderId="0" xfId="2" applyFont="1" applyFill="1" applyBorder="1" applyAlignment="1">
      <alignment horizontal="left" vertical="center"/>
    </xf>
    <xf numFmtId="0" fontId="29" fillId="0" borderId="0" xfId="4" applyFont="1" applyFill="1" applyBorder="1" applyAlignment="1">
      <alignment horizontal="right"/>
    </xf>
    <xf numFmtId="0" fontId="22" fillId="0" borderId="0" xfId="2" applyFont="1" applyFill="1" applyAlignment="1">
      <alignment vertical="center"/>
    </xf>
    <xf numFmtId="0" fontId="5" fillId="0" borderId="34" xfId="2" applyFont="1" applyFill="1" applyBorder="1" applyAlignment="1">
      <alignment horizontal="distributed" vertical="center" justifyLastLine="1"/>
    </xf>
    <xf numFmtId="0" fontId="5" fillId="0" borderId="0" xfId="2" applyFont="1" applyFill="1" applyBorder="1" applyAlignment="1">
      <alignment horizontal="distributed" vertical="center" justifyLastLine="1"/>
    </xf>
    <xf numFmtId="0" fontId="5" fillId="0" borderId="36" xfId="2" applyFont="1" applyFill="1" applyBorder="1" applyAlignment="1">
      <alignment horizontal="distributed" vertical="center" justifyLastLine="1"/>
    </xf>
    <xf numFmtId="0" fontId="5" fillId="0" borderId="14" xfId="2" applyFont="1" applyFill="1" applyBorder="1" applyAlignment="1">
      <alignment horizontal="distributed" vertical="center"/>
    </xf>
    <xf numFmtId="0" fontId="30" fillId="0" borderId="12" xfId="2" applyFont="1" applyFill="1" applyBorder="1" applyAlignment="1">
      <alignment horizontal="distributed" vertical="center"/>
    </xf>
    <xf numFmtId="0" fontId="5" fillId="0" borderId="13" xfId="2" applyFont="1" applyFill="1" applyBorder="1" applyAlignment="1">
      <alignment horizontal="distributed" vertical="center"/>
    </xf>
    <xf numFmtId="0" fontId="5" fillId="0" borderId="21" xfId="2" applyFont="1" applyFill="1" applyBorder="1" applyAlignment="1">
      <alignment horizontal="distributed" vertical="center"/>
    </xf>
    <xf numFmtId="0" fontId="5" fillId="0" borderId="12" xfId="2" applyFont="1" applyFill="1" applyBorder="1" applyAlignment="1">
      <alignment horizontal="distributed" vertical="center"/>
    </xf>
    <xf numFmtId="0" fontId="5" fillId="0" borderId="10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18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31" fillId="0" borderId="0" xfId="2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35" fillId="0" borderId="10" xfId="2" applyNumberFormat="1" applyFont="1" applyFill="1" applyBorder="1" applyAlignment="1">
      <alignment vertical="center"/>
    </xf>
    <xf numFmtId="176" fontId="35" fillId="0" borderId="18" xfId="2" applyNumberFormat="1" applyFont="1" applyFill="1" applyBorder="1" applyAlignment="1">
      <alignment vertical="center"/>
    </xf>
    <xf numFmtId="176" fontId="35" fillId="0" borderId="0" xfId="2" applyNumberFormat="1" applyFont="1" applyFill="1" applyAlignment="1">
      <alignment vertical="center"/>
    </xf>
    <xf numFmtId="0" fontId="36" fillId="0" borderId="37" xfId="2" quotePrefix="1" applyFont="1" applyFill="1" applyBorder="1" applyAlignment="1">
      <alignment vertical="center"/>
    </xf>
    <xf numFmtId="0" fontId="36" fillId="0" borderId="38" xfId="2" quotePrefix="1" applyFont="1" applyFill="1" applyBorder="1" applyAlignment="1">
      <alignment vertical="center"/>
    </xf>
    <xf numFmtId="0" fontId="36" fillId="0" borderId="37" xfId="2" applyFont="1" applyFill="1" applyBorder="1" applyAlignment="1">
      <alignment vertical="center"/>
    </xf>
    <xf numFmtId="0" fontId="36" fillId="0" borderId="39" xfId="2" applyFont="1" applyFill="1" applyBorder="1" applyAlignment="1">
      <alignment vertical="center"/>
    </xf>
    <xf numFmtId="0" fontId="36" fillId="0" borderId="40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distributed" vertical="center"/>
    </xf>
    <xf numFmtId="0" fontId="37" fillId="0" borderId="37" xfId="2" applyFont="1" applyFill="1" applyBorder="1" applyAlignment="1">
      <alignment horizontal="left" vertical="center"/>
    </xf>
    <xf numFmtId="0" fontId="5" fillId="0" borderId="37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77" fontId="35" fillId="0" borderId="10" xfId="2" applyNumberFormat="1" applyFont="1" applyFill="1" applyBorder="1" applyAlignment="1">
      <alignment vertical="center"/>
    </xf>
    <xf numFmtId="177" fontId="35" fillId="0" borderId="0" xfId="2" applyNumberFormat="1" applyFont="1" applyFill="1" applyBorder="1" applyAlignment="1">
      <alignment vertical="center"/>
    </xf>
    <xf numFmtId="0" fontId="38" fillId="0" borderId="0" xfId="2" applyFont="1" applyFill="1" applyAlignment="1">
      <alignment vertical="center"/>
    </xf>
    <xf numFmtId="177" fontId="5" fillId="0" borderId="10" xfId="2" applyNumberFormat="1" applyFont="1" applyFill="1" applyBorder="1" applyAlignment="1">
      <alignment vertical="center"/>
    </xf>
    <xf numFmtId="177" fontId="5" fillId="0" borderId="18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distributed" vertical="center"/>
    </xf>
    <xf numFmtId="0" fontId="5" fillId="0" borderId="0" xfId="2" applyFont="1" applyFill="1" applyBorder="1" applyAlignment="1">
      <alignment vertical="center"/>
    </xf>
    <xf numFmtId="177" fontId="5" fillId="0" borderId="0" xfId="2" applyNumberFormat="1" applyFont="1" applyFill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16" xfId="2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vertical="center"/>
    </xf>
    <xf numFmtId="0" fontId="5" fillId="0" borderId="23" xfId="2" applyFont="1" applyFill="1" applyBorder="1" applyAlignment="1">
      <alignment horizontal="distributed" vertical="center"/>
    </xf>
    <xf numFmtId="0" fontId="24" fillId="0" borderId="2" xfId="2" applyFont="1" applyFill="1" applyBorder="1" applyAlignment="1">
      <alignment vertical="center"/>
    </xf>
    <xf numFmtId="0" fontId="24" fillId="0" borderId="2" xfId="2" applyFont="1" applyFill="1" applyBorder="1" applyAlignment="1">
      <alignment horizontal="distributed" vertical="center"/>
    </xf>
    <xf numFmtId="0" fontId="24" fillId="0" borderId="3" xfId="2" applyFont="1" applyFill="1" applyBorder="1" applyAlignment="1">
      <alignment vertical="center"/>
    </xf>
    <xf numFmtId="0" fontId="24" fillId="0" borderId="5" xfId="2" applyFont="1" applyFill="1" applyBorder="1" applyAlignment="1">
      <alignment vertical="center"/>
    </xf>
    <xf numFmtId="0" fontId="24" fillId="0" borderId="4" xfId="2" applyFont="1" applyFill="1" applyBorder="1" applyAlignment="1">
      <alignment horizontal="distributed" vertical="center"/>
    </xf>
    <xf numFmtId="0" fontId="22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distributed" vertical="center"/>
    </xf>
    <xf numFmtId="0" fontId="15" fillId="0" borderId="0" xfId="2" applyFont="1" applyFill="1" applyBorder="1" applyAlignment="1">
      <alignment horizontal="distributed" vertical="center"/>
    </xf>
    <xf numFmtId="0" fontId="15" fillId="0" borderId="0" xfId="2" applyFont="1" applyFill="1" applyBorder="1" applyAlignment="1">
      <alignment vertical="center"/>
    </xf>
    <xf numFmtId="0" fontId="39" fillId="0" borderId="2" xfId="4" applyFont="1" applyFill="1" applyBorder="1" applyAlignment="1">
      <alignment horizontal="left" vertical="center"/>
    </xf>
    <xf numFmtId="0" fontId="16" fillId="0" borderId="2" xfId="4" applyFont="1" applyFill="1" applyBorder="1" applyAlignment="1">
      <alignment horizontal="left" vertical="center"/>
    </xf>
    <xf numFmtId="0" fontId="29" fillId="0" borderId="20" xfId="4" applyFont="1" applyFill="1" applyBorder="1" applyAlignment="1">
      <alignment horizontal="center" vertical="center"/>
    </xf>
    <xf numFmtId="0" fontId="29" fillId="0" borderId="42" xfId="4" applyFont="1" applyFill="1" applyBorder="1" applyAlignment="1">
      <alignment horizontal="center" vertical="center"/>
    </xf>
    <xf numFmtId="0" fontId="29" fillId="0" borderId="43" xfId="4" applyFont="1" applyFill="1" applyBorder="1" applyAlignment="1">
      <alignment horizontal="center" vertical="center"/>
    </xf>
    <xf numFmtId="177" fontId="34" fillId="0" borderId="22" xfId="4" applyNumberFormat="1" applyFont="1" applyFill="1" applyBorder="1" applyAlignment="1">
      <alignment horizontal="right" vertical="center"/>
    </xf>
    <xf numFmtId="177" fontId="34" fillId="0" borderId="25" xfId="4" applyNumberFormat="1" applyFont="1" applyFill="1" applyBorder="1" applyAlignment="1">
      <alignment horizontal="right" vertical="center"/>
    </xf>
    <xf numFmtId="177" fontId="34" fillId="0" borderId="0" xfId="4" applyNumberFormat="1" applyFont="1" applyFill="1" applyBorder="1" applyAlignment="1">
      <alignment horizontal="right" vertical="center"/>
    </xf>
    <xf numFmtId="177" fontId="29" fillId="0" borderId="22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horizontal="right"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Fill="1" applyBorder="1" applyAlignment="1">
      <alignment horizontal="distributed" vertical="center"/>
    </xf>
    <xf numFmtId="177" fontId="29" fillId="0" borderId="25" xfId="4" applyNumberFormat="1" applyFont="1" applyFill="1" applyBorder="1" applyAlignment="1">
      <alignment horizontal="right" vertical="center"/>
    </xf>
    <xf numFmtId="0" fontId="29" fillId="0" borderId="41" xfId="4" applyFont="1" applyFill="1" applyBorder="1" applyAlignment="1">
      <alignment horizontal="distributed" vertical="center"/>
    </xf>
    <xf numFmtId="0" fontId="29" fillId="0" borderId="23" xfId="4" applyFont="1" applyFill="1" applyBorder="1" applyAlignment="1">
      <alignment horizontal="distributed" vertical="center"/>
    </xf>
    <xf numFmtId="0" fontId="29" fillId="0" borderId="0" xfId="4" applyFont="1" applyFill="1" applyAlignment="1">
      <alignment vertical="center"/>
    </xf>
    <xf numFmtId="0" fontId="29" fillId="0" borderId="41" xfId="4" applyFont="1" applyFill="1" applyBorder="1" applyAlignment="1">
      <alignment vertical="center"/>
    </xf>
    <xf numFmtId="0" fontId="30" fillId="0" borderId="23" xfId="4" applyFont="1" applyFill="1" applyBorder="1" applyAlignment="1">
      <alignment horizontal="distributed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0" fontId="41" fillId="0" borderId="2" xfId="4" applyFont="1" applyFill="1" applyBorder="1" applyAlignment="1">
      <alignment vertical="center"/>
    </xf>
    <xf numFmtId="0" fontId="41" fillId="0" borderId="4" xfId="4" applyFont="1" applyFill="1" applyBorder="1" applyAlignment="1">
      <alignment horizontal="distributed" vertical="center"/>
    </xf>
    <xf numFmtId="177" fontId="41" fillId="0" borderId="3" xfId="4" applyNumberFormat="1" applyFont="1" applyFill="1" applyBorder="1" applyAlignment="1">
      <alignment horizontal="right" vertical="center"/>
    </xf>
    <xf numFmtId="177" fontId="41" fillId="0" borderId="2" xfId="4" applyNumberFormat="1" applyFont="1" applyFill="1" applyBorder="1" applyAlignment="1">
      <alignment horizontal="right" vertical="center"/>
    </xf>
    <xf numFmtId="0" fontId="41" fillId="0" borderId="5" xfId="4" applyFont="1" applyFill="1" applyBorder="1" applyAlignment="1">
      <alignment horizontal="distributed" vertical="center"/>
    </xf>
    <xf numFmtId="0" fontId="31" fillId="0" borderId="4" xfId="4" applyFont="1" applyFill="1" applyBorder="1" applyAlignment="1">
      <alignment horizontal="distributed" vertical="center"/>
    </xf>
    <xf numFmtId="177" fontId="41" fillId="0" borderId="2" xfId="4" applyNumberFormat="1" applyFont="1" applyFill="1" applyBorder="1" applyAlignment="1">
      <alignment vertical="center"/>
    </xf>
    <xf numFmtId="0" fontId="42" fillId="0" borderId="16" xfId="2" applyFont="1" applyFill="1" applyBorder="1" applyAlignment="1">
      <alignment horizontal="distributed" vertical="center"/>
    </xf>
    <xf numFmtId="0" fontId="24" fillId="0" borderId="37" xfId="2" applyFont="1" applyFill="1" applyBorder="1" applyAlignment="1">
      <alignment vertical="center"/>
    </xf>
    <xf numFmtId="0" fontId="24" fillId="0" borderId="37" xfId="2" applyFont="1" applyFill="1" applyBorder="1" applyAlignment="1">
      <alignment horizontal="distributed" vertical="center"/>
    </xf>
    <xf numFmtId="0" fontId="24" fillId="0" borderId="40" xfId="2" applyFont="1" applyFill="1" applyBorder="1" applyAlignment="1">
      <alignment vertical="center"/>
    </xf>
    <xf numFmtId="0" fontId="24" fillId="0" borderId="44" xfId="2" applyFont="1" applyFill="1" applyBorder="1" applyAlignment="1">
      <alignment vertical="center"/>
    </xf>
    <xf numFmtId="0" fontId="24" fillId="0" borderId="38" xfId="2" applyFont="1" applyFill="1" applyBorder="1" applyAlignment="1">
      <alignment horizontal="distributed" vertical="center"/>
    </xf>
    <xf numFmtId="49" fontId="37" fillId="0" borderId="37" xfId="2" applyNumberFormat="1" applyFont="1" applyFill="1" applyBorder="1" applyAlignment="1">
      <alignment horizontal="left" vertical="center"/>
    </xf>
    <xf numFmtId="49" fontId="5" fillId="0" borderId="37" xfId="2" applyNumberFormat="1" applyFont="1" applyFill="1" applyBorder="1" applyAlignment="1">
      <alignment horizontal="left" vertical="center"/>
    </xf>
    <xf numFmtId="49" fontId="5" fillId="0" borderId="14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Alignment="1">
      <alignment vertical="center"/>
    </xf>
    <xf numFmtId="0" fontId="5" fillId="0" borderId="41" xfId="2" applyFont="1" applyFill="1" applyBorder="1" applyAlignment="1">
      <alignment horizontal="centerContinuous" vertical="center"/>
    </xf>
    <xf numFmtId="0" fontId="16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horizontal="distributed" vertical="center"/>
    </xf>
    <xf numFmtId="177" fontId="29" fillId="0" borderId="0" xfId="2" applyNumberFormat="1" applyFont="1" applyFill="1" applyBorder="1" applyAlignment="1">
      <alignment vertical="center"/>
    </xf>
    <xf numFmtId="0" fontId="29" fillId="0" borderId="41" xfId="2" applyFont="1" applyFill="1" applyBorder="1" applyAlignment="1">
      <alignment vertical="center"/>
    </xf>
    <xf numFmtId="0" fontId="29" fillId="0" borderId="23" xfId="2" applyFont="1" applyFill="1" applyBorder="1" applyAlignment="1">
      <alignment vertical="center"/>
    </xf>
    <xf numFmtId="177" fontId="29" fillId="0" borderId="0" xfId="2" applyNumberFormat="1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29" fillId="0" borderId="23" xfId="2" applyFont="1" applyFill="1" applyBorder="1" applyAlignment="1">
      <alignment horizontal="distributed" vertical="center"/>
    </xf>
    <xf numFmtId="177" fontId="5" fillId="0" borderId="0" xfId="2" applyNumberFormat="1" applyFont="1" applyFill="1" applyAlignment="1">
      <alignment horizontal="right" vertical="center"/>
    </xf>
    <xf numFmtId="49" fontId="5" fillId="0" borderId="0" xfId="2" applyNumberFormat="1" applyFont="1" applyFill="1" applyAlignment="1">
      <alignment horizontal="distributed" vertical="center"/>
    </xf>
    <xf numFmtId="0" fontId="24" fillId="0" borderId="2" xfId="2" applyFont="1" applyFill="1" applyBorder="1" applyAlignment="1">
      <alignment horizontal="right" vertical="center"/>
    </xf>
    <xf numFmtId="0" fontId="24" fillId="0" borderId="24" xfId="2" applyFont="1" applyFill="1" applyBorder="1" applyAlignment="1">
      <alignment horizontal="right" vertical="center"/>
    </xf>
    <xf numFmtId="0" fontId="43" fillId="0" borderId="0" xfId="2" applyFont="1" applyFill="1" applyAlignment="1">
      <alignment horizontal="distributed" vertical="center"/>
    </xf>
    <xf numFmtId="0" fontId="43" fillId="0" borderId="0" xfId="2" applyFont="1" applyFill="1" applyAlignment="1">
      <alignment vertical="center"/>
    </xf>
    <xf numFmtId="0" fontId="46" fillId="0" borderId="0" xfId="4" applyFont="1" applyFill="1" applyBorder="1" applyAlignment="1">
      <alignment horizontal="left" vertical="center"/>
    </xf>
    <xf numFmtId="0" fontId="47" fillId="0" borderId="0" xfId="3" applyFont="1" applyFill="1" applyBorder="1" applyAlignment="1">
      <alignment vertical="center"/>
    </xf>
    <xf numFmtId="0" fontId="5" fillId="0" borderId="47" xfId="2" applyFont="1" applyFill="1" applyBorder="1" applyAlignment="1">
      <alignment horizontal="distributed" vertical="center" justifyLastLine="1"/>
    </xf>
    <xf numFmtId="0" fontId="16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vertical="center"/>
    </xf>
    <xf numFmtId="0" fontId="16" fillId="0" borderId="0" xfId="4" applyFont="1" applyFill="1" applyBorder="1" applyAlignment="1">
      <alignment horizontal="distributed" vertical="center"/>
    </xf>
    <xf numFmtId="0" fontId="16" fillId="0" borderId="0" xfId="4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right" vertical="center"/>
    </xf>
    <xf numFmtId="0" fontId="16" fillId="0" borderId="48" xfId="2" applyFont="1" applyFill="1" applyBorder="1" applyAlignment="1">
      <alignment vertical="center"/>
    </xf>
    <xf numFmtId="0" fontId="16" fillId="0" borderId="48" xfId="4" applyFont="1" applyFill="1" applyBorder="1" applyAlignment="1">
      <alignment horizontal="center" vertical="center"/>
    </xf>
    <xf numFmtId="0" fontId="16" fillId="0" borderId="49" xfId="4" applyFont="1" applyFill="1" applyBorder="1" applyAlignment="1">
      <alignment horizontal="center" vertical="center"/>
    </xf>
    <xf numFmtId="0" fontId="16" fillId="0" borderId="43" xfId="4" applyFont="1" applyFill="1" applyBorder="1" applyAlignment="1">
      <alignment horizontal="center" vertical="center"/>
    </xf>
    <xf numFmtId="0" fontId="16" fillId="0" borderId="42" xfId="4" applyFont="1" applyFill="1" applyBorder="1" applyAlignment="1">
      <alignment horizontal="center" vertical="center"/>
    </xf>
    <xf numFmtId="177" fontId="35" fillId="0" borderId="0" xfId="4" applyNumberFormat="1" applyFont="1" applyFill="1" applyBorder="1" applyAlignment="1">
      <alignment vertical="center"/>
    </xf>
    <xf numFmtId="177" fontId="35" fillId="0" borderId="18" xfId="4" applyNumberFormat="1" applyFont="1" applyFill="1" applyBorder="1" applyAlignment="1">
      <alignment vertical="center"/>
    </xf>
    <xf numFmtId="177" fontId="35" fillId="0" borderId="10" xfId="4" applyNumberFormat="1" applyFont="1" applyFill="1" applyBorder="1" applyAlignment="1">
      <alignment vertical="center"/>
    </xf>
    <xf numFmtId="177" fontId="16" fillId="0" borderId="0" xfId="2" applyNumberFormat="1" applyFont="1" applyFill="1" applyAlignment="1">
      <alignment vertical="center"/>
    </xf>
    <xf numFmtId="177" fontId="5" fillId="0" borderId="0" xfId="4" applyNumberFormat="1" applyFont="1" applyFill="1" applyBorder="1" applyAlignment="1">
      <alignment vertical="center"/>
    </xf>
    <xf numFmtId="177" fontId="5" fillId="0" borderId="25" xfId="4" applyNumberFormat="1" applyFont="1" applyFill="1" applyBorder="1" applyAlignment="1">
      <alignment vertical="center"/>
    </xf>
    <xf numFmtId="177" fontId="5" fillId="0" borderId="10" xfId="4" applyNumberFormat="1" applyFont="1" applyFill="1" applyBorder="1" applyAlignment="1">
      <alignment vertical="center"/>
    </xf>
    <xf numFmtId="177" fontId="29" fillId="0" borderId="25" xfId="4" applyNumberFormat="1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" xfId="4" applyFont="1" applyFill="1" applyBorder="1" applyAlignment="1">
      <alignment horizontal="distributed" vertical="center"/>
    </xf>
    <xf numFmtId="0" fontId="16" fillId="0" borderId="4" xfId="4" applyFont="1" applyFill="1" applyBorder="1" applyAlignment="1">
      <alignment horizontal="distributed" vertical="center"/>
    </xf>
    <xf numFmtId="0" fontId="16" fillId="0" borderId="2" xfId="4" applyFont="1" applyFill="1" applyBorder="1" applyAlignment="1">
      <alignment vertical="center"/>
    </xf>
    <xf numFmtId="0" fontId="16" fillId="0" borderId="24" xfId="4" applyFont="1" applyFill="1" applyBorder="1" applyAlignment="1">
      <alignment vertical="center"/>
    </xf>
    <xf numFmtId="0" fontId="16" fillId="0" borderId="2" xfId="4" applyFont="1" applyFill="1" applyBorder="1"/>
    <xf numFmtId="0" fontId="16" fillId="0" borderId="4" xfId="4" applyFont="1" applyFill="1" applyBorder="1"/>
    <xf numFmtId="0" fontId="16" fillId="0" borderId="24" xfId="4" applyFont="1" applyFill="1" applyBorder="1"/>
    <xf numFmtId="0" fontId="16" fillId="0" borderId="0" xfId="2" applyFont="1" applyFill="1" applyBorder="1" applyAlignment="1">
      <alignment horizontal="distributed" vertical="center"/>
    </xf>
    <xf numFmtId="0" fontId="51" fillId="0" borderId="0" xfId="4" applyFont="1" applyFill="1"/>
    <xf numFmtId="0" fontId="51" fillId="0" borderId="0" xfId="4" applyFont="1" applyFill="1" applyBorder="1"/>
    <xf numFmtId="0" fontId="51" fillId="0" borderId="50" xfId="4" applyFont="1" applyFill="1" applyBorder="1"/>
    <xf numFmtId="0" fontId="25" fillId="0" borderId="52" xfId="3" applyBorder="1" applyAlignment="1">
      <alignment vertical="center"/>
    </xf>
    <xf numFmtId="0" fontId="48" fillId="0" borderId="55" xfId="4" applyFont="1" applyFill="1" applyBorder="1" applyAlignment="1">
      <alignment horizontal="center" vertical="center"/>
    </xf>
    <xf numFmtId="0" fontId="48" fillId="0" borderId="56" xfId="4" applyFont="1" applyFill="1" applyBorder="1" applyAlignment="1">
      <alignment horizontal="center" vertical="center"/>
    </xf>
    <xf numFmtId="0" fontId="52" fillId="0" borderId="2" xfId="4" applyFont="1" applyFill="1" applyBorder="1" applyAlignment="1">
      <alignment vertical="center"/>
    </xf>
    <xf numFmtId="0" fontId="51" fillId="0" borderId="48" xfId="4" applyFont="1" applyFill="1" applyBorder="1"/>
    <xf numFmtId="0" fontId="29" fillId="0" borderId="48" xfId="4" applyFont="1" applyFill="1" applyBorder="1" applyAlignment="1">
      <alignment horizontal="center" vertical="center"/>
    </xf>
    <xf numFmtId="0" fontId="29" fillId="0" borderId="57" xfId="4" applyFont="1" applyFill="1" applyBorder="1" applyAlignment="1">
      <alignment horizontal="center" vertical="center"/>
    </xf>
    <xf numFmtId="177" fontId="52" fillId="0" borderId="22" xfId="4" applyNumberFormat="1" applyFont="1" applyFill="1" applyBorder="1" applyAlignment="1">
      <alignment horizontal="right" vertical="center"/>
    </xf>
    <xf numFmtId="177" fontId="52" fillId="0" borderId="0" xfId="4" applyNumberFormat="1" applyFont="1" applyFill="1" applyBorder="1"/>
    <xf numFmtId="177" fontId="52" fillId="0" borderId="0" xfId="4" applyNumberFormat="1" applyFont="1" applyFill="1" applyBorder="1" applyAlignment="1">
      <alignment horizontal="right" vertical="center"/>
    </xf>
    <xf numFmtId="177" fontId="52" fillId="0" borderId="41" xfId="4" applyNumberFormat="1" applyFont="1" applyFill="1" applyBorder="1" applyAlignment="1">
      <alignment horizontal="right" vertical="center"/>
    </xf>
    <xf numFmtId="0" fontId="52" fillId="0" borderId="0" xfId="4" applyFont="1" applyFill="1" applyBorder="1" applyAlignment="1">
      <alignment horizontal="distributed" vertical="center" readingOrder="1"/>
    </xf>
    <xf numFmtId="0" fontId="52" fillId="0" borderId="23" xfId="4" applyFont="1" applyFill="1" applyBorder="1" applyAlignment="1">
      <alignment horizontal="distributed" vertical="center" readingOrder="1"/>
    </xf>
    <xf numFmtId="0" fontId="52" fillId="0" borderId="23" xfId="4" applyFont="1" applyFill="1" applyBorder="1" applyAlignment="1">
      <alignment horizontal="distributed" vertical="center"/>
    </xf>
    <xf numFmtId="0" fontId="52" fillId="0" borderId="0" xfId="4" applyFont="1" applyFill="1" applyBorder="1" applyAlignment="1">
      <alignment horizontal="distributed" vertical="center" indent="2" readingOrder="1"/>
    </xf>
    <xf numFmtId="0" fontId="52" fillId="0" borderId="0" xfId="4" applyFont="1" applyFill="1" applyBorder="1" applyAlignment="1">
      <alignment horizontal="distributed" vertical="center"/>
    </xf>
    <xf numFmtId="0" fontId="52" fillId="0" borderId="23" xfId="4" applyFont="1" applyFill="1" applyBorder="1" applyAlignment="1"/>
    <xf numFmtId="177" fontId="52" fillId="0" borderId="22" xfId="4" applyNumberFormat="1" applyFont="1" applyFill="1" applyBorder="1" applyAlignment="1"/>
    <xf numFmtId="177" fontId="52" fillId="0" borderId="0" xfId="4" applyNumberFormat="1" applyFont="1" applyFill="1" applyBorder="1" applyAlignment="1"/>
    <xf numFmtId="177" fontId="52" fillId="0" borderId="22" xfId="4" applyNumberFormat="1" applyFont="1" applyFill="1" applyBorder="1" applyAlignment="1">
      <alignment vertical="center"/>
    </xf>
    <xf numFmtId="177" fontId="52" fillId="0" borderId="0" xfId="4" applyNumberFormat="1" applyFont="1" applyFill="1" applyBorder="1" applyAlignment="1">
      <alignment vertical="center"/>
    </xf>
    <xf numFmtId="177" fontId="52" fillId="0" borderId="41" xfId="4" applyNumberFormat="1" applyFont="1" applyFill="1" applyBorder="1" applyAlignment="1">
      <alignment vertical="center"/>
    </xf>
    <xf numFmtId="0" fontId="52" fillId="0" borderId="0" xfId="4" applyFont="1" applyFill="1" applyBorder="1" applyAlignment="1">
      <alignment horizontal="distributed" indent="1"/>
    </xf>
    <xf numFmtId="0" fontId="52" fillId="0" borderId="0" xfId="4" applyFont="1" applyFill="1" applyBorder="1" applyAlignment="1">
      <alignment horizontal="distributed" vertical="center" indent="1" readingOrder="2"/>
    </xf>
    <xf numFmtId="0" fontId="52" fillId="0" borderId="0" xfId="4" applyFont="1" applyFill="1" applyBorder="1" applyAlignment="1">
      <alignment horizontal="distributed" vertical="center" readingOrder="2"/>
    </xf>
    <xf numFmtId="0" fontId="52" fillId="0" borderId="0" xfId="4" applyFont="1" applyFill="1" applyBorder="1" applyAlignment="1"/>
    <xf numFmtId="0" fontId="52" fillId="0" borderId="22" xfId="4" applyFont="1" applyFill="1" applyBorder="1" applyAlignment="1">
      <alignment horizontal="distributed" vertical="center"/>
    </xf>
    <xf numFmtId="49" fontId="52" fillId="0" borderId="23" xfId="4" applyNumberFormat="1" applyFont="1" applyFill="1" applyBorder="1" applyAlignment="1">
      <alignment horizontal="distributed"/>
    </xf>
    <xf numFmtId="0" fontId="48" fillId="0" borderId="0" xfId="4" applyFont="1" applyFill="1" applyBorder="1" applyAlignment="1"/>
    <xf numFmtId="0" fontId="29" fillId="0" borderId="23" xfId="4" applyFont="1" applyFill="1" applyBorder="1" applyAlignment="1"/>
    <xf numFmtId="0" fontId="29" fillId="0" borderId="22" xfId="4" applyFont="1" applyFill="1" applyBorder="1" applyAlignment="1">
      <alignment horizontal="distributed" vertical="center"/>
    </xf>
    <xf numFmtId="177" fontId="29" fillId="0" borderId="41" xfId="4" applyNumberFormat="1" applyFont="1" applyFill="1" applyBorder="1" applyAlignment="1">
      <alignment horizontal="right" vertical="center"/>
    </xf>
    <xf numFmtId="0" fontId="29" fillId="0" borderId="0" xfId="4" applyFont="1" applyFill="1" applyBorder="1" applyAlignment="1"/>
    <xf numFmtId="0" fontId="51" fillId="0" borderId="2" xfId="4" applyFont="1" applyFill="1" applyBorder="1"/>
    <xf numFmtId="0" fontId="48" fillId="0" borderId="2" xfId="4" applyFont="1" applyFill="1" applyBorder="1" applyAlignment="1">
      <alignment vertical="center"/>
    </xf>
    <xf numFmtId="0" fontId="29" fillId="0" borderId="4" xfId="4" applyFont="1" applyFill="1" applyBorder="1" applyAlignment="1">
      <alignment vertical="center"/>
    </xf>
    <xf numFmtId="0" fontId="29" fillId="0" borderId="3" xfId="4" applyFont="1" applyFill="1" applyBorder="1" applyAlignment="1">
      <alignment vertical="center"/>
    </xf>
    <xf numFmtId="0" fontId="29" fillId="0" borderId="2" xfId="4" applyFont="1" applyFill="1" applyBorder="1" applyAlignment="1">
      <alignment vertical="center"/>
    </xf>
    <xf numFmtId="0" fontId="29" fillId="0" borderId="5" xfId="4" applyFont="1" applyFill="1" applyBorder="1" applyAlignment="1">
      <alignment vertical="center"/>
    </xf>
    <xf numFmtId="0" fontId="48" fillId="0" borderId="0" xfId="4" applyFont="1" applyFill="1" applyBorder="1" applyAlignment="1">
      <alignment vertical="center"/>
    </xf>
    <xf numFmtId="0" fontId="48" fillId="0" borderId="0" xfId="3" applyFont="1" applyBorder="1" applyAlignment="1">
      <alignment vertical="center"/>
    </xf>
    <xf numFmtId="0" fontId="34" fillId="0" borderId="0" xfId="3" applyFont="1" applyBorder="1" applyAlignment="1">
      <alignment vertical="center" wrapText="1"/>
    </xf>
    <xf numFmtId="0" fontId="53" fillId="0" borderId="0" xfId="4" applyFont="1" applyFill="1" applyBorder="1" applyAlignment="1">
      <alignment horizontal="center" vertical="center"/>
    </xf>
    <xf numFmtId="0" fontId="29" fillId="0" borderId="23" xfId="4" applyFont="1" applyFill="1" applyBorder="1" applyAlignment="1">
      <alignment horizontal="center" vertical="center"/>
    </xf>
    <xf numFmtId="0" fontId="29" fillId="0" borderId="22" xfId="4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center" vertical="center"/>
    </xf>
    <xf numFmtId="0" fontId="52" fillId="0" borderId="22" xfId="4" applyFont="1" applyFill="1" applyBorder="1" applyAlignment="1">
      <alignment vertical="center"/>
    </xf>
    <xf numFmtId="0" fontId="52" fillId="0" borderId="0" xfId="4" applyFont="1" applyFill="1" applyBorder="1" applyAlignment="1">
      <alignment vertical="center"/>
    </xf>
    <xf numFmtId="0" fontId="48" fillId="0" borderId="23" xfId="4" applyFont="1" applyFill="1" applyBorder="1" applyAlignment="1"/>
    <xf numFmtId="0" fontId="48" fillId="0" borderId="22" xfId="4" applyFont="1" applyFill="1" applyBorder="1" applyAlignment="1">
      <alignment horizontal="distributed" vertical="center"/>
    </xf>
    <xf numFmtId="177" fontId="48" fillId="0" borderId="0" xfId="4" applyNumberFormat="1" applyFont="1" applyFill="1" applyBorder="1" applyAlignment="1">
      <alignment horizontal="right" vertical="center"/>
    </xf>
    <xf numFmtId="177" fontId="48" fillId="0" borderId="41" xfId="4" applyNumberFormat="1" applyFont="1" applyFill="1" applyBorder="1" applyAlignment="1">
      <alignment horizontal="right" vertical="center"/>
    </xf>
    <xf numFmtId="0" fontId="48" fillId="0" borderId="0" xfId="4" applyFont="1" applyFill="1" applyBorder="1" applyAlignment="1">
      <alignment horizontal="distributed" vertical="center"/>
    </xf>
    <xf numFmtId="0" fontId="48" fillId="0" borderId="4" xfId="4" applyFont="1" applyFill="1" applyBorder="1" applyAlignment="1">
      <alignment vertical="center"/>
    </xf>
    <xf numFmtId="0" fontId="48" fillId="0" borderId="3" xfId="4" applyFont="1" applyFill="1" applyBorder="1" applyAlignment="1">
      <alignment vertical="center"/>
    </xf>
    <xf numFmtId="0" fontId="48" fillId="0" borderId="5" xfId="4" applyFont="1" applyFill="1" applyBorder="1" applyAlignment="1">
      <alignment vertical="center"/>
    </xf>
    <xf numFmtId="0" fontId="48" fillId="0" borderId="50" xfId="4" applyFont="1" applyFill="1" applyBorder="1" applyAlignment="1">
      <alignment horizontal="right" vertical="center"/>
    </xf>
    <xf numFmtId="0" fontId="48" fillId="0" borderId="59" xfId="4" applyFont="1" applyFill="1" applyBorder="1" applyAlignment="1">
      <alignment horizontal="center" vertical="center"/>
    </xf>
    <xf numFmtId="0" fontId="52" fillId="0" borderId="2" xfId="4" applyFont="1" applyFill="1" applyBorder="1" applyAlignment="1">
      <alignment horizontal="left" vertical="center"/>
    </xf>
    <xf numFmtId="0" fontId="48" fillId="0" borderId="2" xfId="4" applyFont="1" applyFill="1" applyBorder="1" applyAlignment="1">
      <alignment horizontal="left" vertical="center"/>
    </xf>
    <xf numFmtId="0" fontId="48" fillId="0" borderId="0" xfId="4" applyFont="1" applyFill="1" applyBorder="1" applyAlignment="1">
      <alignment horizontal="center" vertical="center"/>
    </xf>
    <xf numFmtId="0" fontId="48" fillId="0" borderId="42" xfId="4" applyFont="1" applyFill="1" applyBorder="1" applyAlignment="1">
      <alignment horizontal="center" vertical="center"/>
    </xf>
    <xf numFmtId="0" fontId="48" fillId="0" borderId="43" xfId="4" applyFont="1" applyFill="1" applyBorder="1" applyAlignment="1">
      <alignment horizontal="center" vertical="center"/>
    </xf>
    <xf numFmtId="177" fontId="48" fillId="0" borderId="22" xfId="4" applyNumberFormat="1" applyFont="1" applyFill="1" applyBorder="1"/>
    <xf numFmtId="177" fontId="48" fillId="0" borderId="25" xfId="4" applyNumberFormat="1" applyFont="1" applyFill="1" applyBorder="1"/>
    <xf numFmtId="177" fontId="48" fillId="0" borderId="0" xfId="4" applyNumberFormat="1" applyFont="1" applyFill="1" applyBorder="1"/>
    <xf numFmtId="0" fontId="48" fillId="0" borderId="0" xfId="4" applyFont="1" applyFill="1" applyAlignment="1"/>
    <xf numFmtId="177" fontId="48" fillId="0" borderId="22" xfId="4" applyNumberFormat="1" applyFont="1" applyFill="1" applyBorder="1" applyAlignment="1">
      <alignment horizontal="right" vertical="center"/>
    </xf>
    <xf numFmtId="177" fontId="48" fillId="0" borderId="25" xfId="4" applyNumberFormat="1" applyFont="1" applyFill="1" applyBorder="1" applyAlignment="1">
      <alignment horizontal="right" vertical="center"/>
    </xf>
    <xf numFmtId="0" fontId="48" fillId="0" borderId="23" xfId="4" applyFont="1" applyFill="1" applyBorder="1" applyAlignment="1">
      <alignment horizontal="distributed" vertical="center"/>
    </xf>
    <xf numFmtId="0" fontId="57" fillId="0" borderId="0" xfId="4" applyFont="1" applyFill="1" applyBorder="1" applyAlignment="1"/>
    <xf numFmtId="177" fontId="48" fillId="0" borderId="22" xfId="4" applyNumberFormat="1" applyFont="1" applyFill="1" applyBorder="1" applyAlignment="1"/>
    <xf numFmtId="177" fontId="48" fillId="0" borderId="25" xfId="4" applyNumberFormat="1" applyFont="1" applyFill="1" applyBorder="1" applyAlignment="1"/>
    <xf numFmtId="177" fontId="48" fillId="0" borderId="0" xfId="4" applyNumberFormat="1" applyFont="1" applyFill="1" applyBorder="1" applyAlignment="1"/>
    <xf numFmtId="177" fontId="48" fillId="0" borderId="0" xfId="4" applyNumberFormat="1" applyFont="1" applyFill="1" applyAlignment="1"/>
    <xf numFmtId="0" fontId="48" fillId="0" borderId="41" xfId="4" applyFont="1" applyFill="1" applyBorder="1" applyAlignment="1">
      <alignment horizontal="distributed" vertical="center"/>
    </xf>
    <xf numFmtId="0" fontId="29" fillId="0" borderId="2" xfId="4" applyFont="1" applyFill="1" applyBorder="1"/>
    <xf numFmtId="0" fontId="29" fillId="0" borderId="2" xfId="4" applyFont="1" applyFill="1" applyBorder="1" applyAlignment="1">
      <alignment horizontal="distributed" vertical="center"/>
    </xf>
    <xf numFmtId="0" fontId="29" fillId="0" borderId="3" xfId="4" applyFont="1" applyFill="1" applyBorder="1" applyAlignment="1">
      <alignment horizontal="right" vertical="center"/>
    </xf>
    <xf numFmtId="0" fontId="29" fillId="0" borderId="2" xfId="4" applyFont="1" applyFill="1" applyBorder="1" applyAlignment="1">
      <alignment horizontal="right" vertical="center"/>
    </xf>
    <xf numFmtId="0" fontId="29" fillId="0" borderId="5" xfId="4" applyFont="1" applyFill="1" applyBorder="1" applyAlignment="1"/>
    <xf numFmtId="0" fontId="29" fillId="0" borderId="2" xfId="4" applyFont="1" applyFill="1" applyBorder="1" applyAlignment="1"/>
    <xf numFmtId="0" fontId="48" fillId="0" borderId="0" xfId="4" applyFont="1" applyFill="1" applyBorder="1"/>
    <xf numFmtId="0" fontId="48" fillId="0" borderId="0" xfId="4" applyFont="1" applyFill="1" applyBorder="1" applyAlignment="1">
      <alignment horizontal="right" vertical="center"/>
    </xf>
    <xf numFmtId="0" fontId="48" fillId="0" borderId="0" xfId="4" applyFont="1" applyFill="1" applyBorder="1" applyAlignment="1">
      <alignment horizontal="left" vertical="center"/>
    </xf>
    <xf numFmtId="0" fontId="52" fillId="0" borderId="37" xfId="4" applyFont="1" applyFill="1" applyBorder="1" applyAlignment="1">
      <alignment horizontal="left" vertical="center"/>
    </xf>
    <xf numFmtId="0" fontId="29" fillId="0" borderId="37" xfId="4" applyFont="1" applyFill="1" applyBorder="1" applyAlignment="1">
      <alignment horizontal="left" vertical="center"/>
    </xf>
    <xf numFmtId="0" fontId="29" fillId="0" borderId="14" xfId="4" applyFont="1" applyFill="1" applyBorder="1" applyAlignment="1">
      <alignment horizontal="center" vertical="center"/>
    </xf>
    <xf numFmtId="0" fontId="29" fillId="0" borderId="12" xfId="4" applyFont="1" applyFill="1" applyBorder="1" applyAlignment="1">
      <alignment horizontal="center" vertical="center"/>
    </xf>
    <xf numFmtId="0" fontId="29" fillId="0" borderId="21" xfId="4" applyFont="1" applyFill="1" applyBorder="1" applyAlignment="1">
      <alignment horizontal="center" vertical="center"/>
    </xf>
    <xf numFmtId="0" fontId="48" fillId="0" borderId="41" xfId="4" applyFont="1" applyFill="1" applyBorder="1" applyAlignment="1"/>
    <xf numFmtId="177" fontId="48" fillId="0" borderId="0" xfId="4" applyNumberFormat="1" applyFont="1" applyFill="1" applyBorder="1" applyAlignment="1">
      <alignment vertical="center"/>
    </xf>
    <xf numFmtId="0" fontId="51" fillId="0" borderId="0" xfId="4" applyFont="1" applyFill="1" applyAlignment="1"/>
    <xf numFmtId="0" fontId="48" fillId="0" borderId="41" xfId="4" applyFont="1" applyFill="1" applyBorder="1" applyAlignment="1">
      <alignment horizontal="left" vertical="center"/>
    </xf>
    <xf numFmtId="0" fontId="48" fillId="0" borderId="2" xfId="4" applyFont="1" applyFill="1" applyBorder="1" applyAlignment="1"/>
    <xf numFmtId="0" fontId="48" fillId="0" borderId="2" xfId="4" applyFont="1" applyFill="1" applyBorder="1" applyAlignment="1">
      <alignment horizontal="distributed" vertical="center"/>
    </xf>
    <xf numFmtId="0" fontId="48" fillId="0" borderId="3" xfId="4" applyFont="1" applyFill="1" applyBorder="1" applyAlignment="1">
      <alignment horizontal="right" vertical="center"/>
    </xf>
    <xf numFmtId="0" fontId="48" fillId="0" borderId="24" xfId="4" applyFont="1" applyFill="1" applyBorder="1" applyAlignment="1">
      <alignment horizontal="right" vertical="center"/>
    </xf>
    <xf numFmtId="0" fontId="48" fillId="0" borderId="4" xfId="4" applyFont="1" applyFill="1" applyBorder="1" applyAlignment="1"/>
    <xf numFmtId="0" fontId="51" fillId="0" borderId="0" xfId="4" applyFont="1" applyFill="1" applyBorder="1" applyAlignment="1"/>
    <xf numFmtId="0" fontId="51" fillId="0" borderId="0" xfId="4" applyFont="1" applyFill="1" applyBorder="1" applyAlignment="1">
      <alignment horizontal="center"/>
    </xf>
    <xf numFmtId="0" fontId="58" fillId="0" borderId="0" xfId="3" applyFont="1" applyAlignment="1">
      <alignment vertical="center"/>
    </xf>
    <xf numFmtId="177" fontId="48" fillId="0" borderId="25" xfId="4" applyNumberFormat="1" applyFont="1" applyFill="1" applyBorder="1" applyAlignment="1">
      <alignment vertical="center"/>
    </xf>
    <xf numFmtId="0" fontId="48" fillId="0" borderId="24" xfId="4" applyFont="1" applyFill="1" applyBorder="1" applyAlignment="1">
      <alignment vertical="center"/>
    </xf>
    <xf numFmtId="0" fontId="51" fillId="0" borderId="0" xfId="4" applyFont="1" applyFill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51" fillId="0" borderId="50" xfId="0" applyFont="1" applyFill="1" applyBorder="1" applyAlignment="1">
      <alignment vertical="center"/>
    </xf>
    <xf numFmtId="0" fontId="41" fillId="0" borderId="50" xfId="0" applyFont="1" applyFill="1" applyBorder="1" applyAlignment="1">
      <alignment horizontal="right" vertical="center"/>
    </xf>
    <xf numFmtId="0" fontId="41" fillId="0" borderId="55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distributed" vertical="center"/>
    </xf>
    <xf numFmtId="0" fontId="41" fillId="0" borderId="20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distributed" vertical="center" shrinkToFit="1"/>
    </xf>
    <xf numFmtId="178" fontId="62" fillId="0" borderId="22" xfId="1" applyNumberFormat="1" applyFont="1" applyFill="1" applyBorder="1" applyAlignment="1">
      <alignment vertical="center"/>
    </xf>
    <xf numFmtId="178" fontId="62" fillId="0" borderId="0" xfId="1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78" fontId="51" fillId="0" borderId="22" xfId="1" applyNumberFormat="1" applyFont="1" applyFill="1" applyBorder="1" applyAlignment="1">
      <alignment vertical="center"/>
    </xf>
    <xf numFmtId="178" fontId="51" fillId="0" borderId="0" xfId="1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2" xfId="0" applyFont="1" applyFill="1" applyBorder="1" applyAlignment="1">
      <alignment vertical="center"/>
    </xf>
    <xf numFmtId="0" fontId="61" fillId="0" borderId="2" xfId="0" applyFont="1" applyFill="1" applyBorder="1" applyAlignment="1">
      <alignment horizontal="distributed" vertical="center"/>
    </xf>
    <xf numFmtId="178" fontId="61" fillId="0" borderId="3" xfId="0" applyNumberFormat="1" applyFont="1" applyFill="1" applyBorder="1" applyAlignment="1">
      <alignment vertical="center"/>
    </xf>
    <xf numFmtId="178" fontId="61" fillId="0" borderId="2" xfId="0" applyNumberFormat="1" applyFont="1" applyFill="1" applyBorder="1" applyAlignment="1">
      <alignment vertical="center"/>
    </xf>
    <xf numFmtId="0" fontId="66" fillId="0" borderId="0" xfId="0" applyFont="1" applyFill="1"/>
    <xf numFmtId="0" fontId="66" fillId="0" borderId="0" xfId="0" applyFont="1" applyFill="1" applyBorder="1"/>
    <xf numFmtId="0" fontId="71" fillId="0" borderId="0" xfId="0" applyFont="1" applyFill="1"/>
    <xf numFmtId="0" fontId="69" fillId="0" borderId="0" xfId="5" applyFont="1" applyFill="1" applyBorder="1"/>
    <xf numFmtId="0" fontId="69" fillId="0" borderId="0" xfId="5" applyFont="1" applyFill="1" applyBorder="1" applyAlignment="1">
      <alignment horizontal="distributed" vertical="center"/>
    </xf>
    <xf numFmtId="180" fontId="69" fillId="0" borderId="22" xfId="5" applyNumberFormat="1" applyFont="1" applyFill="1" applyBorder="1" applyAlignment="1">
      <alignment horizontal="right" vertical="center"/>
    </xf>
    <xf numFmtId="181" fontId="69" fillId="0" borderId="0" xfId="5" applyNumberFormat="1" applyFont="1" applyFill="1" applyBorder="1" applyAlignment="1">
      <alignment horizontal="right"/>
    </xf>
    <xf numFmtId="0" fontId="72" fillId="0" borderId="0" xfId="5" applyFont="1" applyFill="1" applyBorder="1"/>
    <xf numFmtId="184" fontId="69" fillId="0" borderId="22" xfId="5" applyNumberFormat="1" applyFont="1" applyFill="1" applyBorder="1" applyAlignment="1">
      <alignment vertical="center"/>
    </xf>
    <xf numFmtId="187" fontId="72" fillId="0" borderId="0" xfId="5" applyNumberFormat="1" applyFont="1" applyFill="1" applyBorder="1" applyAlignment="1">
      <alignment horizontal="right"/>
    </xf>
    <xf numFmtId="0" fontId="69" fillId="0" borderId="2" xfId="5" applyFont="1" applyFill="1" applyBorder="1"/>
    <xf numFmtId="0" fontId="69" fillId="0" borderId="2" xfId="5" applyFont="1" applyFill="1" applyBorder="1" applyAlignment="1">
      <alignment horizontal="distributed" vertical="center"/>
    </xf>
    <xf numFmtId="185" fontId="69" fillId="0" borderId="3" xfId="5" applyNumberFormat="1" applyFont="1" applyFill="1" applyBorder="1" applyAlignment="1">
      <alignment horizontal="right" vertical="center"/>
    </xf>
    <xf numFmtId="187" fontId="69" fillId="0" borderId="2" xfId="5" applyNumberFormat="1" applyFont="1" applyFill="1" applyBorder="1" applyAlignment="1">
      <alignment horizontal="right"/>
    </xf>
    <xf numFmtId="0" fontId="73" fillId="0" borderId="0" xfId="5" applyFont="1" applyFill="1" applyBorder="1"/>
    <xf numFmtId="0" fontId="73" fillId="0" borderId="0" xfId="5" applyFont="1" applyFill="1" applyBorder="1" applyAlignment="1">
      <alignment horizontal="distributed" vertical="center"/>
    </xf>
    <xf numFmtId="179" fontId="73" fillId="0" borderId="0" xfId="5" applyNumberFormat="1" applyFont="1" applyFill="1" applyBorder="1" applyAlignment="1">
      <alignment horizontal="right" vertical="center"/>
    </xf>
    <xf numFmtId="185" fontId="73" fillId="0" borderId="0" xfId="5" applyNumberFormat="1" applyFont="1" applyFill="1" applyBorder="1" applyAlignment="1">
      <alignment horizontal="right" vertical="center"/>
    </xf>
    <xf numFmtId="176" fontId="73" fillId="0" borderId="0" xfId="5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right" vertical="center"/>
    </xf>
    <xf numFmtId="0" fontId="74" fillId="0" borderId="0" xfId="5" applyFont="1" applyFill="1" applyBorder="1" applyAlignment="1">
      <alignment vertical="center"/>
    </xf>
    <xf numFmtId="0" fontId="73" fillId="0" borderId="0" xfId="5" applyFont="1" applyFill="1"/>
    <xf numFmtId="0" fontId="75" fillId="0" borderId="0" xfId="5" applyFont="1" applyFill="1" applyBorder="1"/>
    <xf numFmtId="0" fontId="69" fillId="0" borderId="50" xfId="0" applyFont="1" applyFill="1" applyBorder="1" applyAlignment="1">
      <alignment horizontal="right"/>
    </xf>
    <xf numFmtId="0" fontId="73" fillId="0" borderId="0" xfId="0" applyFont="1" applyFill="1" applyBorder="1"/>
    <xf numFmtId="0" fontId="74" fillId="0" borderId="50" xfId="5" applyFont="1" applyFill="1" applyBorder="1" applyAlignment="1">
      <alignment vertical="center"/>
    </xf>
    <xf numFmtId="0" fontId="73" fillId="0" borderId="0" xfId="5" applyFont="1" applyFill="1" applyBorder="1" applyAlignment="1">
      <alignment horizontal="right"/>
    </xf>
    <xf numFmtId="0" fontId="69" fillId="0" borderId="0" xfId="5" applyFont="1" applyFill="1" applyBorder="1" applyAlignment="1">
      <alignment horizontal="right"/>
    </xf>
    <xf numFmtId="0" fontId="72" fillId="0" borderId="0" xfId="0" applyFont="1" applyFill="1"/>
    <xf numFmtId="0" fontId="69" fillId="0" borderId="0" xfId="0" applyFont="1" applyFill="1" applyBorder="1"/>
    <xf numFmtId="188" fontId="72" fillId="0" borderId="13" xfId="5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0" xfId="5" applyFont="1" applyFill="1" applyBorder="1" applyAlignment="1">
      <alignment horizontal="distributed" vertical="center"/>
    </xf>
    <xf numFmtId="188" fontId="72" fillId="0" borderId="10" xfId="5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0" fontId="69" fillId="0" borderId="0" xfId="5" applyFont="1" applyFill="1" applyBorder="1" applyAlignment="1">
      <alignment vertical="center"/>
    </xf>
    <xf numFmtId="0" fontId="71" fillId="0" borderId="0" xfId="0" applyFont="1" applyFill="1" applyBorder="1"/>
    <xf numFmtId="188" fontId="69" fillId="0" borderId="10" xfId="5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177" fontId="69" fillId="0" borderId="0" xfId="0" quotePrefix="1" applyNumberFormat="1" applyFont="1" applyFill="1" applyBorder="1" applyAlignment="1">
      <alignment horizontal="right" vertical="center"/>
    </xf>
    <xf numFmtId="188" fontId="69" fillId="0" borderId="22" xfId="5" applyNumberFormat="1" applyFont="1" applyFill="1" applyBorder="1" applyAlignment="1">
      <alignment vertical="center"/>
    </xf>
    <xf numFmtId="176" fontId="41" fillId="0" borderId="22" xfId="5" applyNumberFormat="1" applyFont="1" applyFill="1" applyBorder="1" applyAlignment="1">
      <alignment horizontal="right" vertical="center"/>
    </xf>
    <xf numFmtId="176" fontId="41" fillId="0" borderId="0" xfId="5" applyNumberFormat="1" applyFont="1" applyFill="1" applyBorder="1" applyAlignment="1">
      <alignment horizontal="right" vertical="center"/>
    </xf>
    <xf numFmtId="0" fontId="69" fillId="0" borderId="0" xfId="0" applyFont="1" applyFill="1"/>
    <xf numFmtId="0" fontId="69" fillId="0" borderId="22" xfId="0" applyFont="1" applyFill="1" applyBorder="1"/>
    <xf numFmtId="0" fontId="72" fillId="0" borderId="0" xfId="0" applyFont="1" applyFill="1" applyBorder="1"/>
    <xf numFmtId="176" fontId="69" fillId="0" borderId="0" xfId="5" applyNumberFormat="1" applyFont="1" applyFill="1" applyBorder="1" applyAlignment="1">
      <alignment horizontal="right" vertical="center"/>
    </xf>
    <xf numFmtId="0" fontId="72" fillId="0" borderId="92" xfId="0" applyFont="1" applyFill="1" applyBorder="1"/>
    <xf numFmtId="0" fontId="69" fillId="0" borderId="92" xfId="0" applyFont="1" applyFill="1" applyBorder="1"/>
    <xf numFmtId="0" fontId="75" fillId="0" borderId="0" xfId="0" applyFont="1" applyFill="1" applyBorder="1"/>
    <xf numFmtId="0" fontId="73" fillId="0" borderId="0" xfId="5" applyFont="1" applyFill="1" applyBorder="1" applyAlignment="1">
      <alignment vertical="center"/>
    </xf>
    <xf numFmtId="0" fontId="69" fillId="0" borderId="0" xfId="5" applyFont="1" applyFill="1" applyBorder="1" applyAlignment="1">
      <alignment horizontal="right" vertical="center"/>
    </xf>
    <xf numFmtId="176" fontId="73" fillId="0" borderId="0" xfId="5" applyNumberFormat="1" applyFont="1" applyFill="1" applyBorder="1" applyAlignment="1">
      <alignment horizontal="right" vertical="center"/>
    </xf>
    <xf numFmtId="0" fontId="73" fillId="0" borderId="0" xfId="5" applyFont="1" applyFill="1" applyBorder="1" applyAlignment="1">
      <alignment horizontal="distributed" vertical="center" wrapText="1"/>
    </xf>
    <xf numFmtId="0" fontId="72" fillId="0" borderId="2" xfId="5" applyFont="1" applyFill="1" applyBorder="1"/>
    <xf numFmtId="188" fontId="69" fillId="0" borderId="19" xfId="5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3" fillId="0" borderId="0" xfId="5" applyFont="1" applyFill="1" applyBorder="1" applyAlignment="1">
      <alignment vertical="center" wrapText="1"/>
    </xf>
    <xf numFmtId="176" fontId="73" fillId="0" borderId="0" xfId="5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/>
    </xf>
    <xf numFmtId="0" fontId="73" fillId="0" borderId="0" xfId="0" applyFont="1" applyFill="1"/>
    <xf numFmtId="0" fontId="77" fillId="0" borderId="0" xfId="0" applyFont="1" applyFill="1" applyBorder="1" applyAlignment="1"/>
    <xf numFmtId="188" fontId="73" fillId="0" borderId="0" xfId="5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8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0" fillId="0" borderId="50" xfId="0" applyFont="1" applyFill="1" applyBorder="1" applyAlignment="1">
      <alignment vertical="center"/>
    </xf>
    <xf numFmtId="0" fontId="78" fillId="0" borderId="5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78" fillId="0" borderId="4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distributed" vertical="center"/>
    </xf>
    <xf numFmtId="177" fontId="78" fillId="0" borderId="0" xfId="0" applyNumberFormat="1" applyFont="1" applyFill="1" applyBorder="1" applyAlignment="1">
      <alignment horizontal="right" vertical="center"/>
    </xf>
    <xf numFmtId="189" fontId="78" fillId="0" borderId="0" xfId="0" applyNumberFormat="1" applyFont="1" applyFill="1" applyAlignment="1">
      <alignment horizontal="right" vertical="center"/>
    </xf>
    <xf numFmtId="177" fontId="78" fillId="0" borderId="0" xfId="0" applyNumberFormat="1" applyFont="1" applyFill="1" applyBorder="1" applyAlignment="1">
      <alignment vertical="center"/>
    </xf>
    <xf numFmtId="190" fontId="78" fillId="0" borderId="0" xfId="0" applyNumberFormat="1" applyFont="1" applyFill="1" applyBorder="1" applyAlignment="1">
      <alignment vertical="center"/>
    </xf>
    <xf numFmtId="191" fontId="78" fillId="0" borderId="0" xfId="0" applyNumberFormat="1" applyFont="1" applyFill="1" applyAlignment="1">
      <alignment vertical="center"/>
    </xf>
    <xf numFmtId="192" fontId="78" fillId="0" borderId="0" xfId="0" applyNumberFormat="1" applyFont="1" applyFill="1" applyBorder="1" applyAlignment="1">
      <alignment horizontal="right" vertical="center"/>
    </xf>
    <xf numFmtId="189" fontId="78" fillId="0" borderId="0" xfId="0" applyNumberFormat="1" applyFont="1" applyFill="1" applyBorder="1" applyAlignment="1">
      <alignment horizontal="right" vertical="center"/>
    </xf>
    <xf numFmtId="0" fontId="82" fillId="0" borderId="23" xfId="0" applyFont="1" applyFill="1" applyBorder="1" applyAlignment="1">
      <alignment horizontal="distributed"/>
    </xf>
    <xf numFmtId="193" fontId="78" fillId="0" borderId="0" xfId="0" applyNumberFormat="1" applyFont="1" applyFill="1" applyBorder="1" applyAlignment="1">
      <alignment horizontal="right" vertical="center"/>
    </xf>
    <xf numFmtId="0" fontId="83" fillId="0" borderId="23" xfId="0" applyFont="1" applyFill="1" applyBorder="1" applyAlignment="1">
      <alignment horizontal="distributed" vertical="center"/>
    </xf>
    <xf numFmtId="177" fontId="25" fillId="0" borderId="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vertical="center"/>
    </xf>
    <xf numFmtId="0" fontId="83" fillId="0" borderId="99" xfId="0" applyFont="1" applyFill="1" applyBorder="1" applyAlignment="1">
      <alignment horizontal="distributed" vertical="center"/>
    </xf>
    <xf numFmtId="177" fontId="25" fillId="0" borderId="50" xfId="0" applyNumberFormat="1" applyFont="1" applyFill="1" applyBorder="1" applyAlignment="1">
      <alignment horizontal="right" vertical="center"/>
    </xf>
    <xf numFmtId="189" fontId="78" fillId="0" borderId="50" xfId="0" applyNumberFormat="1" applyFont="1" applyFill="1" applyBorder="1" applyAlignment="1">
      <alignment vertical="center"/>
    </xf>
    <xf numFmtId="193" fontId="78" fillId="0" borderId="50" xfId="0" applyNumberFormat="1" applyFont="1" applyFill="1" applyBorder="1" applyAlignment="1">
      <alignment vertical="center"/>
    </xf>
    <xf numFmtId="193" fontId="78" fillId="0" borderId="0" xfId="0" applyNumberFormat="1" applyFont="1" applyFill="1" applyAlignment="1">
      <alignment vertical="center"/>
    </xf>
    <xf numFmtId="0" fontId="2" fillId="0" borderId="98" xfId="0" applyFont="1" applyFill="1" applyBorder="1" applyAlignment="1">
      <alignment horizontal="center" vertical="center"/>
    </xf>
    <xf numFmtId="0" fontId="81" fillId="0" borderId="23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190" fontId="78" fillId="0" borderId="0" xfId="0" applyNumberFormat="1" applyFont="1" applyFill="1" applyAlignment="1">
      <alignment vertical="center"/>
    </xf>
    <xf numFmtId="193" fontId="4" fillId="0" borderId="0" xfId="0" applyNumberFormat="1" applyFont="1" applyFill="1" applyBorder="1" applyAlignment="1">
      <alignment horizontal="right" vertical="center"/>
    </xf>
    <xf numFmtId="190" fontId="8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83" fillId="0" borderId="4" xfId="0" applyFont="1" applyFill="1" applyBorder="1" applyAlignment="1">
      <alignment horizontal="distributed" vertical="center"/>
    </xf>
    <xf numFmtId="177" fontId="25" fillId="0" borderId="2" xfId="0" applyNumberFormat="1" applyFont="1" applyFill="1" applyBorder="1" applyAlignment="1">
      <alignment horizontal="right" vertical="center"/>
    </xf>
    <xf numFmtId="194" fontId="25" fillId="0" borderId="2" xfId="0" applyNumberFormat="1" applyFont="1" applyFill="1" applyBorder="1" applyAlignment="1">
      <alignment vertical="center"/>
    </xf>
    <xf numFmtId="189" fontId="25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59" fillId="0" borderId="5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95" fontId="16" fillId="0" borderId="22" xfId="0" applyNumberFormat="1" applyFont="1" applyFill="1" applyBorder="1" applyAlignment="1">
      <alignment vertical="center"/>
    </xf>
    <xf numFmtId="195" fontId="16" fillId="0" borderId="0" xfId="0" applyNumberFormat="1" applyFont="1" applyFill="1" applyBorder="1" applyAlignment="1">
      <alignment vertical="center"/>
    </xf>
    <xf numFmtId="196" fontId="16" fillId="0" borderId="0" xfId="0" applyNumberFormat="1" applyFont="1" applyFill="1" applyBorder="1" applyAlignment="1">
      <alignment vertical="center"/>
    </xf>
    <xf numFmtId="197" fontId="16" fillId="0" borderId="0" xfId="0" applyNumberFormat="1" applyFont="1" applyFill="1" applyBorder="1" applyAlignment="1">
      <alignment vertical="center"/>
    </xf>
    <xf numFmtId="197" fontId="78" fillId="0" borderId="0" xfId="0" applyNumberFormat="1" applyFont="1" applyFill="1" applyBorder="1" applyAlignment="1">
      <alignment vertical="center"/>
    </xf>
    <xf numFmtId="198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center" vertical="center"/>
    </xf>
    <xf numFmtId="195" fontId="16" fillId="0" borderId="2" xfId="0" applyNumberFormat="1" applyFont="1" applyFill="1" applyBorder="1" applyAlignment="1">
      <alignment horizontal="right" vertical="center"/>
    </xf>
    <xf numFmtId="199" fontId="78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vertical="center"/>
    </xf>
    <xf numFmtId="0" fontId="78" fillId="0" borderId="50" xfId="0" applyFont="1" applyFill="1" applyBorder="1" applyAlignment="1">
      <alignment vertical="center"/>
    </xf>
    <xf numFmtId="0" fontId="16" fillId="0" borderId="50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8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distributed"/>
    </xf>
    <xf numFmtId="201" fontId="15" fillId="0" borderId="0" xfId="0" applyNumberFormat="1" applyFont="1" applyFill="1" applyAlignment="1"/>
    <xf numFmtId="201" fontId="15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distributed" vertical="center"/>
    </xf>
    <xf numFmtId="201" fontId="42" fillId="0" borderId="0" xfId="0" applyNumberFormat="1" applyFont="1" applyFill="1" applyAlignment="1">
      <alignment vertical="center"/>
    </xf>
    <xf numFmtId="201" fontId="42" fillId="0" borderId="0" xfId="0" applyNumberFormat="1" applyFont="1" applyFill="1" applyAlignment="1">
      <alignment horizontal="right" vertical="center"/>
    </xf>
    <xf numFmtId="201" fontId="89" fillId="0" borderId="0" xfId="0" applyNumberFormat="1" applyFont="1" applyFill="1" applyAlignment="1">
      <alignment vertical="center"/>
    </xf>
    <xf numFmtId="201" fontId="91" fillId="0" borderId="0" xfId="0" applyNumberFormat="1" applyFont="1" applyFill="1" applyAlignment="1">
      <alignment horizontal="center" vertical="center"/>
    </xf>
    <xf numFmtId="201" fontId="90" fillId="0" borderId="102" xfId="0" applyNumberFormat="1" applyFont="1" applyFill="1" applyBorder="1" applyAlignment="1">
      <alignment horizontal="center" vertical="center"/>
    </xf>
    <xf numFmtId="201" fontId="90" fillId="0" borderId="103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201" fontId="90" fillId="0" borderId="90" xfId="0" applyNumberFormat="1" applyFont="1" applyFill="1" applyBorder="1" applyAlignment="1">
      <alignment horizontal="center" vertical="center"/>
    </xf>
    <xf numFmtId="201" fontId="90" fillId="0" borderId="20" xfId="0" applyNumberFormat="1" applyFont="1" applyFill="1" applyBorder="1" applyAlignment="1">
      <alignment horizontal="center" vertical="center"/>
    </xf>
    <xf numFmtId="201" fontId="90" fillId="0" borderId="0" xfId="0" applyNumberFormat="1" applyFont="1" applyFill="1" applyBorder="1" applyAlignment="1">
      <alignment horizontal="center" vertical="center"/>
    </xf>
    <xf numFmtId="201" fontId="90" fillId="0" borderId="22" xfId="0" applyNumberFormat="1" applyFont="1" applyFill="1" applyBorder="1" applyAlignment="1">
      <alignment vertical="center"/>
    </xf>
    <xf numFmtId="201" fontId="90" fillId="0" borderId="0" xfId="0" applyNumberFormat="1" applyFont="1" applyFill="1" applyBorder="1" applyAlignment="1">
      <alignment vertical="center"/>
    </xf>
    <xf numFmtId="202" fontId="90" fillId="0" borderId="0" xfId="0" applyNumberFormat="1" applyFont="1" applyFill="1" applyBorder="1" applyAlignment="1">
      <alignment vertical="center"/>
    </xf>
    <xf numFmtId="203" fontId="92" fillId="0" borderId="0" xfId="6" applyNumberFormat="1" applyFont="1" applyFill="1" applyAlignment="1">
      <alignment vertical="center"/>
    </xf>
    <xf numFmtId="193" fontId="92" fillId="0" borderId="0" xfId="7" applyNumberFormat="1" applyFont="1" applyFill="1" applyAlignment="1">
      <alignment vertical="center"/>
    </xf>
    <xf numFmtId="201" fontId="92" fillId="0" borderId="0" xfId="0" applyNumberFormat="1" applyFont="1" applyFill="1" applyAlignment="1">
      <alignment vertical="center"/>
    </xf>
    <xf numFmtId="203" fontId="89" fillId="0" borderId="0" xfId="6" applyNumberFormat="1" applyFont="1" applyFill="1" applyAlignment="1">
      <alignment vertical="center"/>
    </xf>
    <xf numFmtId="49" fontId="90" fillId="0" borderId="0" xfId="0" applyNumberFormat="1" applyFont="1" applyFill="1" applyBorder="1" applyAlignment="1">
      <alignment horizontal="distributed" vertical="center"/>
    </xf>
    <xf numFmtId="204" fontId="89" fillId="0" borderId="0" xfId="0" applyNumberFormat="1" applyFont="1" applyFill="1" applyAlignment="1">
      <alignment vertical="center"/>
    </xf>
    <xf numFmtId="201" fontId="90" fillId="0" borderId="22" xfId="0" applyNumberFormat="1" applyFont="1" applyFill="1" applyBorder="1" applyAlignment="1">
      <alignment horizontal="right" vertical="center"/>
    </xf>
    <xf numFmtId="201" fontId="90" fillId="0" borderId="0" xfId="0" applyNumberFormat="1" applyFont="1" applyFill="1" applyBorder="1" applyAlignment="1">
      <alignment horizontal="right" vertical="center"/>
    </xf>
    <xf numFmtId="202" fontId="90" fillId="0" borderId="0" xfId="0" applyNumberFormat="1" applyFont="1" applyFill="1" applyBorder="1" applyAlignment="1">
      <alignment horizontal="right" vertical="center"/>
    </xf>
    <xf numFmtId="201" fontId="94" fillId="0" borderId="0" xfId="0" applyNumberFormat="1" applyFont="1" applyFill="1" applyAlignment="1">
      <alignment vertical="center"/>
    </xf>
    <xf numFmtId="193" fontId="95" fillId="0" borderId="0" xfId="7" applyNumberFormat="1" applyFont="1" applyFill="1" applyAlignment="1">
      <alignment vertical="center"/>
    </xf>
    <xf numFmtId="202" fontId="90" fillId="0" borderId="22" xfId="0" applyNumberFormat="1" applyFont="1" applyFill="1" applyBorder="1" applyAlignment="1">
      <alignment horizontal="right" vertical="center"/>
    </xf>
    <xf numFmtId="49" fontId="90" fillId="0" borderId="2" xfId="0" applyNumberFormat="1" applyFont="1" applyFill="1" applyBorder="1" applyAlignment="1">
      <alignment horizontal="distributed" vertical="center"/>
    </xf>
    <xf numFmtId="201" fontId="90" fillId="0" borderId="3" xfId="0" applyNumberFormat="1" applyFont="1" applyFill="1" applyBorder="1" applyAlignment="1">
      <alignment vertical="center"/>
    </xf>
    <xf numFmtId="201" fontId="90" fillId="0" borderId="2" xfId="0" applyNumberFormat="1" applyFont="1" applyFill="1" applyBorder="1" applyAlignment="1">
      <alignment vertical="center"/>
    </xf>
    <xf numFmtId="202" fontId="90" fillId="0" borderId="2" xfId="0" applyNumberFormat="1" applyFont="1" applyFill="1" applyBorder="1" applyAlignment="1">
      <alignment vertical="center"/>
    </xf>
    <xf numFmtId="201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0" fillId="0" borderId="0" xfId="0" applyFont="1" applyFill="1" applyBorder="1" applyAlignment="1">
      <alignment vertical="center"/>
    </xf>
    <xf numFmtId="49" fontId="90" fillId="0" borderId="0" xfId="0" applyNumberFormat="1" applyFont="1" applyFill="1" applyBorder="1" applyAlignment="1">
      <alignment horizontal="left" vertical="center"/>
    </xf>
    <xf numFmtId="201" fontId="90" fillId="0" borderId="0" xfId="0" applyNumberFormat="1" applyFont="1" applyFill="1" applyAlignment="1">
      <alignment vertical="center"/>
    </xf>
    <xf numFmtId="49" fontId="90" fillId="0" borderId="0" xfId="0" applyNumberFormat="1" applyFont="1" applyFill="1" applyAlignment="1">
      <alignment horizontal="left" vertical="center"/>
    </xf>
    <xf numFmtId="49" fontId="90" fillId="0" borderId="0" xfId="0" applyNumberFormat="1" applyFont="1" applyFill="1" applyAlignment="1">
      <alignment horizontal="distributed" vertical="center"/>
    </xf>
    <xf numFmtId="201" fontId="97" fillId="0" borderId="0" xfId="0" applyNumberFormat="1" applyFont="1" applyFill="1" applyAlignment="1">
      <alignment vertical="center"/>
    </xf>
    <xf numFmtId="49" fontId="89" fillId="0" borderId="0" xfId="0" applyNumberFormat="1" applyFont="1" applyFill="1" applyAlignment="1">
      <alignment horizontal="left" vertical="center"/>
    </xf>
    <xf numFmtId="49" fontId="89" fillId="0" borderId="0" xfId="0" applyNumberFormat="1" applyFont="1" applyFill="1" applyAlignment="1">
      <alignment horizontal="distributed" vertical="center"/>
    </xf>
    <xf numFmtId="0" fontId="98" fillId="0" borderId="1" xfId="3" applyFont="1" applyFill="1" applyBorder="1" applyAlignment="1">
      <alignment horizontal="left" vertical="center"/>
    </xf>
    <xf numFmtId="0" fontId="28" fillId="0" borderId="1" xfId="2" applyFont="1" applyFill="1" applyBorder="1" applyAlignment="1">
      <alignment horizontal="left" vertical="center"/>
    </xf>
    <xf numFmtId="177" fontId="35" fillId="0" borderId="0" xfId="2" applyNumberFormat="1" applyFont="1" applyFill="1" applyAlignment="1">
      <alignment vertical="center"/>
    </xf>
    <xf numFmtId="177" fontId="22" fillId="0" borderId="0" xfId="2" applyNumberFormat="1" applyFont="1" applyFill="1" applyAlignment="1">
      <alignment vertical="center"/>
    </xf>
    <xf numFmtId="177" fontId="5" fillId="0" borderId="25" xfId="2" applyNumberFormat="1" applyFont="1" applyFill="1" applyBorder="1" applyAlignment="1">
      <alignment vertical="center"/>
    </xf>
    <xf numFmtId="0" fontId="29" fillId="0" borderId="16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centerContinuous" vertical="center"/>
    </xf>
    <xf numFmtId="0" fontId="5" fillId="0" borderId="0" xfId="2" applyFont="1" applyFill="1" applyBorder="1" applyAlignment="1">
      <alignment horizontal="centerContinuous" vertical="center"/>
    </xf>
    <xf numFmtId="0" fontId="29" fillId="0" borderId="0" xfId="2" applyFont="1" applyFill="1" applyBorder="1" applyAlignment="1">
      <alignment horizontal="distributed" vertical="center"/>
    </xf>
    <xf numFmtId="177" fontId="5" fillId="0" borderId="22" xfId="2" applyNumberFormat="1" applyFont="1" applyFill="1" applyBorder="1" applyAlignment="1">
      <alignment vertical="center"/>
    </xf>
    <xf numFmtId="0" fontId="5" fillId="0" borderId="92" xfId="2" applyFont="1" applyFill="1" applyBorder="1" applyAlignment="1">
      <alignment horizontal="distributed" vertical="center"/>
    </xf>
    <xf numFmtId="0" fontId="29" fillId="0" borderId="92" xfId="2" applyFont="1" applyFill="1" applyBorder="1" applyAlignment="1">
      <alignment horizontal="distributed" vertical="center"/>
    </xf>
    <xf numFmtId="0" fontId="5" fillId="0" borderId="3" xfId="2" applyFont="1" applyFill="1" applyBorder="1" applyAlignment="1">
      <alignment vertical="center"/>
    </xf>
    <xf numFmtId="0" fontId="5" fillId="0" borderId="24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Continuous" vertical="center"/>
    </xf>
    <xf numFmtId="0" fontId="5" fillId="0" borderId="4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vertical="center"/>
    </xf>
    <xf numFmtId="177" fontId="5" fillId="0" borderId="10" xfId="2" applyNumberFormat="1" applyFont="1" applyFill="1" applyBorder="1" applyAlignment="1">
      <alignment horizontal="right" vertical="center"/>
    </xf>
    <xf numFmtId="0" fontId="24" fillId="0" borderId="92" xfId="2" applyFont="1" applyFill="1" applyBorder="1" applyAlignment="1">
      <alignment vertical="center"/>
    </xf>
    <xf numFmtId="0" fontId="24" fillId="0" borderId="24" xfId="2" applyFont="1" applyFill="1" applyBorder="1" applyAlignment="1">
      <alignment vertical="center"/>
    </xf>
    <xf numFmtId="0" fontId="24" fillId="0" borderId="92" xfId="2" applyFont="1" applyFill="1" applyBorder="1" applyAlignment="1">
      <alignment horizontal="centerContinuous" vertical="center"/>
    </xf>
    <xf numFmtId="0" fontId="18" fillId="0" borderId="0" xfId="2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horizontal="distributed" vertical="center"/>
    </xf>
    <xf numFmtId="177" fontId="35" fillId="0" borderId="22" xfId="2" applyNumberFormat="1" applyFont="1" applyFill="1" applyBorder="1" applyAlignment="1">
      <alignment vertical="center"/>
    </xf>
    <xf numFmtId="177" fontId="35" fillId="0" borderId="25" xfId="2" applyNumberFormat="1" applyFont="1" applyFill="1" applyBorder="1" applyAlignment="1">
      <alignment vertical="center"/>
    </xf>
    <xf numFmtId="177" fontId="5" fillId="0" borderId="22" xfId="2" applyNumberFormat="1" applyFont="1" applyFill="1" applyBorder="1" applyAlignment="1">
      <alignment horizontal="right" vertical="center"/>
    </xf>
    <xf numFmtId="177" fontId="5" fillId="0" borderId="25" xfId="2" applyNumberFormat="1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distributed" vertical="center"/>
    </xf>
    <xf numFmtId="0" fontId="16" fillId="0" borderId="3" xfId="2" applyFont="1" applyFill="1" applyBorder="1" applyAlignment="1">
      <alignment vertical="center"/>
    </xf>
    <xf numFmtId="0" fontId="16" fillId="0" borderId="24" xfId="2" applyFont="1" applyFill="1" applyBorder="1" applyAlignment="1">
      <alignment vertical="center"/>
    </xf>
    <xf numFmtId="0" fontId="16" fillId="0" borderId="4" xfId="2" applyFont="1" applyFill="1" applyBorder="1" applyAlignment="1">
      <alignment horizontal="distributed" vertical="center"/>
    </xf>
    <xf numFmtId="0" fontId="51" fillId="0" borderId="0" xfId="4" applyFont="1" applyFill="1" applyBorder="1" applyAlignment="1">
      <alignment horizontal="center" vertical="center"/>
    </xf>
    <xf numFmtId="49" fontId="37" fillId="0" borderId="37" xfId="4" applyNumberFormat="1" applyFont="1" applyFill="1" applyBorder="1" applyAlignment="1">
      <alignment horizontal="left" vertical="center"/>
    </xf>
    <xf numFmtId="49" fontId="5" fillId="0" borderId="37" xfId="4" applyNumberFormat="1" applyFont="1" applyFill="1" applyBorder="1" applyAlignment="1">
      <alignment horizontal="left" vertical="center"/>
    </xf>
    <xf numFmtId="49" fontId="5" fillId="0" borderId="14" xfId="4" applyNumberFormat="1" applyFont="1" applyFill="1" applyBorder="1" applyAlignment="1">
      <alignment horizontal="center" vertical="center"/>
    </xf>
    <xf numFmtId="49" fontId="5" fillId="0" borderId="12" xfId="4" applyNumberFormat="1" applyFont="1" applyFill="1" applyBorder="1" applyAlignment="1">
      <alignment horizontal="center" vertical="center"/>
    </xf>
    <xf numFmtId="49" fontId="5" fillId="0" borderId="21" xfId="4" applyNumberFormat="1" applyFont="1" applyFill="1" applyBorder="1" applyAlignment="1">
      <alignment horizontal="center" vertical="center"/>
    </xf>
    <xf numFmtId="177" fontId="5" fillId="0" borderId="22" xfId="4" applyNumberFormat="1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vertical="center"/>
    </xf>
    <xf numFmtId="0" fontId="42" fillId="0" borderId="0" xfId="4" applyFont="1" applyFill="1" applyAlignment="1">
      <alignment horizontal="distributed" vertical="center"/>
    </xf>
    <xf numFmtId="177" fontId="5" fillId="0" borderId="0" xfId="4" applyNumberFormat="1" applyFont="1" applyFill="1" applyAlignment="1">
      <alignment vertical="center"/>
    </xf>
    <xf numFmtId="177" fontId="5" fillId="0" borderId="0" xfId="4" applyNumberFormat="1" applyFont="1" applyFill="1" applyAlignment="1">
      <alignment horizontal="right" vertical="center"/>
    </xf>
    <xf numFmtId="0" fontId="5" fillId="0" borderId="23" xfId="4" applyFont="1" applyFill="1" applyBorder="1" applyAlignment="1">
      <alignment horizontal="distributed" vertical="center"/>
    </xf>
    <xf numFmtId="0" fontId="22" fillId="0" borderId="0" xfId="4" applyFont="1" applyFill="1" applyBorder="1" applyAlignment="1">
      <alignment horizontal="distributed" vertical="center"/>
    </xf>
    <xf numFmtId="0" fontId="16" fillId="0" borderId="20" xfId="4" applyFont="1" applyFill="1" applyBorder="1" applyAlignment="1">
      <alignment horizontal="center" vertical="center"/>
    </xf>
    <xf numFmtId="0" fontId="29" fillId="0" borderId="23" xfId="3" applyFont="1" applyFill="1" applyBorder="1" applyAlignment="1">
      <alignment horizontal="distributed" vertical="center"/>
    </xf>
    <xf numFmtId="177" fontId="29" fillId="0" borderId="22" xfId="4" applyNumberFormat="1" applyFont="1" applyFill="1" applyBorder="1" applyAlignment="1">
      <alignment vertical="center"/>
    </xf>
    <xf numFmtId="177" fontId="29" fillId="0" borderId="3" xfId="4" applyNumberFormat="1" applyFont="1" applyFill="1" applyBorder="1" applyAlignment="1">
      <alignment vertical="center"/>
    </xf>
    <xf numFmtId="177" fontId="29" fillId="0" borderId="2" xfId="4" applyNumberFormat="1" applyFont="1" applyFill="1" applyBorder="1" applyAlignment="1">
      <alignment vertical="center"/>
    </xf>
    <xf numFmtId="0" fontId="16" fillId="0" borderId="0" xfId="4" applyFont="1" applyFill="1" applyBorder="1"/>
    <xf numFmtId="0" fontId="16" fillId="0" borderId="20" xfId="4" applyFont="1" applyFill="1" applyBorder="1"/>
    <xf numFmtId="49" fontId="15" fillId="0" borderId="0" xfId="0" applyNumberFormat="1" applyFont="1" applyFill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49" fontId="15" fillId="0" borderId="15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distributed" vertical="center"/>
    </xf>
    <xf numFmtId="49" fontId="16" fillId="0" borderId="16" xfId="0" applyNumberFormat="1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horizontal="distributed" vertical="center"/>
    </xf>
    <xf numFmtId="49" fontId="17" fillId="0" borderId="16" xfId="0" applyNumberFormat="1" applyFont="1" applyFill="1" applyBorder="1" applyAlignment="1">
      <alignment horizontal="distributed"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9" fillId="0" borderId="0" xfId="2" applyFont="1" applyFill="1" applyBorder="1" applyAlignment="1">
      <alignment horizontal="distributed" vertical="center"/>
    </xf>
    <xf numFmtId="0" fontId="29" fillId="0" borderId="16" xfId="3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0" fontId="26" fillId="0" borderId="0" xfId="3" applyFont="1" applyFill="1" applyAlignment="1">
      <alignment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distributed" vertical="center"/>
    </xf>
    <xf numFmtId="0" fontId="30" fillId="0" borderId="33" xfId="2" applyFont="1" applyFill="1" applyBorder="1" applyAlignment="1">
      <alignment horizontal="distributed" vertical="center"/>
    </xf>
    <xf numFmtId="0" fontId="5" fillId="0" borderId="35" xfId="2" applyFont="1" applyFill="1" applyBorder="1" applyAlignment="1">
      <alignment horizontal="distributed" vertical="center"/>
    </xf>
    <xf numFmtId="0" fontId="5" fillId="0" borderId="33" xfId="2" applyFont="1" applyFill="1" applyBorder="1" applyAlignment="1">
      <alignment horizontal="distributed" vertical="center"/>
    </xf>
    <xf numFmtId="0" fontId="29" fillId="0" borderId="16" xfId="3" applyFont="1" applyFill="1" applyBorder="1">
      <alignment vertical="center"/>
    </xf>
    <xf numFmtId="0" fontId="32" fillId="0" borderId="0" xfId="2" applyFont="1" applyFill="1" applyBorder="1" applyAlignment="1">
      <alignment horizontal="distributed" vertical="center"/>
    </xf>
    <xf numFmtId="0" fontId="33" fillId="0" borderId="0" xfId="2" applyFont="1" applyFill="1" applyBorder="1" applyAlignment="1">
      <alignment horizontal="distributed" vertical="center"/>
    </xf>
    <xf numFmtId="0" fontId="34" fillId="0" borderId="16" xfId="3" applyFont="1" applyFill="1" applyBorder="1">
      <alignment vertical="center"/>
    </xf>
    <xf numFmtId="0" fontId="35" fillId="0" borderId="0" xfId="2" applyFont="1" applyFill="1" applyBorder="1" applyAlignment="1">
      <alignment horizontal="distributed" vertical="center"/>
    </xf>
    <xf numFmtId="0" fontId="35" fillId="0" borderId="16" xfId="2" applyFont="1" applyFill="1" applyBorder="1" applyAlignment="1">
      <alignment horizontal="distributed" vertical="center"/>
    </xf>
    <xf numFmtId="0" fontId="35" fillId="0" borderId="30" xfId="2" applyFont="1" applyFill="1" applyBorder="1" applyAlignment="1">
      <alignment horizontal="distributed" vertical="center"/>
    </xf>
    <xf numFmtId="0" fontId="5" fillId="0" borderId="0" xfId="2" applyFont="1" applyFill="1" applyAlignment="1">
      <alignment horizontal="distributed" vertical="center"/>
    </xf>
    <xf numFmtId="0" fontId="5" fillId="0" borderId="16" xfId="2" applyFont="1" applyFill="1" applyBorder="1" applyAlignment="1">
      <alignment horizontal="distributed" vertical="center"/>
    </xf>
    <xf numFmtId="0" fontId="29" fillId="0" borderId="0" xfId="4" applyFont="1" applyFill="1" applyBorder="1" applyAlignment="1">
      <alignment horizontal="distributed" vertical="center"/>
    </xf>
    <xf numFmtId="0" fontId="29" fillId="0" borderId="23" xfId="4" applyFont="1" applyFill="1" applyBorder="1" applyAlignment="1">
      <alignment horizontal="distributed" vertical="center"/>
    </xf>
    <xf numFmtId="0" fontId="5" fillId="0" borderId="30" xfId="2" applyFont="1" applyFill="1" applyBorder="1" applyAlignment="1">
      <alignment horizontal="distributed" vertical="center"/>
    </xf>
    <xf numFmtId="0" fontId="34" fillId="0" borderId="0" xfId="4" applyFont="1" applyFill="1" applyBorder="1" applyAlignment="1">
      <alignment horizontal="distributed" vertical="center"/>
    </xf>
    <xf numFmtId="0" fontId="34" fillId="0" borderId="23" xfId="4" applyFont="1" applyFill="1" applyBorder="1" applyAlignment="1">
      <alignment horizontal="distributed" vertical="center"/>
    </xf>
    <xf numFmtId="0" fontId="34" fillId="0" borderId="41" xfId="4" applyFont="1" applyFill="1" applyBorder="1" applyAlignment="1">
      <alignment horizontal="distributed" vertical="center"/>
    </xf>
    <xf numFmtId="0" fontId="30" fillId="0" borderId="23" xfId="4" applyFont="1" applyFill="1" applyBorder="1" applyAlignment="1">
      <alignment horizontal="distributed" vertical="center"/>
    </xf>
    <xf numFmtId="0" fontId="29" fillId="0" borderId="41" xfId="4" applyFont="1" applyFill="1" applyBorder="1" applyAlignment="1">
      <alignment horizontal="distributed" vertical="center"/>
    </xf>
    <xf numFmtId="0" fontId="34" fillId="0" borderId="23" xfId="3" applyFont="1" applyFill="1" applyBorder="1" applyAlignment="1">
      <alignment horizontal="distributed" vertical="center"/>
    </xf>
    <xf numFmtId="49" fontId="5" fillId="0" borderId="0" xfId="2" applyNumberFormat="1" applyFont="1" applyFill="1" applyAlignment="1">
      <alignment horizontal="distributed" vertical="center"/>
    </xf>
    <xf numFmtId="49" fontId="5" fillId="0" borderId="16" xfId="2" applyNumberFormat="1" applyFont="1" applyFill="1" applyBorder="1" applyAlignment="1">
      <alignment horizontal="distributed" vertical="center"/>
    </xf>
    <xf numFmtId="0" fontId="5" fillId="0" borderId="41" xfId="2" applyFont="1" applyFill="1" applyBorder="1" applyAlignment="1">
      <alignment horizontal="distributed" vertical="center"/>
    </xf>
    <xf numFmtId="0" fontId="29" fillId="0" borderId="16" xfId="2" applyFont="1" applyFill="1" applyBorder="1" applyAlignment="1">
      <alignment horizontal="distributed" vertical="center"/>
    </xf>
    <xf numFmtId="49" fontId="35" fillId="0" borderId="0" xfId="2" applyNumberFormat="1" applyFont="1" applyFill="1" applyBorder="1" applyAlignment="1">
      <alignment horizontal="distributed" vertical="center"/>
    </xf>
    <xf numFmtId="49" fontId="35" fillId="0" borderId="16" xfId="2" applyNumberFormat="1" applyFont="1" applyFill="1" applyBorder="1" applyAlignment="1">
      <alignment horizontal="distributed" vertical="center"/>
    </xf>
    <xf numFmtId="0" fontId="35" fillId="0" borderId="41" xfId="2" applyFont="1" applyFill="1" applyBorder="1" applyAlignment="1">
      <alignment horizontal="distributed" vertical="center"/>
    </xf>
    <xf numFmtId="0" fontId="29" fillId="0" borderId="23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34" fillId="0" borderId="16" xfId="3" applyFont="1" applyBorder="1" applyAlignment="1">
      <alignment horizontal="distributed" vertical="center"/>
    </xf>
    <xf numFmtId="49" fontId="5" fillId="0" borderId="26" xfId="2" applyNumberFormat="1" applyFont="1" applyFill="1" applyBorder="1" applyAlignment="1">
      <alignment horizontal="center" vertical="center"/>
    </xf>
    <xf numFmtId="49" fontId="5" fillId="0" borderId="28" xfId="2" applyNumberFormat="1" applyFont="1" applyFill="1" applyBorder="1" applyAlignment="1">
      <alignment horizontal="center" vertical="center"/>
    </xf>
    <xf numFmtId="49" fontId="5" fillId="0" borderId="32" xfId="2" applyNumberFormat="1" applyFont="1" applyFill="1" applyBorder="1" applyAlignment="1">
      <alignment horizontal="distributed" vertical="center" justifyLastLine="1"/>
    </xf>
    <xf numFmtId="49" fontId="5" fillId="0" borderId="33" xfId="2" applyNumberFormat="1" applyFont="1" applyFill="1" applyBorder="1" applyAlignment="1">
      <alignment horizontal="distributed" vertical="center" justifyLastLine="1"/>
    </xf>
    <xf numFmtId="49" fontId="5" fillId="0" borderId="35" xfId="2" applyNumberFormat="1" applyFont="1" applyFill="1" applyBorder="1" applyAlignment="1">
      <alignment horizontal="distributed" vertical="center" justifyLastLine="1"/>
    </xf>
    <xf numFmtId="0" fontId="34" fillId="0" borderId="0" xfId="2" applyFont="1" applyFill="1" applyBorder="1" applyAlignment="1">
      <alignment horizontal="distributed" vertical="center"/>
    </xf>
    <xf numFmtId="0" fontId="34" fillId="0" borderId="16" xfId="2" applyFont="1" applyFill="1" applyBorder="1" applyAlignment="1">
      <alignment horizontal="distributed" vertical="center"/>
    </xf>
    <xf numFmtId="0" fontId="34" fillId="0" borderId="15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35" fillId="0" borderId="15" xfId="2" applyFont="1" applyFill="1" applyBorder="1" applyAlignment="1">
      <alignment horizontal="distributed" vertical="center"/>
    </xf>
    <xf numFmtId="49" fontId="35" fillId="0" borderId="23" xfId="2" applyNumberFormat="1" applyFont="1" applyFill="1" applyBorder="1" applyAlignment="1">
      <alignment horizontal="distributed" vertical="center"/>
    </xf>
    <xf numFmtId="49" fontId="5" fillId="0" borderId="23" xfId="2" applyNumberFormat="1" applyFont="1" applyFill="1" applyBorder="1" applyAlignment="1">
      <alignment horizontal="distributed" vertical="center"/>
    </xf>
    <xf numFmtId="49" fontId="35" fillId="0" borderId="0" xfId="4" applyNumberFormat="1" applyFont="1" applyFill="1" applyBorder="1" applyAlignment="1">
      <alignment horizontal="distributed" vertical="center"/>
    </xf>
    <xf numFmtId="49" fontId="35" fillId="0" borderId="16" xfId="4" applyNumberFormat="1" applyFont="1" applyFill="1" applyBorder="1" applyAlignment="1">
      <alignment horizontal="distributed" vertical="center"/>
    </xf>
    <xf numFmtId="49" fontId="35" fillId="0" borderId="15" xfId="4" applyNumberFormat="1" applyFont="1" applyFill="1" applyBorder="1" applyAlignment="1">
      <alignment horizontal="distributed" vertical="center"/>
    </xf>
    <xf numFmtId="49" fontId="5" fillId="0" borderId="0" xfId="4" applyNumberFormat="1" applyFont="1" applyFill="1" applyAlignment="1">
      <alignment horizontal="distributed" vertical="center"/>
    </xf>
    <xf numFmtId="49" fontId="5" fillId="0" borderId="23" xfId="4" applyNumberFormat="1" applyFont="1" applyFill="1" applyBorder="1" applyAlignment="1">
      <alignment horizontal="distributed" vertical="center"/>
    </xf>
    <xf numFmtId="0" fontId="42" fillId="0" borderId="0" xfId="4" applyFont="1" applyFill="1" applyBorder="1" applyAlignment="1">
      <alignment horizontal="distributed" vertical="center"/>
    </xf>
    <xf numFmtId="0" fontId="42" fillId="0" borderId="16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distributed" vertical="center"/>
    </xf>
    <xf numFmtId="0" fontId="30" fillId="0" borderId="16" xfId="4" applyFont="1" applyFill="1" applyBorder="1" applyAlignment="1">
      <alignment horizontal="distributed" vertical="center"/>
    </xf>
    <xf numFmtId="0" fontId="25" fillId="0" borderId="23" xfId="3" applyBorder="1" applyAlignment="1">
      <alignment horizontal="distributed" vertical="center"/>
    </xf>
    <xf numFmtId="0" fontId="41" fillId="0" borderId="0" xfId="4" applyFont="1" applyFill="1" applyBorder="1" applyAlignment="1">
      <alignment horizontal="distributed" vertical="center" shrinkToFit="1"/>
    </xf>
    <xf numFmtId="0" fontId="25" fillId="0" borderId="16" xfId="3" applyBorder="1" applyAlignment="1">
      <alignment horizontal="distributed" vertical="center"/>
    </xf>
    <xf numFmtId="0" fontId="23" fillId="0" borderId="0" xfId="2" applyFont="1" applyFill="1" applyBorder="1" applyAlignment="1">
      <alignment vertical="center"/>
    </xf>
    <xf numFmtId="0" fontId="25" fillId="0" borderId="0" xfId="3" applyAlignment="1">
      <alignment vertical="center"/>
    </xf>
    <xf numFmtId="0" fontId="44" fillId="0" borderId="0" xfId="4" applyFont="1" applyFill="1" applyBorder="1" applyAlignment="1">
      <alignment horizontal="left" vertical="center"/>
    </xf>
    <xf numFmtId="0" fontId="5" fillId="0" borderId="45" xfId="2" applyFont="1" applyFill="1" applyBorder="1" applyAlignment="1">
      <alignment horizontal="center" vertical="center"/>
    </xf>
    <xf numFmtId="0" fontId="25" fillId="0" borderId="45" xfId="3" applyBorder="1" applyAlignment="1">
      <alignment vertical="center"/>
    </xf>
    <xf numFmtId="0" fontId="25" fillId="0" borderId="46" xfId="3" applyBorder="1" applyAlignment="1">
      <alignment vertical="center"/>
    </xf>
    <xf numFmtId="49" fontId="5" fillId="0" borderId="32" xfId="2" applyNumberFormat="1" applyFont="1" applyFill="1" applyBorder="1" applyAlignment="1">
      <alignment horizontal="center" vertical="center"/>
    </xf>
    <xf numFmtId="0" fontId="25" fillId="0" borderId="32" xfId="3" applyBorder="1" applyAlignment="1">
      <alignment horizontal="center" vertical="center"/>
    </xf>
    <xf numFmtId="0" fontId="25" fillId="0" borderId="33" xfId="3" applyBorder="1" applyAlignment="1">
      <alignment horizontal="center" vertical="center"/>
    </xf>
    <xf numFmtId="0" fontId="39" fillId="0" borderId="0" xfId="4" applyFont="1" applyFill="1" applyBorder="1" applyAlignment="1">
      <alignment horizontal="left" vertical="center"/>
    </xf>
    <xf numFmtId="0" fontId="25" fillId="0" borderId="0" xfId="3" applyBorder="1" applyAlignment="1">
      <alignment vertical="center"/>
    </xf>
    <xf numFmtId="0" fontId="25" fillId="0" borderId="23" xfId="3" applyBorder="1" applyAlignment="1">
      <alignment vertical="center"/>
    </xf>
    <xf numFmtId="0" fontId="48" fillId="0" borderId="41" xfId="4" applyFont="1" applyFill="1" applyBorder="1" applyAlignment="1">
      <alignment horizontal="distributed" vertical="center"/>
    </xf>
    <xf numFmtId="0" fontId="48" fillId="0" borderId="0" xfId="4" applyFont="1" applyFill="1" applyBorder="1" applyAlignment="1">
      <alignment horizontal="distributed" vertical="center"/>
    </xf>
    <xf numFmtId="0" fontId="48" fillId="0" borderId="23" xfId="4" applyFont="1" applyFill="1" applyBorder="1" applyAlignment="1">
      <alignment horizontal="distributed" vertical="center"/>
    </xf>
    <xf numFmtId="0" fontId="34" fillId="0" borderId="23" xfId="3" applyFont="1" applyBorder="1" applyAlignment="1">
      <alignment horizontal="distributed" vertical="center"/>
    </xf>
    <xf numFmtId="0" fontId="30" fillId="0" borderId="0" xfId="4" applyFont="1" applyFill="1" applyBorder="1" applyAlignment="1">
      <alignment horizontal="distributed" vertical="center"/>
    </xf>
    <xf numFmtId="0" fontId="52" fillId="0" borderId="0" xfId="4" applyFont="1" applyFill="1" applyBorder="1" applyAlignment="1">
      <alignment horizontal="distributed" vertical="center"/>
    </xf>
    <xf numFmtId="0" fontId="52" fillId="0" borderId="41" xfId="4" applyFont="1" applyFill="1" applyBorder="1" applyAlignment="1">
      <alignment horizontal="distributed" vertical="center"/>
    </xf>
    <xf numFmtId="0" fontId="49" fillId="0" borderId="0" xfId="4" applyFont="1" applyFill="1" applyBorder="1" applyAlignment="1">
      <alignment horizontal="left" vertical="center"/>
    </xf>
    <xf numFmtId="0" fontId="48" fillId="0" borderId="51" xfId="4" applyFont="1" applyFill="1" applyBorder="1" applyAlignment="1">
      <alignment horizontal="center" vertical="center"/>
    </xf>
    <xf numFmtId="0" fontId="25" fillId="0" borderId="51" xfId="3" applyBorder="1" applyAlignment="1">
      <alignment vertical="center"/>
    </xf>
    <xf numFmtId="0" fontId="25" fillId="0" borderId="51" xfId="3" applyBorder="1" applyAlignment="1">
      <alignment horizontal="center" vertical="center"/>
    </xf>
    <xf numFmtId="0" fontId="48" fillId="0" borderId="53" xfId="4" applyFont="1" applyFill="1" applyBorder="1" applyAlignment="1">
      <alignment horizontal="center" vertical="center"/>
    </xf>
    <xf numFmtId="0" fontId="25" fillId="0" borderId="53" xfId="3" applyBorder="1" applyAlignment="1">
      <alignment vertical="center"/>
    </xf>
    <xf numFmtId="0" fontId="25" fillId="0" borderId="54" xfId="3" applyBorder="1" applyAlignment="1">
      <alignment vertical="center"/>
    </xf>
    <xf numFmtId="0" fontId="25" fillId="0" borderId="54" xfId="3" applyBorder="1" applyAlignment="1">
      <alignment horizontal="center" vertical="center"/>
    </xf>
    <xf numFmtId="0" fontId="52" fillId="0" borderId="0" xfId="4" applyFont="1" applyFill="1" applyBorder="1" applyAlignment="1">
      <alignment vertical="center"/>
    </xf>
    <xf numFmtId="0" fontId="29" fillId="0" borderId="0" xfId="4" applyFont="1" applyFill="1" applyBorder="1" applyAlignment="1">
      <alignment vertical="top" wrapText="1"/>
    </xf>
    <xf numFmtId="0" fontId="25" fillId="0" borderId="0" xfId="3" applyBorder="1" applyAlignment="1">
      <alignment vertical="center" wrapText="1"/>
    </xf>
    <xf numFmtId="0" fontId="52" fillId="0" borderId="2" xfId="4" applyFont="1" applyFill="1" applyBorder="1" applyAlignment="1">
      <alignment vertical="center"/>
    </xf>
    <xf numFmtId="0" fontId="25" fillId="0" borderId="2" xfId="3" applyBorder="1" applyAlignment="1">
      <alignment vertical="center"/>
    </xf>
    <xf numFmtId="0" fontId="48" fillId="0" borderId="0" xfId="4" applyFont="1" applyFill="1" applyBorder="1" applyAlignment="1">
      <alignment vertical="center" wrapText="1"/>
    </xf>
    <xf numFmtId="0" fontId="57" fillId="0" borderId="0" xfId="4" applyFont="1" applyFill="1" applyBorder="1" applyAlignment="1"/>
    <xf numFmtId="0" fontId="54" fillId="0" borderId="0" xfId="4" applyFont="1" applyFill="1" applyBorder="1" applyAlignment="1">
      <alignment horizontal="left" vertical="center"/>
    </xf>
    <xf numFmtId="0" fontId="56" fillId="0" borderId="0" xfId="4" applyFont="1" applyFill="1" applyBorder="1" applyAlignment="1">
      <alignment horizontal="left" vertical="center"/>
    </xf>
    <xf numFmtId="0" fontId="57" fillId="0" borderId="51" xfId="4" applyFont="1" applyFill="1" applyBorder="1" applyAlignment="1">
      <alignment horizontal="center" vertical="center"/>
    </xf>
    <xf numFmtId="0" fontId="57" fillId="0" borderId="58" xfId="4" applyFont="1" applyFill="1" applyBorder="1" applyAlignment="1">
      <alignment horizontal="center" vertical="center"/>
    </xf>
    <xf numFmtId="0" fontId="48" fillId="0" borderId="53" xfId="4" applyFont="1" applyFill="1" applyBorder="1" applyAlignment="1">
      <alignment horizontal="distributed" vertical="center" justifyLastLine="1"/>
    </xf>
    <xf numFmtId="0" fontId="57" fillId="0" borderId="53" xfId="4" applyFont="1" applyFill="1" applyBorder="1" applyAlignment="1">
      <alignment horizontal="distributed" vertical="center" justifyLastLine="1"/>
    </xf>
    <xf numFmtId="0" fontId="57" fillId="0" borderId="54" xfId="4" applyFont="1" applyFill="1" applyBorder="1" applyAlignment="1">
      <alignment horizontal="distributed" vertical="center" justifyLastLine="1"/>
    </xf>
    <xf numFmtId="0" fontId="48" fillId="0" borderId="56" xfId="4" applyFont="1" applyFill="1" applyBorder="1" applyAlignment="1">
      <alignment horizontal="distributed" vertical="center" justifyLastLine="1"/>
    </xf>
    <xf numFmtId="0" fontId="57" fillId="0" borderId="0" xfId="4" applyFont="1" applyFill="1" applyBorder="1" applyAlignment="1">
      <alignment horizontal="distributed" vertical="center"/>
    </xf>
    <xf numFmtId="0" fontId="57" fillId="0" borderId="23" xfId="4" applyFont="1" applyFill="1" applyBorder="1" applyAlignment="1">
      <alignment horizontal="distributed" vertical="center"/>
    </xf>
    <xf numFmtId="0" fontId="58" fillId="0" borderId="0" xfId="3" applyFont="1" applyFill="1" applyAlignment="1">
      <alignment vertical="center"/>
    </xf>
    <xf numFmtId="0" fontId="58" fillId="0" borderId="23" xfId="3" applyFont="1" applyFill="1" applyBorder="1" applyAlignment="1">
      <alignment vertical="center"/>
    </xf>
    <xf numFmtId="0" fontId="48" fillId="0" borderId="0" xfId="3" applyFont="1" applyFill="1" applyAlignment="1">
      <alignment horizontal="distributed" vertical="center"/>
    </xf>
    <xf numFmtId="0" fontId="48" fillId="0" borderId="23" xfId="3" applyFont="1" applyFill="1" applyBorder="1" applyAlignment="1">
      <alignment horizontal="distributed" vertical="center"/>
    </xf>
    <xf numFmtId="0" fontId="25" fillId="0" borderId="0" xfId="3" applyAlignment="1">
      <alignment vertical="center" wrapText="1"/>
    </xf>
    <xf numFmtId="0" fontId="52" fillId="0" borderId="2" xfId="4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distributed" vertical="center"/>
    </xf>
    <xf numFmtId="0" fontId="5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6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61" fillId="0" borderId="23" xfId="0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wrapText="1"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/>
    <xf numFmtId="0" fontId="69" fillId="0" borderId="38" xfId="0" applyFont="1" applyFill="1" applyBorder="1" applyAlignment="1"/>
    <xf numFmtId="0" fontId="69" fillId="0" borderId="66" xfId="0" applyFont="1" applyFill="1" applyBorder="1" applyAlignment="1"/>
    <xf numFmtId="0" fontId="69" fillId="0" borderId="63" xfId="0" applyFont="1" applyFill="1" applyBorder="1" applyAlignment="1">
      <alignment horizontal="center" vertical="center"/>
    </xf>
    <xf numFmtId="0" fontId="69" fillId="0" borderId="67" xfId="0" applyFont="1" applyFill="1" applyBorder="1" applyAlignment="1"/>
    <xf numFmtId="0" fontId="69" fillId="0" borderId="63" xfId="0" applyFont="1" applyFill="1" applyBorder="1" applyAlignment="1">
      <alignment horizontal="center" vertical="center" shrinkToFit="1"/>
    </xf>
    <xf numFmtId="0" fontId="69" fillId="0" borderId="64" xfId="0" applyFont="1" applyFill="1" applyBorder="1" applyAlignment="1"/>
    <xf numFmtId="0" fontId="69" fillId="0" borderId="68" xfId="0" applyFont="1" applyFill="1" applyBorder="1" applyAlignment="1"/>
    <xf numFmtId="0" fontId="69" fillId="0" borderId="45" xfId="5" applyFont="1" applyFill="1" applyBorder="1" applyAlignment="1">
      <alignment horizontal="center" vertical="center"/>
    </xf>
    <xf numFmtId="0" fontId="69" fillId="0" borderId="45" xfId="5" applyFont="1" applyFill="1" applyBorder="1" applyAlignment="1"/>
    <xf numFmtId="0" fontId="69" fillId="0" borderId="37" xfId="5" applyFont="1" applyFill="1" applyBorder="1" applyAlignment="1"/>
    <xf numFmtId="0" fontId="69" fillId="0" borderId="65" xfId="5" applyFont="1" applyFill="1" applyBorder="1" applyAlignment="1">
      <alignment horizontal="center" vertical="center"/>
    </xf>
    <xf numFmtId="0" fontId="70" fillId="0" borderId="45" xfId="5" applyFont="1" applyFill="1" applyBorder="1" applyAlignment="1"/>
    <xf numFmtId="0" fontId="69" fillId="0" borderId="10" xfId="5" applyFont="1" applyFill="1" applyBorder="1" applyAlignment="1"/>
    <xf numFmtId="0" fontId="70" fillId="0" borderId="0" xfId="5" applyFont="1" applyFill="1" applyBorder="1" applyAlignment="1"/>
    <xf numFmtId="0" fontId="72" fillId="0" borderId="0" xfId="5" applyFont="1" applyFill="1" applyBorder="1" applyAlignment="1">
      <alignment horizontal="distributed" vertical="center"/>
    </xf>
    <xf numFmtId="179" fontId="72" fillId="0" borderId="71" xfId="5" applyNumberFormat="1" applyFont="1" applyFill="1" applyBorder="1" applyAlignment="1">
      <alignment horizontal="right" vertical="center"/>
    </xf>
    <xf numFmtId="179" fontId="72" fillId="0" borderId="72" xfId="5" applyNumberFormat="1" applyFont="1" applyFill="1" applyBorder="1" applyAlignment="1">
      <alignment horizontal="right" vertical="center"/>
    </xf>
    <xf numFmtId="179" fontId="72" fillId="0" borderId="0" xfId="5" applyNumberFormat="1" applyFont="1" applyFill="1" applyBorder="1" applyAlignment="1">
      <alignment horizontal="right" vertical="center"/>
    </xf>
    <xf numFmtId="179" fontId="72" fillId="0" borderId="25" xfId="5" applyNumberFormat="1" applyFont="1" applyFill="1" applyBorder="1" applyAlignment="1">
      <alignment horizontal="right" vertical="center"/>
    </xf>
    <xf numFmtId="182" fontId="69" fillId="0" borderId="71" xfId="5" applyNumberFormat="1" applyFont="1" applyFill="1" applyBorder="1" applyAlignment="1">
      <alignment horizontal="right" vertical="center"/>
    </xf>
    <xf numFmtId="182" fontId="70" fillId="0" borderId="72" xfId="5" applyNumberFormat="1" applyFont="1" applyFill="1" applyBorder="1" applyAlignment="1"/>
    <xf numFmtId="0" fontId="69" fillId="0" borderId="0" xfId="5" applyFont="1" applyFill="1" applyBorder="1" applyAlignment="1">
      <alignment horizontal="distributed" vertical="center"/>
    </xf>
    <xf numFmtId="179" fontId="69" fillId="0" borderId="71" xfId="5" applyNumberFormat="1" applyFont="1" applyFill="1" applyBorder="1" applyAlignment="1">
      <alignment horizontal="right" vertical="center"/>
    </xf>
    <xf numFmtId="179" fontId="69" fillId="0" borderId="72" xfId="5" applyNumberFormat="1" applyFont="1" applyFill="1" applyBorder="1" applyAlignment="1">
      <alignment horizontal="right" vertical="center"/>
    </xf>
    <xf numFmtId="179" fontId="69" fillId="0" borderId="73" xfId="5" applyNumberFormat="1" applyFont="1" applyFill="1" applyBorder="1" applyAlignment="1">
      <alignment horizontal="right" vertical="center"/>
    </xf>
    <xf numFmtId="179" fontId="69" fillId="0" borderId="74" xfId="5" applyNumberFormat="1" applyFont="1" applyFill="1" applyBorder="1" applyAlignment="1">
      <alignment horizontal="right" vertical="center"/>
    </xf>
    <xf numFmtId="183" fontId="69" fillId="0" borderId="71" xfId="5" applyNumberFormat="1" applyFont="1" applyFill="1" applyBorder="1" applyAlignment="1">
      <alignment horizontal="right" vertical="center"/>
    </xf>
    <xf numFmtId="183" fontId="70" fillId="0" borderId="72" xfId="5" applyNumberFormat="1" applyFont="1" applyFill="1" applyBorder="1" applyAlignment="1"/>
    <xf numFmtId="179" fontId="72" fillId="0" borderId="69" xfId="5" applyNumberFormat="1" applyFont="1" applyFill="1" applyBorder="1" applyAlignment="1">
      <alignment horizontal="right" vertical="center"/>
    </xf>
    <xf numFmtId="179" fontId="72" fillId="0" borderId="70" xfId="5" applyNumberFormat="1" applyFont="1" applyFill="1" applyBorder="1" applyAlignment="1">
      <alignment horizontal="right" vertical="center"/>
    </xf>
    <xf numFmtId="179" fontId="72" fillId="0" borderId="20" xfId="5" applyNumberFormat="1" applyFont="1" applyFill="1" applyBorder="1" applyAlignment="1">
      <alignment horizontal="right" vertical="center"/>
    </xf>
    <xf numFmtId="179" fontId="72" fillId="0" borderId="43" xfId="5" applyNumberFormat="1" applyFont="1" applyFill="1" applyBorder="1" applyAlignment="1">
      <alignment horizontal="right" vertical="center"/>
    </xf>
    <xf numFmtId="0" fontId="69" fillId="0" borderId="69" xfId="5" applyFont="1" applyFill="1" applyBorder="1" applyAlignment="1"/>
    <xf numFmtId="0" fontId="70" fillId="0" borderId="70" xfId="5" applyFont="1" applyFill="1" applyBorder="1" applyAlignment="1"/>
    <xf numFmtId="0" fontId="69" fillId="0" borderId="0" xfId="5" applyFont="1" applyFill="1" applyBorder="1" applyAlignment="1">
      <alignment horizontal="distributed"/>
    </xf>
    <xf numFmtId="179" fontId="69" fillId="0" borderId="22" xfId="5" applyNumberFormat="1" applyFont="1" applyFill="1" applyBorder="1" applyAlignment="1">
      <alignment horizontal="right" vertical="center"/>
    </xf>
    <xf numFmtId="179" fontId="69" fillId="0" borderId="0" xfId="5" applyNumberFormat="1" applyFont="1" applyFill="1" applyBorder="1" applyAlignment="1">
      <alignment horizontal="right" vertical="center"/>
    </xf>
    <xf numFmtId="179" fontId="69" fillId="0" borderId="25" xfId="5" applyNumberFormat="1" applyFont="1" applyFill="1" applyBorder="1" applyAlignment="1">
      <alignment horizontal="right" vertical="center"/>
    </xf>
    <xf numFmtId="0" fontId="72" fillId="0" borderId="41" xfId="5" applyFont="1" applyFill="1" applyBorder="1" applyAlignment="1">
      <alignment horizontal="distributed" vertical="center"/>
    </xf>
    <xf numFmtId="0" fontId="70" fillId="0" borderId="23" xfId="0" applyFont="1" applyFill="1" applyBorder="1" applyAlignment="1">
      <alignment horizontal="distributed" vertical="center"/>
    </xf>
    <xf numFmtId="184" fontId="69" fillId="0" borderId="22" xfId="5" applyNumberFormat="1" applyFont="1" applyFill="1" applyBorder="1" applyAlignment="1"/>
    <xf numFmtId="0" fontId="69" fillId="0" borderId="0" xfId="5" applyFont="1" applyFill="1" applyBorder="1" applyAlignment="1"/>
    <xf numFmtId="184" fontId="69" fillId="0" borderId="22" xfId="5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185" fontId="69" fillId="0" borderId="71" xfId="5" applyNumberFormat="1" applyFont="1" applyFill="1" applyBorder="1" applyAlignment="1">
      <alignment horizontal="right" vertical="center"/>
    </xf>
    <xf numFmtId="185" fontId="70" fillId="0" borderId="72" xfId="5" applyNumberFormat="1" applyFont="1" applyFill="1" applyBorder="1" applyAlignment="1"/>
    <xf numFmtId="179" fontId="72" fillId="0" borderId="73" xfId="5" applyNumberFormat="1" applyFont="1" applyFill="1" applyBorder="1" applyAlignment="1">
      <alignment horizontal="right" vertical="center"/>
    </xf>
    <xf numFmtId="179" fontId="72" fillId="0" borderId="74" xfId="5" applyNumberFormat="1" applyFont="1" applyFill="1" applyBorder="1" applyAlignment="1">
      <alignment horizontal="right" vertical="center"/>
    </xf>
    <xf numFmtId="185" fontId="72" fillId="0" borderId="22" xfId="5" applyNumberFormat="1" applyFont="1" applyFill="1" applyBorder="1" applyAlignment="1">
      <alignment horizontal="right" vertical="center"/>
    </xf>
    <xf numFmtId="185" fontId="72" fillId="0" borderId="0" xfId="0" applyNumberFormat="1" applyFont="1" applyFill="1" applyBorder="1" applyAlignment="1">
      <alignment horizontal="right" vertical="center"/>
    </xf>
    <xf numFmtId="179" fontId="70" fillId="0" borderId="72" xfId="5" applyNumberFormat="1" applyFont="1" applyFill="1" applyBorder="1" applyAlignment="1">
      <alignment horizontal="right" vertical="center"/>
    </xf>
    <xf numFmtId="179" fontId="70" fillId="0" borderId="74" xfId="5" applyNumberFormat="1" applyFont="1" applyFill="1" applyBorder="1" applyAlignment="1">
      <alignment horizontal="right" vertical="center"/>
    </xf>
    <xf numFmtId="179" fontId="69" fillId="0" borderId="75" xfId="5" applyNumberFormat="1" applyFont="1" applyFill="1" applyBorder="1" applyAlignment="1">
      <alignment horizontal="right" vertical="center"/>
    </xf>
    <xf numFmtId="179" fontId="70" fillId="0" borderId="76" xfId="5" applyNumberFormat="1" applyFont="1" applyFill="1" applyBorder="1" applyAlignment="1">
      <alignment horizontal="right" vertical="center"/>
    </xf>
    <xf numFmtId="179" fontId="70" fillId="0" borderId="79" xfId="5" applyNumberFormat="1" applyFont="1" applyFill="1" applyBorder="1" applyAlignment="1"/>
    <xf numFmtId="179" fontId="70" fillId="0" borderId="80" xfId="5" applyNumberFormat="1" applyFont="1" applyFill="1" applyBorder="1" applyAlignment="1"/>
    <xf numFmtId="179" fontId="69" fillId="0" borderId="77" xfId="5" applyNumberFormat="1" applyFont="1" applyFill="1" applyBorder="1" applyAlignment="1">
      <alignment horizontal="right" vertical="center"/>
    </xf>
    <xf numFmtId="179" fontId="70" fillId="0" borderId="78" xfId="5" applyNumberFormat="1" applyFont="1" applyFill="1" applyBorder="1" applyAlignment="1">
      <alignment horizontal="right" vertical="center"/>
    </xf>
    <xf numFmtId="179" fontId="70" fillId="0" borderId="81" xfId="5" applyNumberFormat="1" applyFont="1" applyFill="1" applyBorder="1" applyAlignment="1"/>
    <xf numFmtId="179" fontId="70" fillId="0" borderId="82" xfId="5" applyNumberFormat="1" applyFont="1" applyFill="1" applyBorder="1" applyAlignment="1"/>
    <xf numFmtId="0" fontId="69" fillId="0" borderId="22" xfId="5" applyFont="1" applyFill="1" applyBorder="1" applyAlignment="1">
      <alignment horizontal="center" vertical="center"/>
    </xf>
    <xf numFmtId="0" fontId="69" fillId="0" borderId="23" xfId="5" applyFont="1" applyFill="1" applyBorder="1" applyAlignment="1">
      <alignment horizontal="center"/>
    </xf>
    <xf numFmtId="0" fontId="69" fillId="0" borderId="22" xfId="5" applyFont="1" applyFill="1" applyBorder="1" applyAlignment="1">
      <alignment horizontal="center"/>
    </xf>
    <xf numFmtId="0" fontId="69" fillId="0" borderId="25" xfId="5" applyFont="1" applyFill="1" applyBorder="1" applyAlignment="1">
      <alignment horizontal="center"/>
    </xf>
    <xf numFmtId="187" fontId="69" fillId="0" borderId="71" xfId="5" applyNumberFormat="1" applyFont="1" applyFill="1" applyBorder="1" applyAlignment="1">
      <alignment horizontal="right" vertical="center"/>
    </xf>
    <xf numFmtId="187" fontId="69" fillId="0" borderId="72" xfId="5" applyNumberFormat="1" applyFont="1" applyFill="1" applyBorder="1" applyAlignment="1"/>
    <xf numFmtId="186" fontId="69" fillId="0" borderId="22" xfId="5" applyNumberFormat="1" applyFont="1" applyFill="1" applyBorder="1" applyAlignment="1">
      <alignment horizontal="right" vertical="center"/>
    </xf>
    <xf numFmtId="186" fontId="69" fillId="0" borderId="0" xfId="5" applyNumberFormat="1" applyFont="1" applyFill="1" applyBorder="1" applyAlignment="1">
      <alignment horizontal="right" vertical="center"/>
    </xf>
    <xf numFmtId="187" fontId="72" fillId="0" borderId="71" xfId="5" applyNumberFormat="1" applyFont="1" applyFill="1" applyBorder="1" applyAlignment="1">
      <alignment horizontal="right" vertical="center"/>
    </xf>
    <xf numFmtId="187" fontId="70" fillId="0" borderId="72" xfId="5" applyNumberFormat="1" applyFont="1" applyFill="1" applyBorder="1" applyAlignment="1"/>
    <xf numFmtId="179" fontId="69" fillId="0" borderId="3" xfId="5" applyNumberFormat="1" applyFont="1" applyFill="1" applyBorder="1" applyAlignment="1">
      <alignment horizontal="right" vertical="center"/>
    </xf>
    <xf numFmtId="179" fontId="69" fillId="0" borderId="2" xfId="5" applyNumberFormat="1" applyFont="1" applyFill="1" applyBorder="1" applyAlignment="1">
      <alignment horizontal="right" vertical="center"/>
    </xf>
    <xf numFmtId="179" fontId="69" fillId="0" borderId="24" xfId="5" applyNumberFormat="1" applyFont="1" applyFill="1" applyBorder="1" applyAlignment="1">
      <alignment horizontal="right" vertical="center"/>
    </xf>
    <xf numFmtId="179" fontId="72" fillId="0" borderId="83" xfId="5" applyNumberFormat="1" applyFont="1" applyFill="1" applyBorder="1" applyAlignment="1">
      <alignment horizontal="right" vertical="center"/>
    </xf>
    <xf numFmtId="179" fontId="72" fillId="0" borderId="84" xfId="5" applyNumberFormat="1" applyFont="1" applyFill="1" applyBorder="1" applyAlignment="1">
      <alignment horizontal="right" vertical="center"/>
    </xf>
    <xf numFmtId="187" fontId="72" fillId="0" borderId="72" xfId="5" applyNumberFormat="1" applyFont="1" applyFill="1" applyBorder="1" applyAlignment="1"/>
    <xf numFmtId="0" fontId="67" fillId="0" borderId="0" xfId="0" applyFont="1" applyFill="1" applyBorder="1" applyAlignment="1">
      <alignment horizontal="left" vertical="center"/>
    </xf>
    <xf numFmtId="0" fontId="67" fillId="0" borderId="50" xfId="0" applyFont="1" applyFill="1" applyBorder="1" applyAlignment="1">
      <alignment horizontal="left" vertical="center"/>
    </xf>
    <xf numFmtId="0" fontId="67" fillId="0" borderId="0" xfId="5" applyFont="1" applyFill="1" applyBorder="1" applyAlignment="1">
      <alignment vertical="center"/>
    </xf>
    <xf numFmtId="0" fontId="68" fillId="0" borderId="0" xfId="5" applyFont="1" applyFill="1" applyAlignment="1">
      <alignment vertical="center"/>
    </xf>
    <xf numFmtId="0" fontId="68" fillId="0" borderId="50" xfId="5" applyFont="1" applyFill="1" applyBorder="1" applyAlignment="1">
      <alignment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85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8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60" xfId="5" applyFont="1" applyFill="1" applyBorder="1" applyAlignment="1">
      <alignment horizontal="center" vertical="center"/>
    </xf>
    <xf numFmtId="0" fontId="70" fillId="0" borderId="60" xfId="5" applyFont="1" applyFill="1" applyBorder="1" applyAlignment="1">
      <alignment horizontal="center" vertical="center"/>
    </xf>
    <xf numFmtId="0" fontId="70" fillId="0" borderId="87" xfId="5" applyFont="1" applyFill="1" applyBorder="1" applyAlignment="1">
      <alignment horizontal="center" vertical="center"/>
    </xf>
    <xf numFmtId="0" fontId="70" fillId="0" borderId="37" xfId="5" applyFont="1" applyFill="1" applyBorder="1" applyAlignment="1">
      <alignment horizontal="center" vertical="center"/>
    </xf>
    <xf numFmtId="0" fontId="70" fillId="0" borderId="89" xfId="5" applyFont="1" applyFill="1" applyBorder="1" applyAlignment="1">
      <alignment horizontal="center" vertical="center"/>
    </xf>
    <xf numFmtId="0" fontId="69" fillId="0" borderId="88" xfId="5" applyFont="1" applyFill="1" applyBorder="1" applyAlignment="1">
      <alignment horizontal="center" vertical="center"/>
    </xf>
    <xf numFmtId="0" fontId="70" fillId="0" borderId="60" xfId="5" applyFont="1" applyFill="1" applyBorder="1" applyAlignment="1"/>
    <xf numFmtId="0" fontId="70" fillId="0" borderId="22" xfId="5" applyFont="1" applyFill="1" applyBorder="1" applyAlignment="1">
      <alignment horizontal="center" vertical="center"/>
    </xf>
    <xf numFmtId="179" fontId="72" fillId="0" borderId="22" xfId="5" applyNumberFormat="1" applyFont="1" applyFill="1" applyBorder="1" applyAlignment="1">
      <alignment horizontal="right" vertical="center"/>
    </xf>
    <xf numFmtId="0" fontId="69" fillId="0" borderId="2" xfId="5" applyFont="1" applyFill="1" applyBorder="1" applyAlignment="1">
      <alignment horizontal="distributed" vertical="center"/>
    </xf>
    <xf numFmtId="176" fontId="41" fillId="0" borderId="22" xfId="5" applyNumberFormat="1" applyFont="1" applyFill="1" applyBorder="1" applyAlignment="1">
      <alignment horizontal="right" vertical="center"/>
    </xf>
    <xf numFmtId="176" fontId="41" fillId="0" borderId="0" xfId="5" applyNumberFormat="1" applyFont="1" applyFill="1" applyBorder="1" applyAlignment="1">
      <alignment horizontal="right" vertical="center"/>
    </xf>
    <xf numFmtId="0" fontId="72" fillId="0" borderId="14" xfId="5" applyFont="1" applyFill="1" applyBorder="1" applyAlignment="1">
      <alignment horizontal="distributed" vertical="center"/>
    </xf>
    <xf numFmtId="176" fontId="61" fillId="0" borderId="90" xfId="5" applyNumberFormat="1" applyFont="1" applyFill="1" applyBorder="1" applyAlignment="1">
      <alignment horizontal="right" vertical="center"/>
    </xf>
    <xf numFmtId="176" fontId="31" fillId="0" borderId="20" xfId="5" applyNumberFormat="1" applyFont="1" applyFill="1" applyBorder="1" applyAlignment="1"/>
    <xf numFmtId="0" fontId="31" fillId="0" borderId="0" xfId="0" applyFont="1" applyFill="1" applyBorder="1" applyAlignment="1">
      <alignment horizontal="right" vertical="center"/>
    </xf>
    <xf numFmtId="0" fontId="69" fillId="0" borderId="23" xfId="5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70" fillId="0" borderId="0" xfId="5" applyFont="1" applyFill="1" applyBorder="1" applyAlignment="1">
      <alignment horizontal="distributed" vertical="center"/>
    </xf>
    <xf numFmtId="176" fontId="31" fillId="0" borderId="0" xfId="5" applyNumberFormat="1" applyFont="1" applyFill="1" applyBorder="1" applyAlignment="1">
      <alignment horizontal="right" vertical="center"/>
    </xf>
    <xf numFmtId="176" fontId="73" fillId="0" borderId="0" xfId="5" applyNumberFormat="1" applyFont="1" applyFill="1" applyBorder="1" applyAlignment="1">
      <alignment horizontal="right" vertical="center"/>
    </xf>
    <xf numFmtId="0" fontId="69" fillId="0" borderId="0" xfId="5" applyFont="1" applyFill="1" applyBorder="1" applyAlignment="1">
      <alignment horizontal="distributed" vertical="center" wrapText="1"/>
    </xf>
    <xf numFmtId="0" fontId="69" fillId="0" borderId="23" xfId="5" applyFont="1" applyFill="1" applyBorder="1" applyAlignment="1">
      <alignment horizontal="distributed" vertical="center" wrapText="1"/>
    </xf>
    <xf numFmtId="0" fontId="69" fillId="0" borderId="0" xfId="0" applyFont="1" applyFill="1" applyBorder="1" applyAlignment="1">
      <alignment horizontal="distributed" vertical="center" wrapText="1"/>
    </xf>
    <xf numFmtId="0" fontId="69" fillId="0" borderId="23" xfId="0" applyFont="1" applyFill="1" applyBorder="1" applyAlignment="1">
      <alignment horizontal="distributed" vertical="center" wrapText="1"/>
    </xf>
    <xf numFmtId="0" fontId="69" fillId="0" borderId="16" xfId="5" applyFont="1" applyFill="1" applyBorder="1" applyAlignment="1">
      <alignment horizontal="distributed" vertical="center"/>
    </xf>
    <xf numFmtId="176" fontId="69" fillId="0" borderId="0" xfId="5" applyNumberFormat="1" applyFont="1" applyFill="1" applyBorder="1" applyAlignment="1">
      <alignment horizontal="right" vertical="center"/>
    </xf>
    <xf numFmtId="0" fontId="69" fillId="0" borderId="91" xfId="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92" xfId="0" applyFill="1" applyBorder="1" applyAlignment="1">
      <alignment horizontal="distributed" vertical="center" wrapText="1"/>
    </xf>
    <xf numFmtId="0" fontId="0" fillId="0" borderId="93" xfId="0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94" xfId="0" applyFont="1" applyFill="1" applyBorder="1" applyAlignment="1">
      <alignment horizontal="right" vertical="center"/>
    </xf>
    <xf numFmtId="0" fontId="22" fillId="0" borderId="92" xfId="0" applyFont="1" applyFill="1" applyBorder="1" applyAlignment="1">
      <alignment horizontal="right" vertical="center"/>
    </xf>
    <xf numFmtId="0" fontId="73" fillId="0" borderId="0" xfId="5" applyFont="1" applyFill="1" applyBorder="1" applyAlignment="1">
      <alignment horizontal="distributed" vertical="center"/>
    </xf>
    <xf numFmtId="0" fontId="70" fillId="0" borderId="16" xfId="0" applyFont="1" applyFill="1" applyBorder="1" applyAlignment="1">
      <alignment horizontal="distributed" vertical="center"/>
    </xf>
    <xf numFmtId="0" fontId="76" fillId="0" borderId="0" xfId="5" applyFont="1" applyFill="1" applyBorder="1" applyAlignment="1">
      <alignment horizontal="distributed" vertical="center" wrapText="1"/>
    </xf>
    <xf numFmtId="0" fontId="76" fillId="0" borderId="0" xfId="0" applyFont="1" applyFill="1" applyBorder="1" applyAlignment="1">
      <alignment horizontal="distributed" vertical="center" wrapText="1"/>
    </xf>
    <xf numFmtId="0" fontId="69" fillId="0" borderId="92" xfId="5" applyFont="1" applyFill="1" applyBorder="1" applyAlignment="1">
      <alignment horizontal="distributed" vertical="center"/>
    </xf>
    <xf numFmtId="0" fontId="69" fillId="0" borderId="95" xfId="5" applyFont="1" applyFill="1" applyBorder="1" applyAlignment="1">
      <alignment horizontal="distributed" vertical="center"/>
    </xf>
    <xf numFmtId="0" fontId="73" fillId="0" borderId="0" xfId="5" applyFont="1" applyFill="1" applyBorder="1" applyAlignment="1">
      <alignment horizontal="distributed" vertical="center" wrapText="1"/>
    </xf>
    <xf numFmtId="0" fontId="73" fillId="0" borderId="0" xfId="0" applyFont="1" applyFill="1" applyBorder="1" applyAlignment="1">
      <alignment horizontal="distributed" vertical="center" wrapText="1"/>
    </xf>
    <xf numFmtId="0" fontId="69" fillId="0" borderId="40" xfId="0" applyFont="1" applyFill="1" applyBorder="1" applyAlignment="1">
      <alignment horizontal="center" vertical="center"/>
    </xf>
    <xf numFmtId="0" fontId="72" fillId="0" borderId="12" xfId="5" applyFont="1" applyFill="1" applyBorder="1" applyAlignment="1">
      <alignment horizontal="distributed" vertical="center"/>
    </xf>
    <xf numFmtId="0" fontId="69" fillId="0" borderId="96" xfId="5" applyFont="1" applyFill="1" applyBorder="1" applyAlignment="1">
      <alignment horizontal="distributed" vertical="center"/>
    </xf>
    <xf numFmtId="0" fontId="78" fillId="0" borderId="87" xfId="0" applyFont="1" applyFill="1" applyBorder="1" applyAlignment="1">
      <alignment horizontal="center" vertical="center"/>
    </xf>
    <xf numFmtId="0" fontId="78" fillId="0" borderId="4" xfId="0" applyFont="1" applyFill="1" applyBorder="1" applyAlignment="1">
      <alignment horizontal="center" vertical="center"/>
    </xf>
    <xf numFmtId="0" fontId="78" fillId="0" borderId="61" xfId="0" applyFont="1" applyFill="1" applyBorder="1" applyAlignment="1">
      <alignment horizontal="center" vertical="center"/>
    </xf>
    <xf numFmtId="0" fontId="78" fillId="0" borderId="51" xfId="0" applyFont="1" applyFill="1" applyBorder="1" applyAlignment="1">
      <alignment horizontal="center" vertical="center"/>
    </xf>
    <xf numFmtId="0" fontId="78" fillId="0" borderId="97" xfId="0" applyFont="1" applyFill="1" applyBorder="1" applyAlignment="1">
      <alignment horizontal="center" vertical="center"/>
    </xf>
    <xf numFmtId="0" fontId="82" fillId="0" borderId="61" xfId="0" applyFont="1" applyFill="1" applyBorder="1" applyAlignment="1">
      <alignment horizontal="center" vertical="center"/>
    </xf>
    <xf numFmtId="0" fontId="82" fillId="0" borderId="97" xfId="0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distributed" vertical="center"/>
    </xf>
    <xf numFmtId="49" fontId="90" fillId="0" borderId="0" xfId="0" applyNumberFormat="1" applyFont="1" applyFill="1" applyBorder="1" applyAlignment="1">
      <alignment horizontal="distributed" vertical="center"/>
    </xf>
    <xf numFmtId="0" fontId="87" fillId="0" borderId="0" xfId="0" applyFont="1" applyFill="1" applyAlignment="1">
      <alignment horizontal="left" vertical="center"/>
    </xf>
    <xf numFmtId="49" fontId="90" fillId="0" borderId="45" xfId="0" applyNumberFormat="1" applyFont="1" applyFill="1" applyBorder="1" applyAlignment="1">
      <alignment horizontal="center" vertical="center"/>
    </xf>
    <xf numFmtId="49" fontId="90" fillId="0" borderId="62" xfId="0" applyNumberFormat="1" applyFont="1" applyFill="1" applyBorder="1" applyAlignment="1">
      <alignment horizontal="center" vertical="center"/>
    </xf>
    <xf numFmtId="49" fontId="90" fillId="0" borderId="2" xfId="0" applyNumberFormat="1" applyFont="1" applyFill="1" applyBorder="1" applyAlignment="1">
      <alignment horizontal="center" vertical="center"/>
    </xf>
    <xf numFmtId="49" fontId="90" fillId="0" borderId="96" xfId="0" applyNumberFormat="1" applyFont="1" applyFill="1" applyBorder="1" applyAlignment="1">
      <alignment horizontal="center" vertical="center"/>
    </xf>
    <xf numFmtId="201" fontId="90" fillId="0" borderId="6" xfId="0" applyNumberFormat="1" applyFont="1" applyFill="1" applyBorder="1" applyAlignment="1">
      <alignment horizontal="center" vertical="center"/>
    </xf>
    <xf numFmtId="201" fontId="90" fillId="0" borderId="27" xfId="0" applyNumberFormat="1" applyFont="1" applyFill="1" applyBorder="1" applyAlignment="1">
      <alignment horizontal="center" vertical="center"/>
    </xf>
    <xf numFmtId="201" fontId="90" fillId="0" borderId="28" xfId="0" applyNumberFormat="1" applyFont="1" applyFill="1" applyBorder="1" applyAlignment="1">
      <alignment horizontal="center" vertical="center"/>
    </xf>
    <xf numFmtId="49" fontId="90" fillId="0" borderId="23" xfId="0" applyNumberFormat="1" applyFont="1" applyFill="1" applyBorder="1" applyAlignment="1">
      <alignment horizontal="distributed" vertical="center"/>
    </xf>
    <xf numFmtId="49" fontId="93" fillId="0" borderId="0" xfId="0" applyNumberFormat="1" applyFont="1" applyFill="1" applyBorder="1" applyAlignment="1">
      <alignment horizontal="distributed" vertical="center"/>
    </xf>
    <xf numFmtId="49" fontId="90" fillId="0" borderId="0" xfId="0" applyNumberFormat="1" applyFont="1" applyFill="1" applyBorder="1" applyAlignment="1">
      <alignment horizontal="distributed" vertical="center" wrapText="1"/>
    </xf>
    <xf numFmtId="49" fontId="90" fillId="0" borderId="0" xfId="0" applyNumberFormat="1" applyFont="1" applyFill="1" applyAlignment="1">
      <alignment horizontal="left" vertical="center"/>
    </xf>
    <xf numFmtId="0" fontId="96" fillId="0" borderId="0" xfId="0" applyFont="1" applyFill="1" applyAlignment="1">
      <alignment horizontal="left" vertical="center"/>
    </xf>
  </cellXfs>
  <cellStyles count="8">
    <cellStyle name="パーセント 2" xfId="7"/>
    <cellStyle name="桁区切り" xfId="1" builtinId="6"/>
    <cellStyle name="桁区切り 2" xfId="6"/>
    <cellStyle name="標準" xfId="0" builtinId="0"/>
    <cellStyle name="標準 2" xfId="3"/>
    <cellStyle name="標準_1430（参考）" xfId="2"/>
    <cellStyle name="標準_1430北海道特別会計歳入歳出決算額　1440北海道公営企業会計収支決算額(P242～P243)" xfId="4"/>
    <cellStyle name="標準_920hsy09_18_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9</xdr:col>
      <xdr:colOff>114300</xdr:colOff>
      <xdr:row>22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69500" y="5867400"/>
          <a:ext cx="114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38100</xdr:rowOff>
    </xdr:from>
    <xdr:to>
      <xdr:col>9</xdr:col>
      <xdr:colOff>114300</xdr:colOff>
      <xdr:row>20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69500" y="5600700"/>
          <a:ext cx="114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303-31620\G\&#36001;&#25919;&#65319;\15%20&#27770;&#31639;&#32113;&#35336;\H29&#27770;&#31639;&#32113;&#35336;\99%20&#21508;&#37096;&#12363;&#12425;&#20381;&#38972;&#38306;&#20418;\301113%20&#32113;&#35336;&#35506;&#12363;&#12425;\02%20&#36039;&#26009;\H30&#31639;&#23450;&#21488;&#24115;L1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市町村マスタ"/>
      <sheetName val="入力画面"/>
      <sheetName val="目次"/>
      <sheetName val="算定台帳1"/>
      <sheetName val="算定台帳2"/>
      <sheetName val="一本1"/>
      <sheetName val="一本2"/>
      <sheetName val="一本3"/>
      <sheetName val="一本4"/>
      <sheetName val="算定替1"/>
      <sheetName val="算定替2"/>
      <sheetName val="算定替3"/>
      <sheetName val="算定替4"/>
    </sheetNames>
    <sheetDataSet>
      <sheetData sheetId="0">
        <row r="2">
          <cell r="A2" t="str">
            <v>C01：北海道</v>
          </cell>
        </row>
      </sheetData>
      <sheetData sheetId="1" refreshError="1"/>
      <sheetData sheetId="2" refreshError="1"/>
      <sheetData sheetId="3">
        <row r="3">
          <cell r="AA3" t="str">
            <v>一本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M4">
            <v>513196877</v>
          </cell>
        </row>
      </sheetData>
      <sheetData sheetId="9">
        <row r="4">
          <cell r="G4" t="str">
            <v>01都市</v>
          </cell>
        </row>
      </sheetData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showGridLines="0" tabSelected="1" showOutlineSymbols="0" view="pageBreakPreview" zoomScale="75" zoomScaleNormal="115" zoomScaleSheetLayoutView="75" workbookViewId="0"/>
  </sheetViews>
  <sheetFormatPr defaultColWidth="8.84375" defaultRowHeight="20.149999999999999" customHeight="1" x14ac:dyDescent="0.35"/>
  <cols>
    <col min="1" max="1" width="1.765625" style="6" customWidth="1"/>
    <col min="2" max="2" width="22.53515625" style="7" customWidth="1"/>
    <col min="3" max="4" width="14.765625" style="8" customWidth="1"/>
    <col min="5" max="5" width="1.765625" style="6" customWidth="1"/>
    <col min="6" max="6" width="22.53515625" style="7" customWidth="1"/>
    <col min="7" max="8" width="14.765625" style="8" customWidth="1"/>
    <col min="9" max="9" width="8.84375" style="8"/>
    <col min="10" max="11" width="10.765625" style="8" bestFit="1" customWidth="1"/>
    <col min="12" max="16384" width="8.84375" style="8"/>
  </cols>
  <sheetData>
    <row r="1" spans="1:11" ht="20.149999999999999" customHeight="1" x14ac:dyDescent="0.35">
      <c r="A1" s="35" t="s">
        <v>117</v>
      </c>
    </row>
    <row r="2" spans="1:11" s="4" customFormat="1" ht="30" customHeight="1" thickBot="1" x14ac:dyDescent="0.25">
      <c r="A2" s="656" t="s">
        <v>193</v>
      </c>
      <c r="B2" s="657"/>
      <c r="C2" s="657"/>
      <c r="D2" s="657"/>
      <c r="E2" s="657"/>
      <c r="F2" s="657"/>
      <c r="G2" s="657"/>
      <c r="H2" s="72" t="s">
        <v>83</v>
      </c>
    </row>
    <row r="3" spans="1:11" s="5" customFormat="1" ht="15.75" customHeight="1" thickTop="1" x14ac:dyDescent="0.35">
      <c r="A3" s="654" t="s">
        <v>82</v>
      </c>
      <c r="B3" s="654"/>
      <c r="C3" s="36" t="s">
        <v>90</v>
      </c>
      <c r="D3" s="37" t="s">
        <v>91</v>
      </c>
      <c r="E3" s="664" t="s">
        <v>92</v>
      </c>
      <c r="F3" s="655"/>
      <c r="G3" s="38" t="s">
        <v>90</v>
      </c>
      <c r="H3" s="39" t="s">
        <v>93</v>
      </c>
    </row>
    <row r="4" spans="1:11" s="5" customFormat="1" ht="6" customHeight="1" x14ac:dyDescent="0.35">
      <c r="A4" s="40"/>
      <c r="B4" s="40"/>
      <c r="C4" s="41"/>
      <c r="D4" s="42"/>
      <c r="E4" s="43"/>
      <c r="F4" s="44"/>
      <c r="G4" s="45"/>
      <c r="H4" s="46"/>
      <c r="I4" s="26"/>
    </row>
    <row r="5" spans="1:11" s="4" customFormat="1" ht="15.75" customHeight="1" x14ac:dyDescent="0.35">
      <c r="A5" s="660" t="s">
        <v>182</v>
      </c>
      <c r="B5" s="660"/>
      <c r="C5" s="47">
        <v>3075345653</v>
      </c>
      <c r="D5" s="48">
        <v>2859939423</v>
      </c>
      <c r="E5" s="649" t="s">
        <v>160</v>
      </c>
      <c r="F5" s="665"/>
      <c r="G5" s="47">
        <f>+G6</f>
        <v>1169000</v>
      </c>
      <c r="H5" s="48">
        <f>+H6</f>
        <v>1083998</v>
      </c>
      <c r="I5" s="30"/>
      <c r="J5" s="29"/>
      <c r="K5" s="29"/>
    </row>
    <row r="6" spans="1:11" s="4" customFormat="1" ht="15.75" customHeight="1" x14ac:dyDescent="0.35">
      <c r="A6" s="660" t="s">
        <v>153</v>
      </c>
      <c r="B6" s="661"/>
      <c r="C6" s="47">
        <v>3159113897</v>
      </c>
      <c r="D6" s="48">
        <v>2939435027</v>
      </c>
      <c r="E6" s="49"/>
      <c r="F6" s="112" t="s">
        <v>161</v>
      </c>
      <c r="G6" s="47">
        <v>1169000</v>
      </c>
      <c r="H6" s="48">
        <v>1083998</v>
      </c>
    </row>
    <row r="7" spans="1:11" s="4" customFormat="1" ht="15.75" customHeight="1" x14ac:dyDescent="0.35">
      <c r="A7" s="662" t="s">
        <v>178</v>
      </c>
      <c r="B7" s="663"/>
      <c r="C7" s="47">
        <v>3915280952</v>
      </c>
      <c r="D7" s="48">
        <v>3623791625</v>
      </c>
      <c r="E7" s="49"/>
      <c r="F7" s="112"/>
      <c r="G7" s="47"/>
      <c r="H7" s="48"/>
    </row>
    <row r="8" spans="1:11" s="4" customFormat="1" ht="15.75" customHeight="1" x14ac:dyDescent="0.35">
      <c r="A8" s="662" t="s">
        <v>179</v>
      </c>
      <c r="B8" s="663"/>
      <c r="C8" s="47">
        <v>3850482244</v>
      </c>
      <c r="D8" s="48">
        <v>3523871937</v>
      </c>
      <c r="E8" s="649" t="s">
        <v>15</v>
      </c>
      <c r="F8" s="665"/>
      <c r="G8" s="47">
        <f>+G9+G10</f>
        <v>29375187</v>
      </c>
      <c r="H8" s="48">
        <f>+H9+H10</f>
        <v>22888868</v>
      </c>
    </row>
    <row r="9" spans="1:11" s="4" customFormat="1" ht="15.75" customHeight="1" x14ac:dyDescent="0.35">
      <c r="A9" s="658" t="s">
        <v>183</v>
      </c>
      <c r="B9" s="659"/>
      <c r="C9" s="50">
        <f>+C11+C31+C39+C43+G5+G8+G12+G17+G22+G26+G29+G33+G41+G44+C28</f>
        <v>3803839786</v>
      </c>
      <c r="D9" s="51">
        <f>+D11+D31+D39+D43+H5+H8+H12+H17+H22+H26+H29+H33+H41+H44+D28</f>
        <v>3524012042</v>
      </c>
      <c r="E9" s="49"/>
      <c r="F9" s="112" t="s">
        <v>18</v>
      </c>
      <c r="G9" s="47">
        <v>8317081</v>
      </c>
      <c r="H9" s="48">
        <v>4973794</v>
      </c>
      <c r="I9" s="30"/>
      <c r="J9" s="29"/>
      <c r="K9" s="29"/>
    </row>
    <row r="10" spans="1:11" s="4" customFormat="1" ht="15.75" customHeight="1" x14ac:dyDescent="0.35">
      <c r="A10" s="647"/>
      <c r="B10" s="653"/>
      <c r="C10" s="47"/>
      <c r="D10" s="48"/>
      <c r="E10" s="49"/>
      <c r="F10" s="112" t="s">
        <v>19</v>
      </c>
      <c r="G10" s="47">
        <v>21058106</v>
      </c>
      <c r="H10" s="48">
        <v>17915074</v>
      </c>
    </row>
    <row r="11" spans="1:11" s="4" customFormat="1" ht="15.75" customHeight="1" x14ac:dyDescent="0.35">
      <c r="A11" s="647" t="s">
        <v>0</v>
      </c>
      <c r="B11" s="653"/>
      <c r="C11" s="47">
        <f>SUM(C12:C26)</f>
        <v>645521053</v>
      </c>
      <c r="D11" s="48">
        <f>SUM(D12:D26)</f>
        <v>648812713</v>
      </c>
      <c r="E11" s="53"/>
      <c r="F11" s="112" t="s">
        <v>13</v>
      </c>
      <c r="G11" s="47"/>
      <c r="H11" s="48"/>
      <c r="I11" s="30"/>
      <c r="J11" s="29"/>
      <c r="K11" s="29"/>
    </row>
    <row r="12" spans="1:11" s="4" customFormat="1" ht="15.75" customHeight="1" x14ac:dyDescent="0.35">
      <c r="A12" s="52"/>
      <c r="B12" s="112" t="s">
        <v>3</v>
      </c>
      <c r="C12" s="47">
        <v>158448884</v>
      </c>
      <c r="D12" s="48">
        <v>158181380</v>
      </c>
      <c r="E12" s="649" t="s">
        <v>162</v>
      </c>
      <c r="F12" s="665"/>
      <c r="G12" s="47">
        <f>+G13+G14+G15</f>
        <v>22453313</v>
      </c>
      <c r="H12" s="48">
        <f>+H13+H14+H15</f>
        <v>20497597</v>
      </c>
    </row>
    <row r="13" spans="1:11" s="4" customFormat="1" ht="15.75" customHeight="1" x14ac:dyDescent="0.35">
      <c r="A13" s="52"/>
      <c r="B13" s="112" t="s">
        <v>4</v>
      </c>
      <c r="C13" s="47">
        <v>146581226</v>
      </c>
      <c r="D13" s="48">
        <v>148249593</v>
      </c>
      <c r="E13" s="53"/>
      <c r="F13" s="112" t="s">
        <v>20</v>
      </c>
      <c r="G13" s="47">
        <v>12537493</v>
      </c>
      <c r="H13" s="48">
        <v>12181429</v>
      </c>
    </row>
    <row r="14" spans="1:11" s="4" customFormat="1" ht="15.75" customHeight="1" x14ac:dyDescent="0.35">
      <c r="A14" s="52"/>
      <c r="B14" s="112" t="s">
        <v>5</v>
      </c>
      <c r="C14" s="47">
        <v>175887661</v>
      </c>
      <c r="D14" s="48">
        <v>176093857</v>
      </c>
      <c r="E14" s="53"/>
      <c r="F14" s="112" t="s">
        <v>21</v>
      </c>
      <c r="G14" s="47">
        <v>614000</v>
      </c>
      <c r="H14" s="48">
        <v>272771</v>
      </c>
      <c r="I14" s="30"/>
      <c r="J14" s="29"/>
      <c r="K14" s="29"/>
    </row>
    <row r="15" spans="1:11" s="4" customFormat="1" ht="15.75" customHeight="1" x14ac:dyDescent="0.35">
      <c r="A15" s="52"/>
      <c r="B15" s="112" t="s">
        <v>6</v>
      </c>
      <c r="C15" s="47">
        <v>16177185</v>
      </c>
      <c r="D15" s="48">
        <v>16639628</v>
      </c>
      <c r="E15" s="53"/>
      <c r="F15" s="112" t="s">
        <v>22</v>
      </c>
      <c r="G15" s="47">
        <v>9301820</v>
      </c>
      <c r="H15" s="48">
        <v>8043397</v>
      </c>
    </row>
    <row r="16" spans="1:11" s="4" customFormat="1" ht="15.75" customHeight="1" x14ac:dyDescent="0.35">
      <c r="A16" s="52"/>
      <c r="B16" s="112" t="s">
        <v>7</v>
      </c>
      <c r="C16" s="47">
        <v>7732221</v>
      </c>
      <c r="D16" s="48">
        <v>7749535</v>
      </c>
      <c r="E16" s="53"/>
      <c r="F16" s="112"/>
      <c r="G16" s="47"/>
      <c r="H16" s="48"/>
    </row>
    <row r="17" spans="1:11" s="4" customFormat="1" ht="15.75" customHeight="1" x14ac:dyDescent="0.35">
      <c r="A17" s="52"/>
      <c r="B17" s="112" t="s">
        <v>8</v>
      </c>
      <c r="C17" s="47">
        <v>1492504</v>
      </c>
      <c r="D17" s="48">
        <v>1488541</v>
      </c>
      <c r="E17" s="649" t="s">
        <v>163</v>
      </c>
      <c r="F17" s="665"/>
      <c r="G17" s="47">
        <f>+G18+G19+G20</f>
        <v>939071258</v>
      </c>
      <c r="H17" s="48">
        <f>+H18+H19+H20</f>
        <v>752071147</v>
      </c>
    </row>
    <row r="18" spans="1:11" s="4" customFormat="1" ht="15.75" customHeight="1" x14ac:dyDescent="0.35">
      <c r="A18" s="52"/>
      <c r="B18" s="112" t="s">
        <v>11</v>
      </c>
      <c r="C18" s="47">
        <v>56592671</v>
      </c>
      <c r="D18" s="48">
        <v>57674488</v>
      </c>
      <c r="E18" s="53"/>
      <c r="F18" s="112" t="s">
        <v>23</v>
      </c>
      <c r="G18" s="47">
        <v>100528073</v>
      </c>
      <c r="H18" s="48">
        <v>100510549</v>
      </c>
    </row>
    <row r="19" spans="1:11" s="4" customFormat="1" ht="15.75" customHeight="1" x14ac:dyDescent="0.35">
      <c r="A19" s="52"/>
      <c r="B19" s="112" t="s">
        <v>9</v>
      </c>
      <c r="C19" s="47">
        <v>80803899</v>
      </c>
      <c r="D19" s="48">
        <v>80900387</v>
      </c>
      <c r="E19" s="53"/>
      <c r="F19" s="112" t="s">
        <v>24</v>
      </c>
      <c r="G19" s="47">
        <v>831859297</v>
      </c>
      <c r="H19" s="48">
        <v>645381153</v>
      </c>
      <c r="I19" s="30"/>
      <c r="J19" s="29"/>
      <c r="K19" s="29"/>
    </row>
    <row r="20" spans="1:11" s="4" customFormat="1" ht="15.75" customHeight="1" x14ac:dyDescent="0.35">
      <c r="A20" s="52"/>
      <c r="B20" s="112" t="s">
        <v>10</v>
      </c>
      <c r="C20" s="47">
        <v>37947</v>
      </c>
      <c r="D20" s="48">
        <v>29652</v>
      </c>
      <c r="E20" s="53"/>
      <c r="F20" s="112" t="s">
        <v>25</v>
      </c>
      <c r="G20" s="47">
        <v>6683888</v>
      </c>
      <c r="H20" s="48">
        <v>6179445</v>
      </c>
    </row>
    <row r="21" spans="1:11" s="4" customFormat="1" ht="15.75" customHeight="1" x14ac:dyDescent="0.35">
      <c r="A21" s="52"/>
      <c r="B21" s="112" t="s">
        <v>78</v>
      </c>
      <c r="C21" s="47">
        <v>41750</v>
      </c>
      <c r="D21" s="48">
        <v>43605</v>
      </c>
      <c r="E21" s="53"/>
      <c r="F21" s="112"/>
      <c r="G21" s="47"/>
      <c r="H21" s="48"/>
    </row>
    <row r="22" spans="1:11" s="4" customFormat="1" ht="15.75" customHeight="1" x14ac:dyDescent="0.35">
      <c r="A22" s="52"/>
      <c r="B22" s="112" t="s">
        <v>139</v>
      </c>
      <c r="C22" s="47">
        <v>899960</v>
      </c>
      <c r="D22" s="48">
        <v>899960</v>
      </c>
      <c r="E22" s="649" t="s">
        <v>164</v>
      </c>
      <c r="F22" s="665"/>
      <c r="G22" s="47">
        <f>+G23+G24</f>
        <v>5842629</v>
      </c>
      <c r="H22" s="48">
        <f>+H23+H24</f>
        <v>6251416</v>
      </c>
    </row>
    <row r="23" spans="1:11" s="4" customFormat="1" ht="15.75" customHeight="1" x14ac:dyDescent="0.35">
      <c r="A23" s="52"/>
      <c r="B23" s="112" t="s">
        <v>95</v>
      </c>
      <c r="C23" s="47">
        <v>825145</v>
      </c>
      <c r="D23" s="48">
        <v>862087</v>
      </c>
      <c r="E23" s="53"/>
      <c r="F23" s="112" t="s">
        <v>26</v>
      </c>
      <c r="G23" s="47">
        <v>3197241</v>
      </c>
      <c r="H23" s="48">
        <v>3168701</v>
      </c>
    </row>
    <row r="24" spans="1:11" s="4" customFormat="1" ht="15.75" customHeight="1" x14ac:dyDescent="0.35">
      <c r="A24" s="52"/>
      <c r="B24" s="112" t="s">
        <v>12</v>
      </c>
      <c r="C24" s="47">
        <v>0</v>
      </c>
      <c r="D24" s="48">
        <v>0</v>
      </c>
      <c r="E24" s="53"/>
      <c r="F24" s="112" t="s">
        <v>27</v>
      </c>
      <c r="G24" s="47">
        <v>2645388</v>
      </c>
      <c r="H24" s="48">
        <v>3082715</v>
      </c>
    </row>
    <row r="25" spans="1:11" s="4" customFormat="1" ht="15.75" customHeight="1" x14ac:dyDescent="0.35">
      <c r="A25" s="52"/>
      <c r="B25" s="112"/>
      <c r="C25" s="47"/>
      <c r="D25" s="48"/>
      <c r="E25" s="53"/>
      <c r="F25" s="112"/>
      <c r="G25" s="47"/>
      <c r="H25" s="48"/>
    </row>
    <row r="26" spans="1:11" s="4" customFormat="1" ht="15.75" customHeight="1" x14ac:dyDescent="0.35">
      <c r="A26" s="52"/>
      <c r="B26" s="112"/>
      <c r="C26" s="47"/>
      <c r="D26" s="48"/>
      <c r="E26" s="649" t="s">
        <v>165</v>
      </c>
      <c r="F26" s="665"/>
      <c r="G26" s="55">
        <f>+G27</f>
        <v>796125</v>
      </c>
      <c r="H26" s="56">
        <f>+H27</f>
        <v>671801</v>
      </c>
    </row>
    <row r="27" spans="1:11" s="4" customFormat="1" ht="15.75" customHeight="1" x14ac:dyDescent="0.35">
      <c r="A27" s="52"/>
      <c r="B27" s="112"/>
      <c r="C27" s="57"/>
      <c r="D27" s="58"/>
      <c r="E27" s="113"/>
      <c r="F27" s="112" t="s">
        <v>16</v>
      </c>
      <c r="G27" s="47">
        <v>796125</v>
      </c>
      <c r="H27" s="48">
        <v>671801</v>
      </c>
      <c r="I27" s="30"/>
      <c r="J27" s="29"/>
      <c r="K27" s="29"/>
    </row>
    <row r="28" spans="1:11" s="4" customFormat="1" ht="15.75" customHeight="1" x14ac:dyDescent="0.35">
      <c r="A28" s="647" t="s">
        <v>1</v>
      </c>
      <c r="B28" s="650"/>
      <c r="C28" s="47">
        <f>+C29</f>
        <v>273297244</v>
      </c>
      <c r="D28" s="60">
        <f>+D29</f>
        <v>273294847</v>
      </c>
      <c r="E28" s="53"/>
      <c r="F28" s="54"/>
      <c r="G28" s="47"/>
      <c r="H28" s="48"/>
    </row>
    <row r="29" spans="1:11" s="4" customFormat="1" ht="15.75" customHeight="1" x14ac:dyDescent="0.35">
      <c r="A29" s="112"/>
      <c r="B29" s="112" t="s">
        <v>1</v>
      </c>
      <c r="C29" s="47">
        <v>273297244</v>
      </c>
      <c r="D29" s="60">
        <v>273294847</v>
      </c>
      <c r="E29" s="649" t="s">
        <v>166</v>
      </c>
      <c r="F29" s="665"/>
      <c r="G29" s="47">
        <f>+G30+G31</f>
        <v>60821038</v>
      </c>
      <c r="H29" s="48">
        <f>+H30+H31</f>
        <v>55372769</v>
      </c>
    </row>
    <row r="30" spans="1:11" s="4" customFormat="1" ht="15.75" customHeight="1" x14ac:dyDescent="0.35">
      <c r="A30" s="112"/>
      <c r="B30" s="112"/>
      <c r="C30" s="47"/>
      <c r="D30" s="60"/>
      <c r="E30" s="59"/>
      <c r="F30" s="112" t="s">
        <v>28</v>
      </c>
      <c r="G30" s="55">
        <v>7001030</v>
      </c>
      <c r="H30" s="56">
        <v>5271655</v>
      </c>
    </row>
    <row r="31" spans="1:11" s="4" customFormat="1" ht="15.75" customHeight="1" x14ac:dyDescent="0.35">
      <c r="A31" s="647" t="s">
        <v>2</v>
      </c>
      <c r="B31" s="650"/>
      <c r="C31" s="47">
        <f>SUM(C32:C37)</f>
        <v>110924000</v>
      </c>
      <c r="D31" s="60">
        <f>SUM(D32:D37)</f>
        <v>110791866</v>
      </c>
      <c r="E31" s="53"/>
      <c r="F31" s="112" t="s">
        <v>29</v>
      </c>
      <c r="G31" s="47">
        <v>53820008</v>
      </c>
      <c r="H31" s="48">
        <v>50101114</v>
      </c>
      <c r="I31" s="30"/>
      <c r="J31" s="29"/>
      <c r="K31" s="29"/>
    </row>
    <row r="32" spans="1:11" s="4" customFormat="1" ht="15.75" customHeight="1" x14ac:dyDescent="0.35">
      <c r="A32" s="112"/>
      <c r="B32" s="110" t="s">
        <v>177</v>
      </c>
      <c r="C32" s="47">
        <v>98179000</v>
      </c>
      <c r="D32" s="60">
        <v>98136407</v>
      </c>
      <c r="E32" s="53"/>
      <c r="F32" s="54"/>
      <c r="G32" s="47"/>
      <c r="H32" s="48"/>
      <c r="I32" s="30"/>
      <c r="J32" s="29"/>
      <c r="K32" s="29"/>
    </row>
    <row r="33" spans="1:9" s="4" customFormat="1" ht="15.75" customHeight="1" x14ac:dyDescent="0.35">
      <c r="A33" s="61"/>
      <c r="B33" s="112" t="s">
        <v>118</v>
      </c>
      <c r="C33" s="47">
        <v>10821000</v>
      </c>
      <c r="D33" s="60">
        <v>10866880</v>
      </c>
      <c r="E33" s="649" t="s">
        <v>167</v>
      </c>
      <c r="F33" s="665"/>
      <c r="G33" s="55">
        <f>SUM(G34:G39)</f>
        <v>383888110</v>
      </c>
      <c r="H33" s="56">
        <f>SUM(H34:H39)</f>
        <v>384114335</v>
      </c>
    </row>
    <row r="34" spans="1:9" s="4" customFormat="1" ht="15.75" customHeight="1" x14ac:dyDescent="0.35">
      <c r="A34" s="62"/>
      <c r="B34" s="112" t="s">
        <v>14</v>
      </c>
      <c r="C34" s="47">
        <v>405000</v>
      </c>
      <c r="D34" s="60">
        <v>405090</v>
      </c>
      <c r="E34" s="59"/>
      <c r="F34" s="112" t="s">
        <v>96</v>
      </c>
      <c r="G34" s="47">
        <v>730123</v>
      </c>
      <c r="H34" s="48">
        <v>711051</v>
      </c>
    </row>
    <row r="35" spans="1:9" s="4" customFormat="1" ht="15.75" customHeight="1" x14ac:dyDescent="0.35">
      <c r="A35" s="62"/>
      <c r="B35" s="112" t="s">
        <v>154</v>
      </c>
      <c r="C35" s="47">
        <v>761000</v>
      </c>
      <c r="D35" s="48">
        <v>751746</v>
      </c>
      <c r="E35" s="53"/>
      <c r="F35" s="112" t="s">
        <v>30</v>
      </c>
      <c r="G35" s="47">
        <v>5422</v>
      </c>
      <c r="H35" s="48">
        <v>5482</v>
      </c>
    </row>
    <row r="36" spans="1:9" s="4" customFormat="1" ht="15.75" customHeight="1" x14ac:dyDescent="0.35">
      <c r="A36" s="62"/>
      <c r="B36" s="112" t="s">
        <v>155</v>
      </c>
      <c r="C36" s="47">
        <v>453000</v>
      </c>
      <c r="D36" s="48">
        <v>454229</v>
      </c>
      <c r="E36" s="53"/>
      <c r="F36" s="112" t="s">
        <v>31</v>
      </c>
      <c r="G36" s="47">
        <v>366362810</v>
      </c>
      <c r="H36" s="48">
        <v>366209797</v>
      </c>
    </row>
    <row r="37" spans="1:9" s="4" customFormat="1" ht="15.75" customHeight="1" x14ac:dyDescent="0.35">
      <c r="A37" s="63"/>
      <c r="B37" s="112" t="s">
        <v>156</v>
      </c>
      <c r="C37" s="47">
        <v>305000</v>
      </c>
      <c r="D37" s="48">
        <v>177514</v>
      </c>
      <c r="E37" s="53"/>
      <c r="F37" s="112" t="s">
        <v>32</v>
      </c>
      <c r="G37" s="47">
        <v>2250552</v>
      </c>
      <c r="H37" s="48">
        <v>1999873</v>
      </c>
    </row>
    <row r="38" spans="1:9" s="4" customFormat="1" ht="15.75" customHeight="1" x14ac:dyDescent="0.35">
      <c r="A38" s="63"/>
      <c r="B38" s="110"/>
      <c r="C38" s="47"/>
      <c r="D38" s="48"/>
      <c r="E38" s="53"/>
      <c r="F38" s="112" t="s">
        <v>33</v>
      </c>
      <c r="G38" s="47">
        <v>6582561</v>
      </c>
      <c r="H38" s="48">
        <v>6448394</v>
      </c>
    </row>
    <row r="39" spans="1:9" s="4" customFormat="1" ht="15.75" customHeight="1" x14ac:dyDescent="0.35">
      <c r="A39" s="647" t="s">
        <v>157</v>
      </c>
      <c r="B39" s="650"/>
      <c r="C39" s="47">
        <f>+C40</f>
        <v>2310378</v>
      </c>
      <c r="D39" s="48">
        <f>+D40</f>
        <v>2310378</v>
      </c>
      <c r="E39" s="53"/>
      <c r="F39" s="112" t="s">
        <v>34</v>
      </c>
      <c r="G39" s="47">
        <v>7956642</v>
      </c>
      <c r="H39" s="48">
        <v>8739738</v>
      </c>
    </row>
    <row r="40" spans="1:9" s="4" customFormat="1" ht="15.75" customHeight="1" x14ac:dyDescent="0.35">
      <c r="A40" s="63"/>
      <c r="B40" s="112" t="s">
        <v>157</v>
      </c>
      <c r="C40" s="47">
        <v>2310378</v>
      </c>
      <c r="D40" s="48">
        <v>2310378</v>
      </c>
      <c r="E40" s="53"/>
      <c r="F40" s="54"/>
      <c r="G40" s="47"/>
      <c r="H40" s="48"/>
    </row>
    <row r="41" spans="1:9" s="4" customFormat="1" ht="15.75" customHeight="1" x14ac:dyDescent="0.35">
      <c r="A41" s="63"/>
      <c r="B41" s="105"/>
      <c r="C41" s="47"/>
      <c r="D41" s="48"/>
      <c r="E41" s="649" t="s">
        <v>168</v>
      </c>
      <c r="F41" s="665"/>
      <c r="G41" s="55">
        <f>+G42</f>
        <v>632504037</v>
      </c>
      <c r="H41" s="56">
        <f>+H42</f>
        <v>548759637</v>
      </c>
    </row>
    <row r="42" spans="1:9" s="4" customFormat="1" ht="15.75" customHeight="1" x14ac:dyDescent="0.35">
      <c r="A42" s="63"/>
      <c r="B42" s="112"/>
      <c r="C42" s="47"/>
      <c r="D42" s="48"/>
      <c r="E42" s="59"/>
      <c r="F42" s="112" t="s">
        <v>17</v>
      </c>
      <c r="G42" s="55">
        <v>632504037</v>
      </c>
      <c r="H42" s="56">
        <v>548759637</v>
      </c>
    </row>
    <row r="43" spans="1:9" s="4" customFormat="1" ht="15.75" customHeight="1" x14ac:dyDescent="0.35">
      <c r="A43" s="647" t="s">
        <v>158</v>
      </c>
      <c r="B43" s="650"/>
      <c r="C43" s="47">
        <f>+C44</f>
        <v>654947420</v>
      </c>
      <c r="D43" s="48">
        <f>+D44</f>
        <v>656171677</v>
      </c>
      <c r="E43" s="53"/>
      <c r="F43" s="112"/>
      <c r="G43" s="55"/>
      <c r="H43" s="56"/>
    </row>
    <row r="44" spans="1:9" s="4" customFormat="1" ht="15.75" customHeight="1" x14ac:dyDescent="0.35">
      <c r="A44" s="61"/>
      <c r="B44" s="112" t="s">
        <v>159</v>
      </c>
      <c r="C44" s="47">
        <v>654947420</v>
      </c>
      <c r="D44" s="48">
        <v>656171677</v>
      </c>
      <c r="E44" s="649" t="s">
        <v>169</v>
      </c>
      <c r="F44" s="665"/>
      <c r="G44" s="47">
        <f>+G45</f>
        <v>40918994</v>
      </c>
      <c r="H44" s="48">
        <f>+H45</f>
        <v>40918993</v>
      </c>
    </row>
    <row r="45" spans="1:9" s="4" customFormat="1" ht="15.75" customHeight="1" x14ac:dyDescent="0.35">
      <c r="A45" s="653"/>
      <c r="B45" s="650"/>
      <c r="C45" s="47"/>
      <c r="D45" s="48"/>
      <c r="E45" s="113"/>
      <c r="F45" s="111" t="s">
        <v>169</v>
      </c>
      <c r="G45" s="47">
        <v>40918994</v>
      </c>
      <c r="H45" s="48">
        <v>40918993</v>
      </c>
    </row>
    <row r="46" spans="1:9" s="4" customFormat="1" ht="6" customHeight="1" x14ac:dyDescent="0.35">
      <c r="A46" s="65"/>
      <c r="B46" s="65"/>
      <c r="C46" s="66"/>
      <c r="D46" s="67"/>
      <c r="E46" s="68"/>
      <c r="F46" s="65"/>
      <c r="G46" s="69"/>
      <c r="H46" s="67"/>
      <c r="I46" s="10"/>
    </row>
    <row r="47" spans="1:9" s="4" customFormat="1" ht="24" customHeight="1" x14ac:dyDescent="0.35">
      <c r="A47" s="70" t="s">
        <v>129</v>
      </c>
      <c r="B47" s="70"/>
      <c r="C47" s="71"/>
      <c r="D47" s="71"/>
      <c r="E47" s="64"/>
      <c r="F47" s="110"/>
      <c r="G47" s="71"/>
      <c r="H47" s="71"/>
    </row>
    <row r="48" spans="1:9" s="4" customFormat="1" ht="19.5" customHeight="1" x14ac:dyDescent="0.35">
      <c r="A48" s="12"/>
      <c r="B48" s="13"/>
      <c r="C48" s="11"/>
      <c r="D48" s="11"/>
      <c r="E48" s="12"/>
      <c r="F48" s="13"/>
      <c r="G48" s="11"/>
      <c r="H48" s="11"/>
    </row>
    <row r="49" spans="1:11" s="4" customFormat="1" ht="30" customHeight="1" thickBot="1" x14ac:dyDescent="0.25">
      <c r="A49" s="25" t="s">
        <v>194</v>
      </c>
      <c r="B49" s="19"/>
      <c r="C49" s="19"/>
      <c r="D49" s="19"/>
      <c r="E49" s="19"/>
      <c r="F49" s="19"/>
      <c r="G49" s="19"/>
      <c r="H49" s="72" t="s">
        <v>81</v>
      </c>
    </row>
    <row r="50" spans="1:11" s="4" customFormat="1" ht="15.75" customHeight="1" thickTop="1" x14ac:dyDescent="0.35">
      <c r="A50" s="654" t="s">
        <v>82</v>
      </c>
      <c r="B50" s="655"/>
      <c r="C50" s="36" t="s">
        <v>90</v>
      </c>
      <c r="D50" s="36" t="s">
        <v>94</v>
      </c>
      <c r="E50" s="664" t="s">
        <v>92</v>
      </c>
      <c r="F50" s="655"/>
      <c r="G50" s="36" t="s">
        <v>90</v>
      </c>
      <c r="H50" s="36" t="s">
        <v>94</v>
      </c>
    </row>
    <row r="51" spans="1:11" s="4" customFormat="1" ht="6" customHeight="1" x14ac:dyDescent="0.35">
      <c r="A51" s="73"/>
      <c r="B51" s="44"/>
      <c r="C51" s="45"/>
      <c r="D51" s="74"/>
      <c r="E51" s="73"/>
      <c r="F51" s="44"/>
      <c r="G51" s="41"/>
      <c r="H51" s="42"/>
    </row>
    <row r="52" spans="1:11" s="4" customFormat="1" ht="15.75" customHeight="1" x14ac:dyDescent="0.35">
      <c r="A52" s="660" t="s">
        <v>182</v>
      </c>
      <c r="B52" s="660"/>
      <c r="C52" s="47">
        <v>3075345653</v>
      </c>
      <c r="D52" s="48">
        <v>2848885888</v>
      </c>
      <c r="E52" s="59"/>
      <c r="F52" s="111" t="s">
        <v>40</v>
      </c>
      <c r="G52" s="48">
        <v>4621566</v>
      </c>
      <c r="H52" s="48">
        <v>4367455</v>
      </c>
    </row>
    <row r="53" spans="1:11" s="4" customFormat="1" ht="15.75" customHeight="1" x14ac:dyDescent="0.35">
      <c r="A53" s="660" t="s">
        <v>153</v>
      </c>
      <c r="B53" s="653"/>
      <c r="C53" s="47">
        <v>3159113897</v>
      </c>
      <c r="D53" s="48">
        <v>2928846589</v>
      </c>
      <c r="E53" s="75"/>
      <c r="F53" s="110" t="s">
        <v>41</v>
      </c>
      <c r="G53" s="76">
        <v>320551</v>
      </c>
      <c r="H53" s="48">
        <v>255939</v>
      </c>
    </row>
    <row r="54" spans="1:11" s="4" customFormat="1" ht="15.75" customHeight="1" x14ac:dyDescent="0.35">
      <c r="A54" s="662" t="s">
        <v>178</v>
      </c>
      <c r="B54" s="653"/>
      <c r="C54" s="47">
        <v>3915280952</v>
      </c>
      <c r="D54" s="48">
        <v>3591080707</v>
      </c>
      <c r="E54" s="113"/>
      <c r="F54" s="111" t="s">
        <v>42</v>
      </c>
      <c r="G54" s="48">
        <v>496032</v>
      </c>
      <c r="H54" s="77">
        <v>489598</v>
      </c>
    </row>
    <row r="55" spans="1:11" s="4" customFormat="1" ht="15.75" customHeight="1" x14ac:dyDescent="0.35">
      <c r="A55" s="662" t="s">
        <v>179</v>
      </c>
      <c r="B55" s="653"/>
      <c r="C55" s="47">
        <v>3850482244</v>
      </c>
      <c r="D55" s="48">
        <v>3482952944</v>
      </c>
      <c r="E55" s="59"/>
      <c r="F55" s="111"/>
      <c r="G55" s="77"/>
      <c r="H55" s="77"/>
    </row>
    <row r="56" spans="1:11" s="4" customFormat="1" ht="15.75" customHeight="1" x14ac:dyDescent="0.35">
      <c r="A56" s="658" t="s">
        <v>183</v>
      </c>
      <c r="B56" s="659"/>
      <c r="C56" s="50">
        <f>+C58+C61+G56+G68+C88+C103+C116+C129+G85+G98+G103+G113+G118+G121+G125</f>
        <v>3803839786</v>
      </c>
      <c r="D56" s="51">
        <f>+D58+D61+H56+H68+D88+D103+D116+D129+H85+H98+H103+H113+H118+H121+H125</f>
        <v>3492311604</v>
      </c>
      <c r="E56" s="649" t="s">
        <v>119</v>
      </c>
      <c r="F56" s="650"/>
      <c r="G56" s="77">
        <f>SUM(G57:G66)</f>
        <v>96184774</v>
      </c>
      <c r="H56" s="77">
        <f>SUM(H57:H66)</f>
        <v>86479990</v>
      </c>
      <c r="I56" s="30"/>
      <c r="J56" s="29"/>
      <c r="K56" s="29"/>
    </row>
    <row r="57" spans="1:11" s="4" customFormat="1" ht="15.75" customHeight="1" x14ac:dyDescent="0.35">
      <c r="A57" s="63"/>
      <c r="B57" s="112"/>
      <c r="C57" s="78"/>
      <c r="D57" s="79"/>
      <c r="E57" s="59"/>
      <c r="F57" s="111" t="s">
        <v>120</v>
      </c>
      <c r="G57" s="47">
        <v>3864046</v>
      </c>
      <c r="H57" s="48">
        <v>3819882</v>
      </c>
    </row>
    <row r="58" spans="1:11" s="4" customFormat="1" ht="15.75" customHeight="1" x14ac:dyDescent="0.35">
      <c r="A58" s="647" t="s">
        <v>35</v>
      </c>
      <c r="B58" s="653"/>
      <c r="C58" s="47">
        <f>+C59</f>
        <v>3208657</v>
      </c>
      <c r="D58" s="60">
        <f>+D59</f>
        <v>3127298</v>
      </c>
      <c r="E58" s="75"/>
      <c r="F58" s="80" t="s">
        <v>180</v>
      </c>
      <c r="G58" s="47">
        <v>355717</v>
      </c>
      <c r="H58" s="48">
        <v>326167</v>
      </c>
    </row>
    <row r="59" spans="1:11" s="4" customFormat="1" ht="15.75" customHeight="1" x14ac:dyDescent="0.35">
      <c r="A59" s="63"/>
      <c r="B59" s="112" t="s">
        <v>35</v>
      </c>
      <c r="C59" s="47">
        <v>3208657</v>
      </c>
      <c r="D59" s="60">
        <v>3127298</v>
      </c>
      <c r="E59" s="59"/>
      <c r="F59" s="80" t="s">
        <v>133</v>
      </c>
      <c r="G59" s="77">
        <v>22027</v>
      </c>
      <c r="H59" s="77">
        <v>18370</v>
      </c>
    </row>
    <row r="60" spans="1:11" s="4" customFormat="1" ht="15.75" customHeight="1" x14ac:dyDescent="0.35">
      <c r="A60" s="63"/>
      <c r="B60" s="112"/>
      <c r="C60" s="78"/>
      <c r="D60" s="79"/>
      <c r="E60" s="75"/>
      <c r="F60" s="80" t="s">
        <v>184</v>
      </c>
      <c r="G60" s="77">
        <v>1647626</v>
      </c>
      <c r="H60" s="77">
        <v>1600423</v>
      </c>
      <c r="I60" s="34"/>
      <c r="J60" s="10"/>
    </row>
    <row r="61" spans="1:11" s="4" customFormat="1" ht="15.75" customHeight="1" x14ac:dyDescent="0.35">
      <c r="A61" s="647" t="s">
        <v>36</v>
      </c>
      <c r="B61" s="653"/>
      <c r="C61" s="47">
        <f>SUM(C62:C69)+SUM(G52:G54)</f>
        <v>337378279</v>
      </c>
      <c r="D61" s="60">
        <f>SUM(D62:D69)+SUM(H52:H54)</f>
        <v>332787288</v>
      </c>
      <c r="E61" s="75"/>
      <c r="F61" s="118" t="s">
        <v>148</v>
      </c>
      <c r="G61" s="77">
        <v>403898</v>
      </c>
      <c r="H61" s="77">
        <v>356889</v>
      </c>
      <c r="I61" s="30"/>
      <c r="J61" s="29"/>
      <c r="K61" s="29"/>
    </row>
    <row r="62" spans="1:11" s="4" customFormat="1" ht="15.75" customHeight="1" x14ac:dyDescent="0.35">
      <c r="A62" s="63"/>
      <c r="B62" s="112" t="s">
        <v>37</v>
      </c>
      <c r="C62" s="47">
        <v>117531971</v>
      </c>
      <c r="D62" s="48">
        <v>115972727</v>
      </c>
      <c r="E62" s="75"/>
      <c r="F62" s="117" t="s">
        <v>191</v>
      </c>
      <c r="G62" s="77">
        <v>19656882</v>
      </c>
      <c r="H62" s="48">
        <v>19505025</v>
      </c>
    </row>
    <row r="63" spans="1:11" s="4" customFormat="1" ht="15.75" customHeight="1" x14ac:dyDescent="0.35">
      <c r="A63" s="63"/>
      <c r="B63" s="112" t="s">
        <v>85</v>
      </c>
      <c r="C63" s="47">
        <v>176781285</v>
      </c>
      <c r="D63" s="48">
        <v>176646440</v>
      </c>
      <c r="E63" s="75"/>
      <c r="F63" s="117" t="s">
        <v>149</v>
      </c>
      <c r="G63" s="77">
        <v>6206368</v>
      </c>
      <c r="H63" s="48">
        <v>5717276</v>
      </c>
      <c r="J63" s="13"/>
    </row>
    <row r="64" spans="1:11" s="4" customFormat="1" ht="15.75" customHeight="1" x14ac:dyDescent="0.35">
      <c r="A64" s="63"/>
      <c r="B64" s="112" t="s">
        <v>89</v>
      </c>
      <c r="C64" s="47">
        <v>31717708</v>
      </c>
      <c r="D64" s="48">
        <v>30703401</v>
      </c>
      <c r="E64" s="75"/>
      <c r="F64" s="81" t="s">
        <v>190</v>
      </c>
      <c r="G64" s="77">
        <v>2058415</v>
      </c>
      <c r="H64" s="77">
        <v>2046957</v>
      </c>
      <c r="J64" s="13"/>
    </row>
    <row r="65" spans="1:13" s="4" customFormat="1" ht="15.75" customHeight="1" x14ac:dyDescent="0.35">
      <c r="A65" s="63"/>
      <c r="B65" s="112" t="s">
        <v>86</v>
      </c>
      <c r="C65" s="47">
        <v>2324720</v>
      </c>
      <c r="D65" s="48">
        <v>1929880</v>
      </c>
      <c r="E65" s="82"/>
      <c r="F65" s="81" t="s">
        <v>140</v>
      </c>
      <c r="G65" s="77">
        <v>57445349</v>
      </c>
      <c r="H65" s="77">
        <v>48881367</v>
      </c>
      <c r="J65" s="13"/>
    </row>
    <row r="66" spans="1:13" s="4" customFormat="1" ht="15.75" customHeight="1" x14ac:dyDescent="0.35">
      <c r="A66" s="63"/>
      <c r="B66" s="112" t="s">
        <v>79</v>
      </c>
      <c r="C66" s="47">
        <v>2329947</v>
      </c>
      <c r="D66" s="48">
        <v>1255047</v>
      </c>
      <c r="E66" s="59"/>
      <c r="F66" s="81" t="s">
        <v>141</v>
      </c>
      <c r="G66" s="77">
        <v>4524446</v>
      </c>
      <c r="H66" s="77">
        <v>4207634</v>
      </c>
      <c r="J66" s="13"/>
    </row>
    <row r="67" spans="1:13" s="4" customFormat="1" ht="15.75" customHeight="1" x14ac:dyDescent="0.35">
      <c r="A67" s="63"/>
      <c r="B67" s="112" t="s">
        <v>87</v>
      </c>
      <c r="C67" s="47">
        <v>2534</v>
      </c>
      <c r="D67" s="60">
        <v>2275</v>
      </c>
      <c r="E67" s="649"/>
      <c r="F67" s="650"/>
      <c r="G67" s="77"/>
      <c r="H67" s="48"/>
      <c r="I67" s="30"/>
      <c r="J67" s="29"/>
      <c r="K67" s="29"/>
    </row>
    <row r="68" spans="1:13" s="4" customFormat="1" ht="15.75" customHeight="1" x14ac:dyDescent="0.35">
      <c r="A68" s="63"/>
      <c r="B68" s="110" t="s">
        <v>38</v>
      </c>
      <c r="C68" s="47">
        <v>829881</v>
      </c>
      <c r="D68" s="48">
        <v>780069</v>
      </c>
      <c r="E68" s="649" t="s">
        <v>43</v>
      </c>
      <c r="F68" s="650"/>
      <c r="G68" s="77">
        <f>SUM(G69:G69)+SUM(C77:C86)</f>
        <v>15387547</v>
      </c>
      <c r="H68" s="48">
        <f>SUM(H69:H69)+SUM(D77:D86)</f>
        <v>13016185</v>
      </c>
      <c r="J68" s="13"/>
    </row>
    <row r="69" spans="1:13" s="4" customFormat="1" ht="15.75" customHeight="1" x14ac:dyDescent="0.35">
      <c r="A69" s="63"/>
      <c r="B69" s="110" t="s">
        <v>39</v>
      </c>
      <c r="C69" s="47">
        <v>422084</v>
      </c>
      <c r="D69" s="48">
        <v>384457</v>
      </c>
      <c r="E69" s="120"/>
      <c r="F69" s="117" t="s">
        <v>44</v>
      </c>
      <c r="G69" s="77">
        <v>2350484</v>
      </c>
      <c r="H69" s="48">
        <v>2326144</v>
      </c>
    </row>
    <row r="70" spans="1:13" s="4" customFormat="1" ht="6" customHeight="1" x14ac:dyDescent="0.35">
      <c r="A70" s="83"/>
      <c r="B70" s="65"/>
      <c r="C70" s="69"/>
      <c r="D70" s="84"/>
      <c r="E70" s="83"/>
      <c r="F70" s="85"/>
      <c r="G70" s="67"/>
      <c r="H70" s="67"/>
      <c r="I70" s="10"/>
    </row>
    <row r="71" spans="1:13" s="4" customFormat="1" ht="24" customHeight="1" x14ac:dyDescent="0.35">
      <c r="A71" s="70" t="s">
        <v>129</v>
      </c>
      <c r="B71" s="70"/>
      <c r="C71" s="71"/>
      <c r="D71" s="71"/>
      <c r="E71" s="63"/>
      <c r="F71" s="112"/>
      <c r="G71" s="71"/>
      <c r="H71" s="71"/>
    </row>
    <row r="72" spans="1:13" s="4" customFormat="1" ht="20.149999999999999" customHeight="1" x14ac:dyDescent="0.35">
      <c r="A72" s="22"/>
      <c r="B72" s="1"/>
      <c r="C72" s="2"/>
      <c r="D72" s="2"/>
      <c r="E72" s="3"/>
      <c r="F72" s="1"/>
      <c r="G72" s="2"/>
      <c r="H72" s="2"/>
    </row>
    <row r="73" spans="1:13" s="4" customFormat="1" ht="30" customHeight="1" x14ac:dyDescent="0.2">
      <c r="A73" s="103" t="s">
        <v>195</v>
      </c>
      <c r="B73" s="33"/>
      <c r="C73" s="33"/>
      <c r="D73" s="33"/>
      <c r="E73" s="33"/>
      <c r="F73" s="33"/>
      <c r="G73" s="9"/>
      <c r="H73" s="15"/>
      <c r="J73" s="10"/>
      <c r="K73" s="10"/>
      <c r="L73" s="10"/>
      <c r="M73" s="10"/>
    </row>
    <row r="74" spans="1:13" s="4" customFormat="1" ht="16.5" customHeight="1" thickBot="1" x14ac:dyDescent="0.25">
      <c r="A74" s="32"/>
      <c r="B74" s="33"/>
      <c r="C74" s="33"/>
      <c r="D74" s="33"/>
      <c r="E74" s="33"/>
      <c r="F74" s="33"/>
      <c r="G74" s="9"/>
      <c r="H74" s="86" t="s">
        <v>74</v>
      </c>
      <c r="J74" s="10"/>
      <c r="K74" s="10"/>
      <c r="L74" s="10"/>
      <c r="M74" s="10"/>
    </row>
    <row r="75" spans="1:13" s="4" customFormat="1" ht="16.5" customHeight="1" thickTop="1" x14ac:dyDescent="0.35">
      <c r="A75" s="654" t="s">
        <v>92</v>
      </c>
      <c r="B75" s="655"/>
      <c r="C75" s="36" t="s">
        <v>90</v>
      </c>
      <c r="D75" s="36" t="s">
        <v>94</v>
      </c>
      <c r="E75" s="664" t="s">
        <v>92</v>
      </c>
      <c r="F75" s="655"/>
      <c r="G75" s="36" t="s">
        <v>90</v>
      </c>
      <c r="H75" s="36" t="s">
        <v>94</v>
      </c>
      <c r="J75" s="10"/>
      <c r="K75" s="10"/>
      <c r="L75" s="10"/>
      <c r="M75" s="10"/>
    </row>
    <row r="76" spans="1:13" s="4" customFormat="1" ht="6" customHeight="1" x14ac:dyDescent="0.35">
      <c r="A76" s="73"/>
      <c r="B76" s="73"/>
      <c r="C76" s="45"/>
      <c r="D76" s="74"/>
      <c r="E76" s="73"/>
      <c r="F76" s="44"/>
      <c r="G76" s="42"/>
      <c r="H76" s="46"/>
      <c r="J76" s="10"/>
      <c r="K76" s="10"/>
      <c r="L76" s="10"/>
      <c r="M76" s="10"/>
    </row>
    <row r="77" spans="1:13" s="4" customFormat="1" ht="17.149999999999999" customHeight="1" x14ac:dyDescent="0.35">
      <c r="A77" s="110"/>
      <c r="B77" s="81" t="s">
        <v>170</v>
      </c>
      <c r="C77" s="48">
        <v>4133705</v>
      </c>
      <c r="D77" s="87">
        <v>3647549</v>
      </c>
      <c r="E77" s="104"/>
      <c r="F77" s="104" t="s">
        <v>192</v>
      </c>
      <c r="G77" s="47">
        <v>1132990</v>
      </c>
      <c r="H77" s="48">
        <v>1049001</v>
      </c>
      <c r="J77" s="10"/>
      <c r="K77" s="14"/>
      <c r="L77" s="16"/>
      <c r="M77" s="10"/>
    </row>
    <row r="78" spans="1:13" s="4" customFormat="1" ht="17.149999999999999" customHeight="1" x14ac:dyDescent="0.35">
      <c r="A78" s="116"/>
      <c r="B78" s="81" t="s">
        <v>80</v>
      </c>
      <c r="C78" s="48">
        <v>1965005</v>
      </c>
      <c r="D78" s="87">
        <v>1836560</v>
      </c>
      <c r="E78" s="104"/>
      <c r="F78" s="104" t="s">
        <v>113</v>
      </c>
      <c r="G78" s="47">
        <v>6591246</v>
      </c>
      <c r="H78" s="48">
        <v>3895232</v>
      </c>
      <c r="J78" s="10"/>
      <c r="K78" s="14"/>
      <c r="L78" s="16"/>
      <c r="M78" s="10"/>
    </row>
    <row r="79" spans="1:13" s="4" customFormat="1" ht="17.149999999999999" customHeight="1" x14ac:dyDescent="0.35">
      <c r="A79" s="54"/>
      <c r="B79" s="81" t="s">
        <v>185</v>
      </c>
      <c r="C79" s="48">
        <v>1601444</v>
      </c>
      <c r="D79" s="60">
        <v>1147332</v>
      </c>
      <c r="E79" s="104"/>
      <c r="F79" s="104" t="s">
        <v>75</v>
      </c>
      <c r="G79" s="47">
        <v>868525</v>
      </c>
      <c r="H79" s="48">
        <v>819495</v>
      </c>
      <c r="J79" s="10"/>
      <c r="K79" s="14"/>
      <c r="L79" s="16"/>
      <c r="M79" s="10"/>
    </row>
    <row r="80" spans="1:13" s="4" customFormat="1" ht="17.149999999999999" customHeight="1" x14ac:dyDescent="0.35">
      <c r="A80" s="64"/>
      <c r="B80" s="81" t="s">
        <v>186</v>
      </c>
      <c r="C80" s="48">
        <v>1675704</v>
      </c>
      <c r="D80" s="60">
        <v>556408</v>
      </c>
      <c r="E80" s="42"/>
      <c r="F80" s="104" t="s">
        <v>76</v>
      </c>
      <c r="G80" s="76">
        <v>19288396</v>
      </c>
      <c r="H80" s="48">
        <v>13848888</v>
      </c>
      <c r="J80" s="10"/>
      <c r="K80" s="666"/>
      <c r="L80" s="666"/>
      <c r="M80" s="10"/>
    </row>
    <row r="81" spans="1:13" s="4" customFormat="1" ht="17.149999999999999" customHeight="1" x14ac:dyDescent="0.35">
      <c r="A81" s="64"/>
      <c r="B81" s="81" t="s">
        <v>171</v>
      </c>
      <c r="C81" s="76">
        <v>121250</v>
      </c>
      <c r="D81" s="60">
        <v>117401</v>
      </c>
      <c r="E81" s="42"/>
      <c r="F81" s="104" t="s">
        <v>77</v>
      </c>
      <c r="G81" s="76">
        <v>16881085</v>
      </c>
      <c r="H81" s="48">
        <v>14246582</v>
      </c>
      <c r="I81" s="30"/>
      <c r="J81" s="28"/>
      <c r="K81" s="28"/>
      <c r="L81" s="16"/>
      <c r="M81" s="10"/>
    </row>
    <row r="82" spans="1:13" s="4" customFormat="1" ht="17.149999999999999" customHeight="1" x14ac:dyDescent="0.35">
      <c r="A82" s="64"/>
      <c r="B82" s="81" t="s">
        <v>134</v>
      </c>
      <c r="C82" s="76">
        <v>495116</v>
      </c>
      <c r="D82" s="60">
        <v>473784</v>
      </c>
      <c r="E82" s="42"/>
      <c r="F82" s="104" t="s">
        <v>114</v>
      </c>
      <c r="G82" s="88">
        <v>250064</v>
      </c>
      <c r="H82" s="48">
        <v>244407</v>
      </c>
      <c r="J82" s="10"/>
      <c r="K82" s="11"/>
      <c r="L82" s="16"/>
      <c r="M82" s="10"/>
    </row>
    <row r="83" spans="1:13" s="4" customFormat="1" ht="17.149999999999999" customHeight="1" x14ac:dyDescent="0.35">
      <c r="A83" s="64"/>
      <c r="B83" s="81" t="s">
        <v>123</v>
      </c>
      <c r="C83" s="76">
        <v>365805</v>
      </c>
      <c r="D83" s="60">
        <v>346971</v>
      </c>
      <c r="E83" s="42"/>
      <c r="F83" s="122" t="s">
        <v>115</v>
      </c>
      <c r="G83" s="88">
        <v>5925976</v>
      </c>
      <c r="H83" s="48">
        <v>4347436</v>
      </c>
      <c r="J83" s="10"/>
      <c r="K83" s="14"/>
      <c r="L83" s="16"/>
      <c r="M83" s="10"/>
    </row>
    <row r="84" spans="1:13" s="4" customFormat="1" ht="17.149999999999999" customHeight="1" x14ac:dyDescent="0.35">
      <c r="A84" s="64"/>
      <c r="B84" s="81" t="s">
        <v>150</v>
      </c>
      <c r="C84" s="76">
        <v>998098</v>
      </c>
      <c r="D84" s="60">
        <v>949247</v>
      </c>
      <c r="E84" s="121"/>
      <c r="F84" s="122"/>
      <c r="G84" s="88"/>
      <c r="H84" s="48"/>
      <c r="J84" s="10"/>
      <c r="K84" s="14"/>
      <c r="L84" s="16"/>
      <c r="M84" s="10"/>
    </row>
    <row r="85" spans="1:13" s="4" customFormat="1" ht="17.149999999999999" customHeight="1" x14ac:dyDescent="0.35">
      <c r="A85" s="64"/>
      <c r="B85" s="81" t="s">
        <v>151</v>
      </c>
      <c r="C85" s="88">
        <v>1054609</v>
      </c>
      <c r="D85" s="60">
        <v>1025853</v>
      </c>
      <c r="E85" s="651" t="s">
        <v>46</v>
      </c>
      <c r="F85" s="648"/>
      <c r="G85" s="76">
        <f>SUM(G86:G96)</f>
        <v>373226701</v>
      </c>
      <c r="H85" s="48">
        <f>SUM(H86:H96)</f>
        <v>289052261</v>
      </c>
      <c r="L85" s="16"/>
      <c r="M85" s="10"/>
    </row>
    <row r="86" spans="1:13" s="4" customFormat="1" ht="17.149999999999999" customHeight="1" x14ac:dyDescent="0.35">
      <c r="A86" s="104"/>
      <c r="B86" s="81" t="s">
        <v>172</v>
      </c>
      <c r="C86" s="88">
        <v>626327</v>
      </c>
      <c r="D86" s="60">
        <v>588936</v>
      </c>
      <c r="E86" s="89"/>
      <c r="F86" s="122" t="s">
        <v>84</v>
      </c>
      <c r="G86" s="76">
        <v>42658084</v>
      </c>
      <c r="H86" s="48">
        <v>41164231</v>
      </c>
      <c r="L86" s="106"/>
      <c r="M86" s="10"/>
    </row>
    <row r="87" spans="1:13" s="4" customFormat="1" ht="17.149999999999999" customHeight="1" x14ac:dyDescent="0.35">
      <c r="A87" s="104"/>
      <c r="B87" s="116"/>
      <c r="C87" s="88"/>
      <c r="D87" s="60"/>
      <c r="E87" s="104"/>
      <c r="F87" s="122" t="s">
        <v>146</v>
      </c>
      <c r="G87" s="76">
        <v>13089655</v>
      </c>
      <c r="H87" s="48">
        <v>13058261</v>
      </c>
      <c r="I87" s="30"/>
      <c r="J87" s="29"/>
      <c r="K87" s="29"/>
      <c r="L87" s="16"/>
      <c r="M87" s="10"/>
    </row>
    <row r="88" spans="1:13" s="4" customFormat="1" ht="17.149999999999999" customHeight="1" x14ac:dyDescent="0.35">
      <c r="A88" s="647" t="s">
        <v>173</v>
      </c>
      <c r="B88" s="648"/>
      <c r="C88" s="88">
        <f>SUM(C89:C101)</f>
        <v>715139277</v>
      </c>
      <c r="D88" s="60">
        <f>SUM(D89:D101)</f>
        <v>661128066</v>
      </c>
      <c r="E88" s="104"/>
      <c r="F88" s="122" t="s">
        <v>124</v>
      </c>
      <c r="G88" s="76">
        <v>173581808</v>
      </c>
      <c r="H88" s="56">
        <v>128838793</v>
      </c>
      <c r="L88" s="16"/>
    </row>
    <row r="89" spans="1:13" s="4" customFormat="1" ht="17.149999999999999" customHeight="1" x14ac:dyDescent="0.35">
      <c r="A89" s="104"/>
      <c r="B89" s="122" t="s">
        <v>45</v>
      </c>
      <c r="C89" s="88">
        <v>25006611</v>
      </c>
      <c r="D89" s="60">
        <v>24905755</v>
      </c>
      <c r="E89" s="90"/>
      <c r="F89" s="122" t="s">
        <v>125</v>
      </c>
      <c r="G89" s="88">
        <v>78315799</v>
      </c>
      <c r="H89" s="48">
        <v>60094769</v>
      </c>
      <c r="L89" s="16"/>
      <c r="M89" s="10"/>
    </row>
    <row r="90" spans="1:13" s="4" customFormat="1" ht="17.149999999999999" customHeight="1" x14ac:dyDescent="0.35">
      <c r="A90" s="104"/>
      <c r="B90" s="122" t="s">
        <v>142</v>
      </c>
      <c r="C90" s="88">
        <v>14945710</v>
      </c>
      <c r="D90" s="60">
        <v>13909966</v>
      </c>
      <c r="E90" s="42"/>
      <c r="F90" s="104" t="s">
        <v>47</v>
      </c>
      <c r="G90" s="76">
        <v>42698388</v>
      </c>
      <c r="H90" s="48">
        <v>27533127</v>
      </c>
      <c r="L90" s="16"/>
      <c r="M90" s="10"/>
    </row>
    <row r="91" spans="1:13" s="4" customFormat="1" ht="17.149999999999999" customHeight="1" x14ac:dyDescent="0.35">
      <c r="A91" s="91"/>
      <c r="B91" s="122" t="s">
        <v>143</v>
      </c>
      <c r="C91" s="88">
        <v>4737673</v>
      </c>
      <c r="D91" s="60">
        <v>4486774</v>
      </c>
      <c r="E91" s="42"/>
      <c r="F91" s="122" t="s">
        <v>145</v>
      </c>
      <c r="G91" s="76">
        <v>54753</v>
      </c>
      <c r="H91" s="48">
        <v>52428</v>
      </c>
      <c r="L91" s="16"/>
      <c r="M91" s="10"/>
    </row>
    <row r="92" spans="1:13" s="4" customFormat="1" ht="17.149999999999999" customHeight="1" x14ac:dyDescent="0.35">
      <c r="A92" s="104"/>
      <c r="B92" s="122" t="s">
        <v>135</v>
      </c>
      <c r="C92" s="88">
        <v>12164166</v>
      </c>
      <c r="D92" s="60">
        <v>8925421</v>
      </c>
      <c r="E92" s="42"/>
      <c r="F92" s="104" t="s">
        <v>126</v>
      </c>
      <c r="G92" s="76">
        <v>7388241</v>
      </c>
      <c r="H92" s="48">
        <v>5846417</v>
      </c>
      <c r="L92" s="16"/>
      <c r="M92" s="10"/>
    </row>
    <row r="93" spans="1:13" s="4" customFormat="1" ht="17.149999999999999" customHeight="1" x14ac:dyDescent="0.35">
      <c r="A93" s="42"/>
      <c r="B93" s="92" t="s">
        <v>136</v>
      </c>
      <c r="C93" s="88">
        <v>109220293</v>
      </c>
      <c r="D93" s="60">
        <v>109216192</v>
      </c>
      <c r="E93" s="42"/>
      <c r="F93" s="104" t="s">
        <v>49</v>
      </c>
      <c r="G93" s="76">
        <v>8720005</v>
      </c>
      <c r="H93" s="48">
        <v>6795421</v>
      </c>
      <c r="L93" s="16"/>
      <c r="M93" s="10"/>
    </row>
    <row r="94" spans="1:13" s="4" customFormat="1" ht="17.149999999999999" customHeight="1" x14ac:dyDescent="0.35">
      <c r="A94" s="91"/>
      <c r="B94" s="122" t="s">
        <v>137</v>
      </c>
      <c r="C94" s="88">
        <v>722983</v>
      </c>
      <c r="D94" s="60">
        <v>680495</v>
      </c>
      <c r="E94" s="42"/>
      <c r="F94" s="104" t="s">
        <v>127</v>
      </c>
      <c r="G94" s="76">
        <v>211646</v>
      </c>
      <c r="H94" s="77">
        <v>195212</v>
      </c>
      <c r="L94" s="16"/>
      <c r="M94" s="10"/>
    </row>
    <row r="95" spans="1:13" s="4" customFormat="1" ht="17.149999999999999" customHeight="1" x14ac:dyDescent="0.35">
      <c r="A95" s="42"/>
      <c r="B95" s="92" t="s">
        <v>187</v>
      </c>
      <c r="C95" s="88">
        <v>257662755</v>
      </c>
      <c r="D95" s="60">
        <v>224685222</v>
      </c>
      <c r="E95" s="42"/>
      <c r="F95" s="122" t="s">
        <v>128</v>
      </c>
      <c r="G95" s="76">
        <v>22072</v>
      </c>
      <c r="H95" s="77">
        <v>16552</v>
      </c>
      <c r="L95" s="16"/>
      <c r="M95" s="10"/>
    </row>
    <row r="96" spans="1:13" s="4" customFormat="1" ht="17.149999999999999" customHeight="1" x14ac:dyDescent="0.35">
      <c r="A96" s="91"/>
      <c r="B96" s="92" t="s">
        <v>152</v>
      </c>
      <c r="C96" s="88">
        <v>51773659</v>
      </c>
      <c r="D96" s="60">
        <v>44624956</v>
      </c>
      <c r="E96" s="42"/>
      <c r="F96" s="122" t="s">
        <v>50</v>
      </c>
      <c r="G96" s="56">
        <v>6486250</v>
      </c>
      <c r="H96" s="48">
        <v>5457050</v>
      </c>
      <c r="L96" s="16"/>
      <c r="M96" s="10"/>
    </row>
    <row r="97" spans="1:13" s="4" customFormat="1" ht="17.149999999999999" customHeight="1" x14ac:dyDescent="0.35">
      <c r="A97" s="91"/>
      <c r="B97" s="92" t="s">
        <v>121</v>
      </c>
      <c r="C97" s="88">
        <v>75294120</v>
      </c>
      <c r="D97" s="60">
        <v>72523938</v>
      </c>
      <c r="E97" s="42"/>
      <c r="F97" s="122"/>
      <c r="G97" s="56"/>
      <c r="H97" s="48"/>
      <c r="I97" s="30"/>
      <c r="J97" s="29"/>
      <c r="K97" s="29"/>
      <c r="L97" s="16"/>
      <c r="M97" s="10"/>
    </row>
    <row r="98" spans="1:13" s="4" customFormat="1" ht="17.149999999999999" customHeight="1" x14ac:dyDescent="0.35">
      <c r="A98" s="91"/>
      <c r="B98" s="92" t="s">
        <v>138</v>
      </c>
      <c r="C98" s="88">
        <v>90963247</v>
      </c>
      <c r="D98" s="60">
        <v>87680945</v>
      </c>
      <c r="E98" s="651" t="s">
        <v>51</v>
      </c>
      <c r="F98" s="652"/>
      <c r="G98" s="48">
        <f>SUM(G99:G101)</f>
        <v>131752124</v>
      </c>
      <c r="H98" s="48">
        <f>SUM(H99:H101)</f>
        <v>130338615</v>
      </c>
      <c r="L98" s="16"/>
      <c r="M98" s="10"/>
    </row>
    <row r="99" spans="1:13" s="4" customFormat="1" ht="17.149999999999999" customHeight="1" x14ac:dyDescent="0.35">
      <c r="A99" s="91"/>
      <c r="B99" s="92" t="s">
        <v>147</v>
      </c>
      <c r="C99" s="88">
        <v>70979758</v>
      </c>
      <c r="D99" s="60">
        <v>67946327</v>
      </c>
      <c r="E99" s="121"/>
      <c r="F99" s="123" t="s">
        <v>52</v>
      </c>
      <c r="G99" s="48">
        <v>123883793</v>
      </c>
      <c r="H99" s="48">
        <v>122544441</v>
      </c>
      <c r="L99" s="16"/>
      <c r="M99" s="10"/>
    </row>
    <row r="100" spans="1:13" s="4" customFormat="1" ht="17.149999999999999" customHeight="1" x14ac:dyDescent="0.35">
      <c r="A100" s="91"/>
      <c r="B100" s="92" t="s">
        <v>107</v>
      </c>
      <c r="C100" s="76">
        <v>601590</v>
      </c>
      <c r="D100" s="60">
        <v>594023</v>
      </c>
      <c r="E100" s="90"/>
      <c r="F100" s="123" t="s">
        <v>53</v>
      </c>
      <c r="G100" s="48">
        <v>3528049</v>
      </c>
      <c r="H100" s="48">
        <v>3481526</v>
      </c>
      <c r="J100" s="18"/>
      <c r="K100" s="10"/>
      <c r="L100" s="16"/>
      <c r="M100" s="10"/>
    </row>
    <row r="101" spans="1:13" s="4" customFormat="1" ht="17.149999999999999" customHeight="1" x14ac:dyDescent="0.35">
      <c r="A101" s="104"/>
      <c r="B101" s="122" t="s">
        <v>122</v>
      </c>
      <c r="C101" s="88">
        <v>1066712</v>
      </c>
      <c r="D101" s="60">
        <v>948052</v>
      </c>
      <c r="E101" s="121"/>
      <c r="F101" s="104" t="s">
        <v>54</v>
      </c>
      <c r="G101" s="76">
        <v>4340282</v>
      </c>
      <c r="H101" s="48">
        <v>4312648</v>
      </c>
      <c r="I101" s="30"/>
      <c r="J101" s="29"/>
      <c r="K101" s="29"/>
      <c r="L101" s="16"/>
      <c r="M101" s="10"/>
    </row>
    <row r="102" spans="1:13" s="4" customFormat="1" ht="17.149999999999999" customHeight="1" x14ac:dyDescent="0.35">
      <c r="A102" s="119"/>
      <c r="B102" s="124"/>
      <c r="C102" s="88"/>
      <c r="D102" s="60"/>
      <c r="E102" s="121"/>
      <c r="F102" s="104"/>
      <c r="G102" s="76"/>
      <c r="H102" s="48"/>
      <c r="I102" s="30"/>
      <c r="J102" s="29"/>
      <c r="K102" s="29"/>
      <c r="L102" s="16"/>
      <c r="M102" s="10"/>
    </row>
    <row r="103" spans="1:13" s="4" customFormat="1" ht="17.149999999999999" customHeight="1" x14ac:dyDescent="0.35">
      <c r="A103" s="647" t="s">
        <v>174</v>
      </c>
      <c r="B103" s="648"/>
      <c r="C103" s="88">
        <f>SUM(C104:C114)</f>
        <v>509272822</v>
      </c>
      <c r="D103" s="60">
        <f>SUM(D104:D114)</f>
        <v>456109315</v>
      </c>
      <c r="E103" s="651" t="s">
        <v>55</v>
      </c>
      <c r="F103" s="648"/>
      <c r="G103" s="76">
        <f>SUM(G104:G111)</f>
        <v>387112192</v>
      </c>
      <c r="H103" s="48">
        <f>SUM(H104:H111)</f>
        <v>383203332</v>
      </c>
      <c r="L103" s="16"/>
      <c r="M103" s="10"/>
    </row>
    <row r="104" spans="1:13" s="4" customFormat="1" ht="17.149999999999999" customHeight="1" x14ac:dyDescent="0.35">
      <c r="A104" s="104"/>
      <c r="B104" s="122" t="s">
        <v>48</v>
      </c>
      <c r="C104" s="76">
        <v>3928743</v>
      </c>
      <c r="D104" s="60">
        <v>3905677</v>
      </c>
      <c r="E104" s="90"/>
      <c r="F104" s="122" t="s">
        <v>56</v>
      </c>
      <c r="G104" s="76">
        <v>22038005</v>
      </c>
      <c r="H104" s="77">
        <v>21468381</v>
      </c>
      <c r="L104" s="16"/>
      <c r="M104" s="10"/>
    </row>
    <row r="105" spans="1:13" s="4" customFormat="1" ht="17.149999999999999" customHeight="1" x14ac:dyDescent="0.35">
      <c r="A105" s="104"/>
      <c r="B105" s="122" t="s">
        <v>144</v>
      </c>
      <c r="C105" s="76">
        <v>56417327</v>
      </c>
      <c r="D105" s="60">
        <v>30615982</v>
      </c>
      <c r="E105" s="121"/>
      <c r="F105" s="104" t="s">
        <v>57</v>
      </c>
      <c r="G105" s="76">
        <v>131179485</v>
      </c>
      <c r="H105" s="77">
        <v>130804273</v>
      </c>
      <c r="L105" s="16"/>
    </row>
    <row r="106" spans="1:13" s="4" customFormat="1" ht="17.149999999999999" customHeight="1" x14ac:dyDescent="0.35">
      <c r="A106" s="91"/>
      <c r="B106" s="93" t="s">
        <v>132</v>
      </c>
      <c r="C106" s="76">
        <v>127444</v>
      </c>
      <c r="D106" s="60">
        <v>122350</v>
      </c>
      <c r="E106" s="89"/>
      <c r="F106" s="122" t="s">
        <v>58</v>
      </c>
      <c r="G106" s="76">
        <v>80486925</v>
      </c>
      <c r="H106" s="77">
        <v>80348302</v>
      </c>
      <c r="L106" s="16"/>
    </row>
    <row r="107" spans="1:13" s="4" customFormat="1" ht="17.149999999999999" customHeight="1" x14ac:dyDescent="0.35">
      <c r="A107" s="104"/>
      <c r="B107" s="92" t="s">
        <v>188</v>
      </c>
      <c r="C107" s="76">
        <v>1323075</v>
      </c>
      <c r="D107" s="60">
        <v>1311860</v>
      </c>
      <c r="E107" s="71"/>
      <c r="F107" s="104" t="s">
        <v>59</v>
      </c>
      <c r="G107" s="76">
        <v>96657902</v>
      </c>
      <c r="H107" s="77">
        <v>94938605</v>
      </c>
      <c r="L107" s="16"/>
    </row>
    <row r="108" spans="1:13" s="4" customFormat="1" ht="17.149999999999999" customHeight="1" x14ac:dyDescent="0.35">
      <c r="A108" s="91"/>
      <c r="B108" s="92" t="s">
        <v>189</v>
      </c>
      <c r="C108" s="76">
        <v>78381730</v>
      </c>
      <c r="D108" s="60">
        <v>53353602</v>
      </c>
      <c r="E108" s="94"/>
      <c r="F108" s="104" t="s">
        <v>116</v>
      </c>
      <c r="G108" s="76">
        <v>51346014</v>
      </c>
      <c r="H108" s="77">
        <v>50826451</v>
      </c>
      <c r="L108" s="16"/>
    </row>
    <row r="109" spans="1:13" s="4" customFormat="1" ht="17.149999999999999" customHeight="1" x14ac:dyDescent="0.35">
      <c r="A109" s="91"/>
      <c r="B109" s="122" t="s">
        <v>131</v>
      </c>
      <c r="C109" s="76">
        <v>342789336</v>
      </c>
      <c r="D109" s="60">
        <v>341645179</v>
      </c>
      <c r="E109" s="42"/>
      <c r="F109" s="104" t="s">
        <v>61</v>
      </c>
      <c r="G109" s="76">
        <v>2526962</v>
      </c>
      <c r="H109" s="77">
        <v>2196939</v>
      </c>
      <c r="L109" s="16"/>
    </row>
    <row r="110" spans="1:13" s="4" customFormat="1" ht="17.149999999999999" customHeight="1" x14ac:dyDescent="0.35">
      <c r="A110" s="42"/>
      <c r="B110" s="92" t="s">
        <v>108</v>
      </c>
      <c r="C110" s="76">
        <v>18174154</v>
      </c>
      <c r="D110" s="60">
        <v>17642236</v>
      </c>
      <c r="E110" s="42"/>
      <c r="F110" s="122" t="s">
        <v>62</v>
      </c>
      <c r="G110" s="76">
        <v>1818116</v>
      </c>
      <c r="H110" s="77">
        <v>1799089</v>
      </c>
      <c r="L110" s="16"/>
    </row>
    <row r="111" spans="1:13" s="4" customFormat="1" ht="17.149999999999999" customHeight="1" x14ac:dyDescent="0.35">
      <c r="A111" s="91"/>
      <c r="B111" s="95" t="s">
        <v>130</v>
      </c>
      <c r="C111" s="76">
        <v>4859089</v>
      </c>
      <c r="D111" s="60">
        <v>4709784</v>
      </c>
      <c r="E111" s="42"/>
      <c r="F111" s="92" t="s">
        <v>63</v>
      </c>
      <c r="G111" s="76">
        <v>1058783</v>
      </c>
      <c r="H111" s="77">
        <v>821292</v>
      </c>
      <c r="L111" s="16"/>
    </row>
    <row r="112" spans="1:13" ht="17.149999999999999" customHeight="1" x14ac:dyDescent="0.35">
      <c r="A112" s="91"/>
      <c r="B112" s="92" t="s">
        <v>109</v>
      </c>
      <c r="C112" s="76">
        <v>540708</v>
      </c>
      <c r="D112" s="60">
        <v>491357</v>
      </c>
      <c r="E112" s="42"/>
      <c r="F112" s="92"/>
      <c r="G112" s="76"/>
      <c r="H112" s="77"/>
      <c r="J112" s="31"/>
      <c r="K112" s="31"/>
      <c r="L112" s="16"/>
      <c r="M112" s="17"/>
    </row>
    <row r="113" spans="1:13" ht="17.149999999999999" customHeight="1" x14ac:dyDescent="0.35">
      <c r="A113" s="42"/>
      <c r="B113" s="92" t="s">
        <v>181</v>
      </c>
      <c r="C113" s="76">
        <v>2330438</v>
      </c>
      <c r="D113" s="60">
        <v>1922033</v>
      </c>
      <c r="E113" s="651" t="s">
        <v>64</v>
      </c>
      <c r="F113" s="648"/>
      <c r="G113" s="76">
        <f>SUM(G114:G116)</f>
        <v>9558083</v>
      </c>
      <c r="H113" s="77">
        <f>SUM(H114:H116)</f>
        <v>5342267</v>
      </c>
      <c r="J113" s="31"/>
      <c r="K113" s="31"/>
      <c r="L113" s="16"/>
      <c r="M113" s="17"/>
    </row>
    <row r="114" spans="1:13" ht="17.149999999999999" customHeight="1" x14ac:dyDescent="0.35">
      <c r="A114" s="91"/>
      <c r="B114" s="92" t="s">
        <v>88</v>
      </c>
      <c r="C114" s="76">
        <v>400778</v>
      </c>
      <c r="D114" s="60">
        <v>389255</v>
      </c>
      <c r="E114" s="90"/>
      <c r="F114" s="122" t="s">
        <v>65</v>
      </c>
      <c r="G114" s="76">
        <v>708286</v>
      </c>
      <c r="H114" s="77">
        <v>375472</v>
      </c>
      <c r="L114" s="16"/>
      <c r="M114" s="17"/>
    </row>
    <row r="115" spans="1:13" ht="17.149999999999999" customHeight="1" x14ac:dyDescent="0.35">
      <c r="A115" s="91"/>
      <c r="B115" s="92"/>
      <c r="C115" s="76"/>
      <c r="D115" s="60"/>
      <c r="E115" s="121"/>
      <c r="F115" s="104" t="s">
        <v>66</v>
      </c>
      <c r="G115" s="76">
        <v>1465808</v>
      </c>
      <c r="H115" s="77">
        <v>645693</v>
      </c>
      <c r="L115" s="16"/>
      <c r="M115" s="17"/>
    </row>
    <row r="116" spans="1:13" ht="17.149999999999999" customHeight="1" x14ac:dyDescent="0.35">
      <c r="A116" s="647" t="s">
        <v>175</v>
      </c>
      <c r="B116" s="648"/>
      <c r="C116" s="76">
        <f>SUM(C117:C127)</f>
        <v>231333709</v>
      </c>
      <c r="D116" s="60">
        <f>SUM(D117:D127)</f>
        <v>170772930</v>
      </c>
      <c r="E116" s="89"/>
      <c r="F116" s="122" t="s">
        <v>67</v>
      </c>
      <c r="G116" s="76">
        <v>7383989</v>
      </c>
      <c r="H116" s="77">
        <v>4321102</v>
      </c>
      <c r="L116" s="16"/>
      <c r="M116" s="17"/>
    </row>
    <row r="117" spans="1:13" ht="17.149999999999999" customHeight="1" x14ac:dyDescent="0.35">
      <c r="A117" s="91"/>
      <c r="B117" s="92" t="s">
        <v>60</v>
      </c>
      <c r="C117" s="88">
        <v>11303151</v>
      </c>
      <c r="D117" s="96">
        <v>8716672</v>
      </c>
      <c r="E117" s="89"/>
      <c r="F117" s="122"/>
      <c r="G117" s="76"/>
      <c r="H117" s="77"/>
      <c r="L117" s="16"/>
      <c r="M117" s="17"/>
    </row>
    <row r="118" spans="1:13" ht="17.149999999999999" customHeight="1" x14ac:dyDescent="0.35">
      <c r="A118" s="104"/>
      <c r="B118" s="122" t="s">
        <v>97</v>
      </c>
      <c r="C118" s="76">
        <v>2153790</v>
      </c>
      <c r="D118" s="60">
        <v>1566319</v>
      </c>
      <c r="E118" s="651" t="s">
        <v>68</v>
      </c>
      <c r="F118" s="648"/>
      <c r="G118" s="76">
        <f>+G119</f>
        <v>651515818</v>
      </c>
      <c r="H118" s="77">
        <f>+H119</f>
        <v>651044156</v>
      </c>
      <c r="L118" s="16"/>
      <c r="M118" s="17"/>
    </row>
    <row r="119" spans="1:13" ht="17.149999999999999" customHeight="1" x14ac:dyDescent="0.35">
      <c r="A119" s="91"/>
      <c r="B119" s="92" t="s">
        <v>98</v>
      </c>
      <c r="C119" s="76">
        <v>14358105</v>
      </c>
      <c r="D119" s="60">
        <v>5908543</v>
      </c>
      <c r="E119" s="97"/>
      <c r="F119" s="122" t="s">
        <v>68</v>
      </c>
      <c r="G119" s="76">
        <v>651515818</v>
      </c>
      <c r="H119" s="77">
        <v>651044156</v>
      </c>
      <c r="L119" s="16"/>
      <c r="M119" s="17"/>
    </row>
    <row r="120" spans="1:13" ht="17.149999999999999" customHeight="1" x14ac:dyDescent="0.35">
      <c r="A120" s="91"/>
      <c r="B120" s="92" t="s">
        <v>99</v>
      </c>
      <c r="C120" s="76">
        <v>25245263</v>
      </c>
      <c r="D120" s="60">
        <v>19346440</v>
      </c>
      <c r="E120" s="97"/>
      <c r="F120" s="122"/>
      <c r="G120" s="76"/>
      <c r="H120" s="77"/>
      <c r="J120" s="31"/>
      <c r="K120" s="31"/>
      <c r="L120" s="16"/>
      <c r="M120" s="17"/>
    </row>
    <row r="121" spans="1:13" ht="17.149999999999999" customHeight="1" x14ac:dyDescent="0.35">
      <c r="A121" s="91"/>
      <c r="B121" s="92" t="s">
        <v>100</v>
      </c>
      <c r="C121" s="76">
        <v>6446584</v>
      </c>
      <c r="D121" s="60">
        <v>5577525</v>
      </c>
      <c r="E121" s="651" t="s">
        <v>69</v>
      </c>
      <c r="F121" s="648"/>
      <c r="G121" s="76">
        <f>+G122+G123</f>
        <v>226248066</v>
      </c>
      <c r="H121" s="77">
        <f>+H122+H123</f>
        <v>225940886</v>
      </c>
      <c r="L121" s="16"/>
      <c r="M121" s="17"/>
    </row>
    <row r="122" spans="1:13" ht="17.149999999999999" customHeight="1" x14ac:dyDescent="0.35">
      <c r="A122" s="91"/>
      <c r="B122" s="92" t="s">
        <v>101</v>
      </c>
      <c r="C122" s="76">
        <v>2552600</v>
      </c>
      <c r="D122" s="60">
        <v>1931608</v>
      </c>
      <c r="E122" s="121"/>
      <c r="F122" s="122" t="s">
        <v>70</v>
      </c>
      <c r="G122" s="76">
        <v>31350748</v>
      </c>
      <c r="H122" s="77">
        <v>31341029</v>
      </c>
      <c r="L122" s="16"/>
      <c r="M122" s="17"/>
    </row>
    <row r="123" spans="1:13" ht="17.149999999999999" customHeight="1" x14ac:dyDescent="0.35">
      <c r="A123" s="91"/>
      <c r="B123" s="104" t="s">
        <v>102</v>
      </c>
      <c r="C123" s="76">
        <v>1849155</v>
      </c>
      <c r="D123" s="60">
        <v>1625129</v>
      </c>
      <c r="E123" s="121"/>
      <c r="F123" s="122" t="s">
        <v>72</v>
      </c>
      <c r="G123" s="76">
        <v>194897318</v>
      </c>
      <c r="H123" s="77">
        <v>194599857</v>
      </c>
      <c r="L123" s="16"/>
      <c r="M123" s="17"/>
    </row>
    <row r="124" spans="1:13" ht="17.149999999999999" customHeight="1" x14ac:dyDescent="0.35">
      <c r="A124" s="91"/>
      <c r="B124" s="92" t="s">
        <v>103</v>
      </c>
      <c r="C124" s="76">
        <v>15468699</v>
      </c>
      <c r="D124" s="60">
        <v>15439909</v>
      </c>
      <c r="E124" s="121"/>
      <c r="F124" s="122"/>
      <c r="G124" s="76"/>
      <c r="H124" s="77"/>
      <c r="L124" s="16"/>
      <c r="M124" s="17"/>
    </row>
    <row r="125" spans="1:13" ht="17.149999999999999" customHeight="1" x14ac:dyDescent="0.35">
      <c r="A125" s="42"/>
      <c r="B125" s="122" t="s">
        <v>106</v>
      </c>
      <c r="C125" s="76">
        <v>135078174</v>
      </c>
      <c r="D125" s="60">
        <v>93789939</v>
      </c>
      <c r="E125" s="651" t="s">
        <v>73</v>
      </c>
      <c r="F125" s="648"/>
      <c r="G125" s="76">
        <f>+G126</f>
        <v>200000</v>
      </c>
      <c r="H125" s="98">
        <f>+H126</f>
        <v>0</v>
      </c>
      <c r="L125" s="16"/>
      <c r="M125" s="17"/>
    </row>
    <row r="126" spans="1:13" ht="17.149999999999999" customHeight="1" x14ac:dyDescent="0.35">
      <c r="A126" s="91"/>
      <c r="B126" s="92" t="s">
        <v>104</v>
      </c>
      <c r="C126" s="76">
        <v>16842819</v>
      </c>
      <c r="D126" s="60">
        <v>16836685</v>
      </c>
      <c r="E126" s="89"/>
      <c r="F126" s="122" t="s">
        <v>73</v>
      </c>
      <c r="G126" s="76">
        <v>200000</v>
      </c>
      <c r="H126" s="98">
        <v>0</v>
      </c>
      <c r="L126" s="17"/>
      <c r="M126" s="17"/>
    </row>
    <row r="127" spans="1:13" ht="17.149999999999999" customHeight="1" x14ac:dyDescent="0.35">
      <c r="A127" s="91"/>
      <c r="B127" s="92" t="s">
        <v>105</v>
      </c>
      <c r="C127" s="76">
        <v>35369</v>
      </c>
      <c r="D127" s="60">
        <v>34161</v>
      </c>
      <c r="E127" s="89"/>
      <c r="F127" s="122"/>
      <c r="G127" s="76"/>
      <c r="H127" s="98"/>
      <c r="J127" s="31"/>
      <c r="K127" s="31"/>
    </row>
    <row r="128" spans="1:13" ht="17.149999999999999" customHeight="1" x14ac:dyDescent="0.35">
      <c r="A128" s="91"/>
      <c r="B128" s="92"/>
      <c r="C128" s="76"/>
      <c r="D128" s="60"/>
      <c r="E128" s="42"/>
      <c r="F128" s="99"/>
      <c r="G128" s="76"/>
      <c r="H128" s="48"/>
    </row>
    <row r="129" spans="1:9" ht="17.149999999999999" customHeight="1" x14ac:dyDescent="0.35">
      <c r="A129" s="647" t="s">
        <v>176</v>
      </c>
      <c r="B129" s="648"/>
      <c r="C129" s="76">
        <f>SUM(C130:C133)+SUM(G76:G83)</f>
        <v>116321737</v>
      </c>
      <c r="D129" s="60">
        <f>SUM(D130:D133)+SUM(H76:H83)</f>
        <v>83969015</v>
      </c>
      <c r="E129" s="90"/>
      <c r="F129" s="111"/>
      <c r="G129" s="76"/>
      <c r="H129" s="48"/>
    </row>
    <row r="130" spans="1:9" ht="17.149999999999999" customHeight="1" x14ac:dyDescent="0.35">
      <c r="A130" s="42"/>
      <c r="B130" s="93" t="s">
        <v>71</v>
      </c>
      <c r="C130" s="76">
        <v>7638122</v>
      </c>
      <c r="D130" s="60">
        <v>6786896</v>
      </c>
      <c r="E130" s="107"/>
      <c r="F130" s="114"/>
      <c r="G130" s="76"/>
      <c r="H130" s="108"/>
    </row>
    <row r="131" spans="1:9" ht="17.149999999999999" customHeight="1" x14ac:dyDescent="0.35">
      <c r="A131" s="104"/>
      <c r="B131" s="100" t="s">
        <v>110</v>
      </c>
      <c r="C131" s="76">
        <v>7342080</v>
      </c>
      <c r="D131" s="60">
        <v>4081543</v>
      </c>
      <c r="E131" s="71"/>
      <c r="F131" s="92"/>
      <c r="G131" s="76"/>
      <c r="H131" s="58"/>
    </row>
    <row r="132" spans="1:9" ht="17.149999999999999" customHeight="1" x14ac:dyDescent="0.35">
      <c r="A132" s="102"/>
      <c r="B132" s="104" t="s">
        <v>111</v>
      </c>
      <c r="C132" s="76">
        <v>1243994</v>
      </c>
      <c r="D132" s="60">
        <v>532138</v>
      </c>
      <c r="E132" s="101"/>
      <c r="F132" s="92"/>
      <c r="G132" s="76"/>
      <c r="H132" s="58"/>
    </row>
    <row r="133" spans="1:9" ht="17.149999999999999" customHeight="1" x14ac:dyDescent="0.35">
      <c r="A133" s="102"/>
      <c r="B133" s="104" t="s">
        <v>112</v>
      </c>
      <c r="C133" s="76">
        <v>49159259</v>
      </c>
      <c r="D133" s="60">
        <v>34117397</v>
      </c>
      <c r="E133" s="107"/>
      <c r="F133" s="114"/>
      <c r="G133" s="76"/>
      <c r="H133" s="108"/>
    </row>
    <row r="134" spans="1:9" ht="6" customHeight="1" x14ac:dyDescent="0.35">
      <c r="A134" s="24"/>
      <c r="B134" s="27"/>
      <c r="C134" s="21"/>
      <c r="D134" s="20"/>
      <c r="E134" s="115"/>
      <c r="F134" s="23"/>
      <c r="G134" s="20"/>
      <c r="H134" s="109"/>
      <c r="I134" s="17"/>
    </row>
  </sheetData>
  <mergeCells count="51">
    <mergeCell ref="K80:L80"/>
    <mergeCell ref="A75:B75"/>
    <mergeCell ref="E85:F85"/>
    <mergeCell ref="A43:B43"/>
    <mergeCell ref="E8:F8"/>
    <mergeCell ref="E12:F12"/>
    <mergeCell ref="E17:F17"/>
    <mergeCell ref="E22:F22"/>
    <mergeCell ref="E29:F29"/>
    <mergeCell ref="E33:F33"/>
    <mergeCell ref="A28:B28"/>
    <mergeCell ref="A31:B31"/>
    <mergeCell ref="E26:F26"/>
    <mergeCell ref="A39:B39"/>
    <mergeCell ref="E67:F67"/>
    <mergeCell ref="A52:B52"/>
    <mergeCell ref="A53:B53"/>
    <mergeCell ref="E75:F75"/>
    <mergeCell ref="E56:F56"/>
    <mergeCell ref="A61:B61"/>
    <mergeCell ref="A58:B58"/>
    <mergeCell ref="A54:B54"/>
    <mergeCell ref="A56:B56"/>
    <mergeCell ref="A55:B55"/>
    <mergeCell ref="A45:B45"/>
    <mergeCell ref="A50:B50"/>
    <mergeCell ref="A2:G2"/>
    <mergeCell ref="A3:B3"/>
    <mergeCell ref="A9:B9"/>
    <mergeCell ref="A5:B5"/>
    <mergeCell ref="A6:B6"/>
    <mergeCell ref="A7:B7"/>
    <mergeCell ref="A10:B10"/>
    <mergeCell ref="E50:F50"/>
    <mergeCell ref="A11:B11"/>
    <mergeCell ref="E3:F3"/>
    <mergeCell ref="E5:F5"/>
    <mergeCell ref="A8:B8"/>
    <mergeCell ref="E41:F41"/>
    <mergeCell ref="E44:F44"/>
    <mergeCell ref="A88:B88"/>
    <mergeCell ref="A116:B116"/>
    <mergeCell ref="A129:B129"/>
    <mergeCell ref="E68:F68"/>
    <mergeCell ref="A103:B103"/>
    <mergeCell ref="E98:F98"/>
    <mergeCell ref="E103:F103"/>
    <mergeCell ref="E113:F113"/>
    <mergeCell ref="E118:F118"/>
    <mergeCell ref="E125:F125"/>
    <mergeCell ref="E121:F121"/>
  </mergeCells>
  <phoneticPr fontId="1"/>
  <printOptions horizontalCentered="1"/>
  <pageMargins left="0.59055118110236227" right="0.59055118110236227" top="0.39370078740157483" bottom="0.59055118110236227" header="0" footer="0"/>
  <pageSetup paperSize="9" scale="69" fitToHeight="2" orientation="portrait" r:id="rId1"/>
  <headerFooter alignWithMargins="0"/>
  <rowBreaks count="1" manualBreakCount="1">
    <brk id="7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view="pageBreakPreview" zoomScale="65" zoomScaleNormal="75" zoomScaleSheetLayoutView="65" workbookViewId="0"/>
  </sheetViews>
  <sheetFormatPr defaultColWidth="8.84375" defaultRowHeight="20.149999999999999" customHeight="1" x14ac:dyDescent="0.2"/>
  <cols>
    <col min="1" max="3" width="2.23046875" style="551" customWidth="1"/>
    <col min="4" max="4" width="37.23046875" style="551" customWidth="1"/>
    <col min="5" max="10" width="15" style="552" customWidth="1"/>
    <col min="11" max="11" width="16.53515625" style="552" bestFit="1" customWidth="1"/>
    <col min="12" max="12" width="15.69140625" style="552" bestFit="1" customWidth="1"/>
    <col min="13" max="16384" width="8.84375" style="552"/>
  </cols>
  <sheetData>
    <row r="1" spans="1:13" ht="25.5" customHeight="1" x14ac:dyDescent="0.2">
      <c r="A1" s="550" t="s">
        <v>594</v>
      </c>
    </row>
    <row r="2" spans="1:13" s="553" customFormat="1" ht="44.25" customHeight="1" x14ac:dyDescent="0.35">
      <c r="A2" s="953" t="s">
        <v>595</v>
      </c>
      <c r="B2" s="953"/>
      <c r="C2" s="953"/>
      <c r="D2" s="953"/>
      <c r="E2" s="953"/>
      <c r="F2" s="953"/>
      <c r="G2" s="953"/>
      <c r="H2" s="953"/>
      <c r="I2" s="953"/>
      <c r="J2" s="953"/>
    </row>
    <row r="3" spans="1:13" s="557" customFormat="1" ht="18" customHeight="1" thickBot="1" x14ac:dyDescent="0.4">
      <c r="A3" s="554"/>
      <c r="B3" s="554"/>
      <c r="C3" s="554"/>
      <c r="D3" s="554"/>
      <c r="E3" s="555"/>
      <c r="F3" s="555"/>
      <c r="G3" s="555"/>
      <c r="H3" s="556"/>
      <c r="I3" s="555"/>
      <c r="J3" s="556" t="s">
        <v>596</v>
      </c>
    </row>
    <row r="4" spans="1:13" s="558" customFormat="1" ht="24" customHeight="1" thickTop="1" x14ac:dyDescent="0.35">
      <c r="A4" s="954" t="s">
        <v>597</v>
      </c>
      <c r="B4" s="954"/>
      <c r="C4" s="954"/>
      <c r="D4" s="955"/>
      <c r="E4" s="958" t="s">
        <v>598</v>
      </c>
      <c r="F4" s="959"/>
      <c r="G4" s="958" t="s">
        <v>599</v>
      </c>
      <c r="H4" s="959"/>
      <c r="I4" s="958" t="s">
        <v>600</v>
      </c>
      <c r="J4" s="960"/>
    </row>
    <row r="5" spans="1:13" s="558" customFormat="1" ht="24" customHeight="1" x14ac:dyDescent="0.35">
      <c r="A5" s="956"/>
      <c r="B5" s="956"/>
      <c r="C5" s="956"/>
      <c r="D5" s="957"/>
      <c r="E5" s="559" t="s">
        <v>601</v>
      </c>
      <c r="F5" s="560" t="s">
        <v>602</v>
      </c>
      <c r="G5" s="559" t="s">
        <v>601</v>
      </c>
      <c r="H5" s="560" t="s">
        <v>602</v>
      </c>
      <c r="I5" s="559" t="s">
        <v>603</v>
      </c>
      <c r="J5" s="559" t="s">
        <v>604</v>
      </c>
    </row>
    <row r="6" spans="1:13" s="558" customFormat="1" ht="12" customHeight="1" x14ac:dyDescent="0.35">
      <c r="A6" s="561"/>
      <c r="B6" s="561"/>
      <c r="C6" s="561"/>
      <c r="D6" s="561"/>
      <c r="E6" s="562"/>
      <c r="F6" s="563"/>
      <c r="G6" s="563"/>
      <c r="H6" s="563"/>
      <c r="I6" s="564"/>
      <c r="J6" s="564"/>
    </row>
    <row r="7" spans="1:13" s="570" customFormat="1" ht="24" customHeight="1" x14ac:dyDescent="0.35">
      <c r="A7" s="952" t="s">
        <v>210</v>
      </c>
      <c r="B7" s="952"/>
      <c r="C7" s="952"/>
      <c r="D7" s="952"/>
      <c r="E7" s="565">
        <f>SUM(E9,E44,E45,E46,E47,E48)</f>
        <v>716251.10400000005</v>
      </c>
      <c r="F7" s="566">
        <f>SUM(F9,F44,F45,F46,F47,F48)</f>
        <v>570501</v>
      </c>
      <c r="G7" s="566">
        <f>SUM(G9,G44,G45,G46,G47,G48)</f>
        <v>714695</v>
      </c>
      <c r="H7" s="566">
        <f>SUM(H9,H44,H45,H46,H47,H48)+1</f>
        <v>570228</v>
      </c>
      <c r="I7" s="567">
        <f>E7/G7*100</f>
        <v>100.21772980082413</v>
      </c>
      <c r="J7" s="567">
        <f>F7/H7*100</f>
        <v>100.04787558660746</v>
      </c>
      <c r="K7" s="568"/>
      <c r="L7" s="568"/>
      <c r="M7" s="569"/>
    </row>
    <row r="8" spans="1:13" s="557" customFormat="1" ht="24" customHeight="1" x14ac:dyDescent="0.35">
      <c r="A8" s="962"/>
      <c r="B8" s="962"/>
      <c r="C8" s="962"/>
      <c r="D8" s="962"/>
      <c r="E8" s="565" t="s">
        <v>605</v>
      </c>
      <c r="F8" s="566"/>
      <c r="G8" s="566" t="s">
        <v>605</v>
      </c>
      <c r="H8" s="566"/>
      <c r="I8" s="567"/>
      <c r="J8" s="567"/>
      <c r="L8" s="569"/>
      <c r="M8" s="569"/>
    </row>
    <row r="9" spans="1:13" s="570" customFormat="1" ht="24" customHeight="1" x14ac:dyDescent="0.35">
      <c r="A9" s="952" t="s">
        <v>606</v>
      </c>
      <c r="B9" s="952"/>
      <c r="C9" s="952"/>
      <c r="D9" s="952"/>
      <c r="E9" s="565">
        <f>SUM(E11,E16,E18,E22,E26,E32,E38,E42)</f>
        <v>704621.93900000001</v>
      </c>
      <c r="F9" s="566">
        <f>SUM(F11,F16,F18,F22,F26,F32,F38,F42)</f>
        <v>558871</v>
      </c>
      <c r="G9" s="566">
        <f>SUM(G11,G16,G18,G22,G26,G32,G38,G42)</f>
        <v>703336</v>
      </c>
      <c r="H9" s="566">
        <f>SUM(H11,H16,H18,H22,H26,H32,H38,H42)</f>
        <v>558868</v>
      </c>
      <c r="I9" s="567">
        <f>E9/G9*100</f>
        <v>100.18283423569957</v>
      </c>
      <c r="J9" s="567">
        <f>F9/H9*100</f>
        <v>100.00053679938733</v>
      </c>
      <c r="K9" s="571"/>
      <c r="L9" s="571"/>
      <c r="M9" s="569"/>
    </row>
    <row r="10" spans="1:13" s="557" customFormat="1" ht="24" customHeight="1" x14ac:dyDescent="0.35">
      <c r="A10" s="572"/>
      <c r="B10" s="572"/>
      <c r="C10" s="572"/>
      <c r="D10" s="572"/>
      <c r="E10" s="565" t="s">
        <v>605</v>
      </c>
      <c r="F10" s="566" t="s">
        <v>605</v>
      </c>
      <c r="G10" s="566" t="s">
        <v>605</v>
      </c>
      <c r="H10" s="566" t="s">
        <v>605</v>
      </c>
      <c r="I10" s="567"/>
      <c r="J10" s="567"/>
      <c r="L10" s="569"/>
      <c r="M10" s="569"/>
    </row>
    <row r="11" spans="1:13" s="557" customFormat="1" ht="24" customHeight="1" x14ac:dyDescent="0.35">
      <c r="A11" s="572"/>
      <c r="B11" s="952" t="s">
        <v>607</v>
      </c>
      <c r="C11" s="952"/>
      <c r="D11" s="952"/>
      <c r="E11" s="565">
        <f>SUM(E12:E14)</f>
        <v>113004.39700000001</v>
      </c>
      <c r="F11" s="566">
        <f>SUM(F12,F13,F14)</f>
        <v>102190</v>
      </c>
      <c r="G11" s="566">
        <f>SUM(G12,G13,G14)</f>
        <v>113249</v>
      </c>
      <c r="H11" s="566">
        <f>SUM(H12,H13,H14)</f>
        <v>102317</v>
      </c>
      <c r="I11" s="567">
        <f t="shared" ref="I11:J14" si="0">E11/G11*100</f>
        <v>99.784013103868475</v>
      </c>
      <c r="J11" s="567">
        <f t="shared" si="0"/>
        <v>99.875875954142529</v>
      </c>
      <c r="L11" s="569"/>
      <c r="M11" s="569"/>
    </row>
    <row r="12" spans="1:13" s="557" customFormat="1" ht="24" customHeight="1" x14ac:dyDescent="0.35">
      <c r="A12" s="572"/>
      <c r="B12" s="572"/>
      <c r="C12" s="952" t="s">
        <v>608</v>
      </c>
      <c r="D12" s="952"/>
      <c r="E12" s="565">
        <v>102025.03200000001</v>
      </c>
      <c r="F12" s="566">
        <v>94678</v>
      </c>
      <c r="G12" s="566">
        <v>102111</v>
      </c>
      <c r="H12" s="566">
        <v>94677</v>
      </c>
      <c r="I12" s="567">
        <f t="shared" si="0"/>
        <v>99.915809266386589</v>
      </c>
      <c r="J12" s="567">
        <f t="shared" si="0"/>
        <v>100.00105622273625</v>
      </c>
      <c r="K12" s="573"/>
      <c r="L12" s="569"/>
      <c r="M12" s="569"/>
    </row>
    <row r="13" spans="1:13" s="557" customFormat="1" ht="24" customHeight="1" x14ac:dyDescent="0.35">
      <c r="A13" s="572"/>
      <c r="B13" s="572"/>
      <c r="C13" s="952" t="s">
        <v>609</v>
      </c>
      <c r="D13" s="952"/>
      <c r="E13" s="565">
        <v>9465.3649999999998</v>
      </c>
      <c r="F13" s="566">
        <v>6407</v>
      </c>
      <c r="G13" s="566">
        <v>9603</v>
      </c>
      <c r="H13" s="566">
        <v>6531</v>
      </c>
      <c r="I13" s="567">
        <f t="shared" si="0"/>
        <v>98.566749973966466</v>
      </c>
      <c r="J13" s="567">
        <f t="shared" si="0"/>
        <v>98.101362731587813</v>
      </c>
      <c r="L13" s="569"/>
      <c r="M13" s="569"/>
    </row>
    <row r="14" spans="1:13" s="557" customFormat="1" ht="24" customHeight="1" x14ac:dyDescent="0.35">
      <c r="A14" s="572"/>
      <c r="B14" s="572"/>
      <c r="C14" s="952" t="s">
        <v>610</v>
      </c>
      <c r="D14" s="952"/>
      <c r="E14" s="565">
        <v>1514</v>
      </c>
      <c r="F14" s="566">
        <v>1105</v>
      </c>
      <c r="G14" s="566">
        <v>1535</v>
      </c>
      <c r="H14" s="566">
        <v>1109</v>
      </c>
      <c r="I14" s="567">
        <f t="shared" si="0"/>
        <v>98.631921824104225</v>
      </c>
      <c r="J14" s="567">
        <f t="shared" si="0"/>
        <v>99.639314697926068</v>
      </c>
      <c r="L14" s="569"/>
      <c r="M14" s="569"/>
    </row>
    <row r="15" spans="1:13" s="557" customFormat="1" ht="24" customHeight="1" x14ac:dyDescent="0.35">
      <c r="A15" s="572"/>
      <c r="B15" s="572"/>
      <c r="C15" s="572"/>
      <c r="D15" s="572"/>
      <c r="E15" s="565" t="s">
        <v>605</v>
      </c>
      <c r="F15" s="566" t="s">
        <v>605</v>
      </c>
      <c r="G15" s="566" t="s">
        <v>605</v>
      </c>
      <c r="H15" s="566" t="s">
        <v>605</v>
      </c>
      <c r="I15" s="567"/>
      <c r="J15" s="567"/>
      <c r="L15" s="569"/>
      <c r="M15" s="569"/>
    </row>
    <row r="16" spans="1:13" s="557" customFormat="1" ht="24" customHeight="1" x14ac:dyDescent="0.35">
      <c r="A16" s="572"/>
      <c r="B16" s="952" t="s">
        <v>611</v>
      </c>
      <c r="C16" s="952"/>
      <c r="D16" s="952"/>
      <c r="E16" s="565">
        <v>234893</v>
      </c>
      <c r="F16" s="566">
        <v>218934</v>
      </c>
      <c r="G16" s="566">
        <v>234408</v>
      </c>
      <c r="H16" s="566">
        <v>218571</v>
      </c>
      <c r="I16" s="567">
        <f>E16/G16*100</f>
        <v>100.2069042012218</v>
      </c>
      <c r="J16" s="567">
        <f>F16/H16*100</f>
        <v>100.16607875701717</v>
      </c>
      <c r="L16" s="569"/>
      <c r="M16" s="569"/>
    </row>
    <row r="17" spans="1:13" s="557" customFormat="1" ht="24" customHeight="1" x14ac:dyDescent="0.35">
      <c r="A17" s="572"/>
      <c r="B17" s="572"/>
      <c r="C17" s="572"/>
      <c r="D17" s="572"/>
      <c r="E17" s="565" t="s">
        <v>605</v>
      </c>
      <c r="F17" s="566" t="s">
        <v>605</v>
      </c>
      <c r="G17" s="566" t="s">
        <v>605</v>
      </c>
      <c r="H17" s="566" t="s">
        <v>605</v>
      </c>
      <c r="I17" s="567"/>
      <c r="J17" s="567"/>
      <c r="L17" s="569"/>
      <c r="M17" s="569"/>
    </row>
    <row r="18" spans="1:13" s="557" customFormat="1" ht="24" customHeight="1" x14ac:dyDescent="0.35">
      <c r="A18" s="572"/>
      <c r="B18" s="952" t="s">
        <v>612</v>
      </c>
      <c r="C18" s="952"/>
      <c r="D18" s="952"/>
      <c r="E18" s="565">
        <f>SUM(E19:E20)</f>
        <v>35351.611000000004</v>
      </c>
      <c r="F18" s="566">
        <f>SUM(F19:F20)</f>
        <v>23023</v>
      </c>
      <c r="G18" s="566">
        <f>SUM(G19:G20)</f>
        <v>36158</v>
      </c>
      <c r="H18" s="566">
        <f>SUM(H19:H20)</f>
        <v>23764</v>
      </c>
      <c r="I18" s="567">
        <f t="shared" ref="I18:J20" si="1">E18/G18*100</f>
        <v>97.769818574036179</v>
      </c>
      <c r="J18" s="567">
        <f t="shared" si="1"/>
        <v>96.881838074398246</v>
      </c>
      <c r="L18" s="569"/>
      <c r="M18" s="569"/>
    </row>
    <row r="19" spans="1:13" s="557" customFormat="1" ht="24" customHeight="1" x14ac:dyDescent="0.35">
      <c r="A19" s="572"/>
      <c r="B19" s="572"/>
      <c r="C19" s="952" t="s">
        <v>613</v>
      </c>
      <c r="D19" s="952"/>
      <c r="E19" s="565">
        <v>17652</v>
      </c>
      <c r="F19" s="566">
        <v>17445</v>
      </c>
      <c r="G19" s="566">
        <v>17557</v>
      </c>
      <c r="H19" s="566">
        <v>17409</v>
      </c>
      <c r="I19" s="567">
        <f t="shared" si="1"/>
        <v>100.54109472005467</v>
      </c>
      <c r="J19" s="567">
        <f t="shared" si="1"/>
        <v>100.20678959159055</v>
      </c>
      <c r="L19" s="569"/>
      <c r="M19" s="569"/>
    </row>
    <row r="20" spans="1:13" s="557" customFormat="1" ht="24" customHeight="1" x14ac:dyDescent="0.35">
      <c r="A20" s="572"/>
      <c r="B20" s="572"/>
      <c r="C20" s="952" t="s">
        <v>614</v>
      </c>
      <c r="D20" s="952"/>
      <c r="E20" s="565">
        <v>17699.611000000001</v>
      </c>
      <c r="F20" s="566">
        <v>5578</v>
      </c>
      <c r="G20" s="566">
        <v>18601</v>
      </c>
      <c r="H20" s="566">
        <v>6355</v>
      </c>
      <c r="I20" s="567">
        <f t="shared" si="1"/>
        <v>95.154083113811097</v>
      </c>
      <c r="J20" s="567">
        <f t="shared" si="1"/>
        <v>87.773406766325721</v>
      </c>
      <c r="L20" s="569"/>
      <c r="M20" s="569"/>
    </row>
    <row r="21" spans="1:13" s="557" customFormat="1" ht="24" customHeight="1" x14ac:dyDescent="0.35">
      <c r="A21" s="572"/>
      <c r="B21" s="572"/>
      <c r="C21" s="572"/>
      <c r="D21" s="572"/>
      <c r="E21" s="565"/>
      <c r="F21" s="566" t="s">
        <v>605</v>
      </c>
      <c r="G21" s="566" t="s">
        <v>605</v>
      </c>
      <c r="H21" s="566" t="s">
        <v>605</v>
      </c>
      <c r="I21" s="567"/>
      <c r="J21" s="567"/>
      <c r="L21" s="569"/>
      <c r="M21" s="569"/>
    </row>
    <row r="22" spans="1:13" s="557" customFormat="1" ht="24" customHeight="1" x14ac:dyDescent="0.35">
      <c r="A22" s="572"/>
      <c r="B22" s="952" t="s">
        <v>615</v>
      </c>
      <c r="C22" s="952"/>
      <c r="D22" s="952"/>
      <c r="E22" s="565">
        <f>SUM(E23:E24)</f>
        <v>30869</v>
      </c>
      <c r="F22" s="566">
        <f>SUM(F23:F24)</f>
        <v>27189</v>
      </c>
      <c r="G22" s="566">
        <f>SUM(G23:G24)</f>
        <v>30591</v>
      </c>
      <c r="H22" s="566">
        <f>SUM(H23:H24)</f>
        <v>27011</v>
      </c>
      <c r="I22" s="567">
        <f t="shared" ref="I22:J24" si="2">E22/G22*100</f>
        <v>100.90876401556012</v>
      </c>
      <c r="J22" s="567">
        <f t="shared" si="2"/>
        <v>100.65899078153345</v>
      </c>
      <c r="L22" s="569"/>
      <c r="M22" s="569"/>
    </row>
    <row r="23" spans="1:13" s="557" customFormat="1" ht="24" customHeight="1" x14ac:dyDescent="0.35">
      <c r="A23" s="572"/>
      <c r="B23" s="572"/>
      <c r="C23" s="952" t="s">
        <v>616</v>
      </c>
      <c r="D23" s="961"/>
      <c r="E23" s="574">
        <v>29980</v>
      </c>
      <c r="F23" s="575">
        <v>26300</v>
      </c>
      <c r="G23" s="575">
        <v>29702</v>
      </c>
      <c r="H23" s="575">
        <v>26122</v>
      </c>
      <c r="I23" s="567">
        <f t="shared" si="2"/>
        <v>100.93596390815433</v>
      </c>
      <c r="J23" s="567">
        <f t="shared" si="2"/>
        <v>100.68141796187122</v>
      </c>
      <c r="L23" s="569"/>
      <c r="M23" s="569"/>
    </row>
    <row r="24" spans="1:13" s="557" customFormat="1" ht="24" customHeight="1" x14ac:dyDescent="0.35">
      <c r="A24" s="572"/>
      <c r="B24" s="572"/>
      <c r="C24" s="952" t="s">
        <v>617</v>
      </c>
      <c r="D24" s="961"/>
      <c r="E24" s="565">
        <v>889</v>
      </c>
      <c r="F24" s="566">
        <v>889</v>
      </c>
      <c r="G24" s="566">
        <v>889</v>
      </c>
      <c r="H24" s="566">
        <v>889</v>
      </c>
      <c r="I24" s="567">
        <f t="shared" si="2"/>
        <v>100</v>
      </c>
      <c r="J24" s="567">
        <f t="shared" si="2"/>
        <v>100</v>
      </c>
      <c r="L24" s="569"/>
      <c r="M24" s="569"/>
    </row>
    <row r="25" spans="1:13" s="557" customFormat="1" ht="24" customHeight="1" x14ac:dyDescent="0.35">
      <c r="A25" s="572"/>
      <c r="B25" s="572"/>
      <c r="C25" s="572"/>
      <c r="D25" s="572"/>
      <c r="E25" s="565" t="s">
        <v>605</v>
      </c>
      <c r="F25" s="566"/>
      <c r="G25" s="566" t="s">
        <v>605</v>
      </c>
      <c r="H25" s="566"/>
      <c r="I25" s="567"/>
      <c r="J25" s="567"/>
      <c r="L25" s="569"/>
      <c r="M25" s="569"/>
    </row>
    <row r="26" spans="1:13" s="557" customFormat="1" ht="24" customHeight="1" x14ac:dyDescent="0.35">
      <c r="A26" s="572"/>
      <c r="B26" s="952" t="s">
        <v>618</v>
      </c>
      <c r="C26" s="952"/>
      <c r="D26" s="952"/>
      <c r="E26" s="565">
        <f>SUM(E27:E30)</f>
        <v>19386.887999999999</v>
      </c>
      <c r="F26" s="566">
        <f>SUM(F27:F30)</f>
        <v>7660</v>
      </c>
      <c r="G26" s="566">
        <f t="shared" ref="G26:H26" si="3">SUM(G27:G30)</f>
        <v>15976</v>
      </c>
      <c r="H26" s="566">
        <f t="shared" si="3"/>
        <v>6310</v>
      </c>
      <c r="I26" s="567">
        <f t="shared" ref="I26:J30" si="4">E26/G26*100</f>
        <v>121.350075112669</v>
      </c>
      <c r="J26" s="567">
        <f t="shared" si="4"/>
        <v>121.39461172741679</v>
      </c>
      <c r="L26" s="569"/>
      <c r="M26" s="569"/>
    </row>
    <row r="27" spans="1:13" s="557" customFormat="1" ht="24" customHeight="1" x14ac:dyDescent="0.35">
      <c r="A27" s="572"/>
      <c r="B27" s="572"/>
      <c r="C27" s="952" t="s">
        <v>619</v>
      </c>
      <c r="D27" s="952"/>
      <c r="E27" s="574">
        <v>2394</v>
      </c>
      <c r="F27" s="575">
        <v>1197</v>
      </c>
      <c r="G27" s="575">
        <v>620</v>
      </c>
      <c r="H27" s="575">
        <v>310</v>
      </c>
      <c r="I27" s="567">
        <f t="shared" si="4"/>
        <v>386.12903225806451</v>
      </c>
      <c r="J27" s="567">
        <f t="shared" si="4"/>
        <v>386.12903225806451</v>
      </c>
      <c r="L27" s="569"/>
      <c r="M27" s="569"/>
    </row>
    <row r="28" spans="1:13" s="557" customFormat="1" ht="24" customHeight="1" x14ac:dyDescent="0.35">
      <c r="A28" s="572"/>
      <c r="B28" s="572"/>
      <c r="C28" s="952" t="s">
        <v>620</v>
      </c>
      <c r="D28" s="952"/>
      <c r="E28" s="565">
        <v>9193.0509999999995</v>
      </c>
      <c r="F28" s="566">
        <v>2804</v>
      </c>
      <c r="G28" s="566">
        <v>7910</v>
      </c>
      <c r="H28" s="566">
        <v>2550</v>
      </c>
      <c r="I28" s="567">
        <f t="shared" si="4"/>
        <v>116.22061946902653</v>
      </c>
      <c r="J28" s="567">
        <f t="shared" si="4"/>
        <v>109.9607843137255</v>
      </c>
      <c r="L28" s="569"/>
      <c r="M28" s="569"/>
    </row>
    <row r="29" spans="1:13" s="557" customFormat="1" ht="24" customHeight="1" x14ac:dyDescent="0.35">
      <c r="A29" s="572"/>
      <c r="B29" s="572"/>
      <c r="C29" s="952" t="s">
        <v>621</v>
      </c>
      <c r="D29" s="952"/>
      <c r="E29" s="565">
        <v>5526.8370000000004</v>
      </c>
      <c r="F29" s="566">
        <v>1845</v>
      </c>
      <c r="G29" s="566">
        <v>5531</v>
      </c>
      <c r="H29" s="566">
        <v>1845</v>
      </c>
      <c r="I29" s="567">
        <f t="shared" si="4"/>
        <v>99.924733321280073</v>
      </c>
      <c r="J29" s="567">
        <f t="shared" si="4"/>
        <v>100</v>
      </c>
      <c r="L29" s="569"/>
      <c r="M29" s="569"/>
    </row>
    <row r="30" spans="1:13" s="557" customFormat="1" ht="24" customHeight="1" x14ac:dyDescent="0.35">
      <c r="A30" s="572"/>
      <c r="B30" s="572"/>
      <c r="C30" s="952" t="s">
        <v>622</v>
      </c>
      <c r="D30" s="952"/>
      <c r="E30" s="565">
        <v>2273</v>
      </c>
      <c r="F30" s="566">
        <v>1814</v>
      </c>
      <c r="G30" s="566">
        <v>1915</v>
      </c>
      <c r="H30" s="566">
        <v>1605</v>
      </c>
      <c r="I30" s="567">
        <f t="shared" si="4"/>
        <v>118.69451697127937</v>
      </c>
      <c r="J30" s="567">
        <f t="shared" si="4"/>
        <v>113.02180685358256</v>
      </c>
      <c r="L30" s="569"/>
      <c r="M30" s="569"/>
    </row>
    <row r="31" spans="1:13" s="557" customFormat="1" ht="24" customHeight="1" x14ac:dyDescent="0.35">
      <c r="A31" s="572"/>
      <c r="B31" s="572"/>
      <c r="C31" s="572"/>
      <c r="D31" s="572"/>
      <c r="E31" s="565" t="s">
        <v>605</v>
      </c>
      <c r="F31" s="566"/>
      <c r="G31" s="566" t="s">
        <v>605</v>
      </c>
      <c r="H31" s="566"/>
      <c r="I31" s="567"/>
      <c r="J31" s="567"/>
      <c r="L31" s="569"/>
      <c r="M31" s="569"/>
    </row>
    <row r="32" spans="1:13" s="557" customFormat="1" ht="24" customHeight="1" x14ac:dyDescent="0.35">
      <c r="A32" s="572"/>
      <c r="B32" s="952" t="s">
        <v>623</v>
      </c>
      <c r="C32" s="952"/>
      <c r="D32" s="952"/>
      <c r="E32" s="565">
        <f>SUM(E33:E36)</f>
        <v>162889.04300000001</v>
      </c>
      <c r="F32" s="566">
        <f>SUM(F33:F36)</f>
        <v>118264</v>
      </c>
      <c r="G32" s="566">
        <f>SUM(G33:G36)</f>
        <v>162579</v>
      </c>
      <c r="H32" s="566">
        <f>SUM(H33:H36)</f>
        <v>118170</v>
      </c>
      <c r="I32" s="567">
        <f t="shared" ref="I32:J36" si="5">E32/G32*100</f>
        <v>100.19070298131984</v>
      </c>
      <c r="J32" s="567">
        <f t="shared" si="5"/>
        <v>100.07954641618009</v>
      </c>
      <c r="L32" s="569"/>
      <c r="M32" s="569"/>
    </row>
    <row r="33" spans="1:13" s="557" customFormat="1" ht="24" customHeight="1" x14ac:dyDescent="0.35">
      <c r="A33" s="572"/>
      <c r="B33" s="572"/>
      <c r="C33" s="952" t="s">
        <v>624</v>
      </c>
      <c r="D33" s="952"/>
      <c r="E33" s="565">
        <v>97267.387000000002</v>
      </c>
      <c r="F33" s="566">
        <v>79512</v>
      </c>
      <c r="G33" s="566">
        <v>97228</v>
      </c>
      <c r="H33" s="566">
        <v>79472</v>
      </c>
      <c r="I33" s="567">
        <f t="shared" si="5"/>
        <v>100.04050993540956</v>
      </c>
      <c r="J33" s="567">
        <f t="shared" si="5"/>
        <v>100.05033219247031</v>
      </c>
      <c r="L33" s="569"/>
      <c r="M33" s="569"/>
    </row>
    <row r="34" spans="1:13" s="557" customFormat="1" ht="24" customHeight="1" x14ac:dyDescent="0.35">
      <c r="A34" s="572"/>
      <c r="B34" s="572"/>
      <c r="C34" s="952" t="s">
        <v>625</v>
      </c>
      <c r="D34" s="952"/>
      <c r="E34" s="565">
        <v>18384.001</v>
      </c>
      <c r="F34" s="566">
        <v>5890</v>
      </c>
      <c r="G34" s="566">
        <v>18102</v>
      </c>
      <c r="H34" s="566">
        <v>5774</v>
      </c>
      <c r="I34" s="567">
        <f t="shared" si="5"/>
        <v>101.55784443707878</v>
      </c>
      <c r="J34" s="567">
        <f t="shared" si="5"/>
        <v>102.00900588846554</v>
      </c>
      <c r="L34" s="569"/>
      <c r="M34" s="569"/>
    </row>
    <row r="35" spans="1:13" s="557" customFormat="1" ht="24" customHeight="1" x14ac:dyDescent="0.35">
      <c r="A35" s="572"/>
      <c r="B35" s="572"/>
      <c r="C35" s="952" t="s">
        <v>626</v>
      </c>
      <c r="D35" s="952"/>
      <c r="E35" s="565">
        <v>30504</v>
      </c>
      <c r="F35" s="566">
        <v>23913</v>
      </c>
      <c r="G35" s="566">
        <v>30247</v>
      </c>
      <c r="H35" s="566">
        <v>23747</v>
      </c>
      <c r="I35" s="567">
        <f t="shared" si="5"/>
        <v>100.84967104175621</v>
      </c>
      <c r="J35" s="567">
        <f t="shared" si="5"/>
        <v>100.6990356676633</v>
      </c>
      <c r="L35" s="569"/>
      <c r="M35" s="569"/>
    </row>
    <row r="36" spans="1:13" s="557" customFormat="1" ht="24" customHeight="1" x14ac:dyDescent="0.35">
      <c r="A36" s="572"/>
      <c r="B36" s="572"/>
      <c r="C36" s="952" t="s">
        <v>627</v>
      </c>
      <c r="D36" s="952"/>
      <c r="E36" s="565">
        <v>16733.654999999999</v>
      </c>
      <c r="F36" s="566">
        <v>8949</v>
      </c>
      <c r="G36" s="566">
        <v>17002</v>
      </c>
      <c r="H36" s="566">
        <v>9177</v>
      </c>
      <c r="I36" s="567">
        <f t="shared" si="5"/>
        <v>98.421685684037158</v>
      </c>
      <c r="J36" s="567">
        <f t="shared" si="5"/>
        <v>97.515527950310556</v>
      </c>
      <c r="L36" s="569"/>
      <c r="M36" s="569"/>
    </row>
    <row r="37" spans="1:13" s="557" customFormat="1" ht="24" customHeight="1" x14ac:dyDescent="0.35">
      <c r="A37" s="572"/>
      <c r="B37" s="572"/>
      <c r="C37" s="572"/>
      <c r="D37" s="572"/>
      <c r="E37" s="565" t="s">
        <v>605</v>
      </c>
      <c r="F37" s="566"/>
      <c r="G37" s="566" t="s">
        <v>605</v>
      </c>
      <c r="H37" s="566"/>
      <c r="I37" s="576"/>
      <c r="J37" s="576"/>
      <c r="L37" s="569"/>
      <c r="M37" s="569"/>
    </row>
    <row r="38" spans="1:13" s="557" customFormat="1" ht="24" customHeight="1" x14ac:dyDescent="0.35">
      <c r="A38" s="572"/>
      <c r="B38" s="952" t="s">
        <v>628</v>
      </c>
      <c r="C38" s="952"/>
      <c r="D38" s="952"/>
      <c r="E38" s="565">
        <f>SUM(E39:E40)</f>
        <v>108228</v>
      </c>
      <c r="F38" s="566">
        <f>SUM(F39:F40)</f>
        <v>57198</v>
      </c>
      <c r="G38" s="566">
        <f t="shared" ref="G38:H38" si="6">SUM(G39:G40)</f>
        <v>110375</v>
      </c>
      <c r="H38" s="566">
        <f t="shared" si="6"/>
        <v>58333</v>
      </c>
      <c r="I38" s="567">
        <f t="shared" ref="I38:J40" si="7">E38/G38*100</f>
        <v>98.054813137032852</v>
      </c>
      <c r="J38" s="567">
        <f t="shared" si="7"/>
        <v>98.054274595854835</v>
      </c>
      <c r="L38" s="569"/>
      <c r="M38" s="569"/>
    </row>
    <row r="39" spans="1:13" s="577" customFormat="1" ht="24" customHeight="1" x14ac:dyDescent="0.35">
      <c r="A39" s="572"/>
      <c r="B39" s="572"/>
      <c r="C39" s="952" t="s">
        <v>629</v>
      </c>
      <c r="D39" s="952"/>
      <c r="E39" s="565">
        <v>48947</v>
      </c>
      <c r="F39" s="566">
        <v>25868</v>
      </c>
      <c r="G39" s="566">
        <v>51743</v>
      </c>
      <c r="H39" s="566">
        <v>27346</v>
      </c>
      <c r="I39" s="567">
        <f t="shared" si="7"/>
        <v>94.596370523549083</v>
      </c>
      <c r="J39" s="567">
        <f t="shared" si="7"/>
        <v>94.595187595992101</v>
      </c>
      <c r="L39" s="578"/>
      <c r="M39" s="578"/>
    </row>
    <row r="40" spans="1:13" s="577" customFormat="1" ht="24" customHeight="1" x14ac:dyDescent="0.35">
      <c r="A40" s="572"/>
      <c r="B40" s="572"/>
      <c r="C40" s="952" t="s">
        <v>630</v>
      </c>
      <c r="D40" s="952"/>
      <c r="E40" s="565">
        <v>59281</v>
      </c>
      <c r="F40" s="566">
        <v>31330</v>
      </c>
      <c r="G40" s="566">
        <v>58632</v>
      </c>
      <c r="H40" s="566">
        <v>30987</v>
      </c>
      <c r="I40" s="567">
        <f t="shared" si="7"/>
        <v>101.10690407968346</v>
      </c>
      <c r="J40" s="567">
        <f t="shared" si="7"/>
        <v>101.10691580340144</v>
      </c>
      <c r="L40" s="578"/>
      <c r="M40" s="578"/>
    </row>
    <row r="41" spans="1:13" s="557" customFormat="1" ht="24" customHeight="1" x14ac:dyDescent="0.35">
      <c r="A41" s="572"/>
      <c r="B41" s="572"/>
      <c r="C41" s="572"/>
      <c r="D41" s="572"/>
      <c r="E41" s="565" t="s">
        <v>605</v>
      </c>
      <c r="F41" s="566"/>
      <c r="G41" s="566" t="s">
        <v>605</v>
      </c>
      <c r="H41" s="566"/>
      <c r="I41" s="567"/>
      <c r="J41" s="567"/>
      <c r="L41" s="569"/>
      <c r="M41" s="569"/>
    </row>
    <row r="42" spans="1:13" s="557" customFormat="1" ht="24" customHeight="1" x14ac:dyDescent="0.35">
      <c r="A42" s="572"/>
      <c r="B42" s="952" t="s">
        <v>631</v>
      </c>
      <c r="C42" s="952"/>
      <c r="D42" s="961"/>
      <c r="E42" s="579" t="s">
        <v>632</v>
      </c>
      <c r="F42" s="566">
        <v>4413</v>
      </c>
      <c r="G42" s="576" t="s">
        <v>632</v>
      </c>
      <c r="H42" s="566">
        <v>4392</v>
      </c>
      <c r="I42" s="576" t="s">
        <v>632</v>
      </c>
      <c r="J42" s="567">
        <f>F42/H42*100</f>
        <v>100.47814207650273</v>
      </c>
      <c r="L42" s="569"/>
      <c r="M42" s="569"/>
    </row>
    <row r="43" spans="1:13" s="557" customFormat="1" ht="24" customHeight="1" x14ac:dyDescent="0.35">
      <c r="A43" s="572"/>
      <c r="B43" s="572"/>
      <c r="C43" s="572"/>
      <c r="D43" s="572"/>
      <c r="E43" s="565"/>
      <c r="F43" s="566"/>
      <c r="G43" s="566"/>
      <c r="H43" s="566"/>
      <c r="I43" s="567"/>
      <c r="J43" s="567"/>
      <c r="L43" s="569"/>
      <c r="M43" s="569"/>
    </row>
    <row r="44" spans="1:13" s="570" customFormat="1" ht="24" customHeight="1" x14ac:dyDescent="0.35">
      <c r="A44" s="952" t="s">
        <v>633</v>
      </c>
      <c r="B44" s="952"/>
      <c r="C44" s="952"/>
      <c r="D44" s="952"/>
      <c r="E44" s="565">
        <v>27.956</v>
      </c>
      <c r="F44" s="566">
        <v>28</v>
      </c>
      <c r="G44" s="566">
        <v>38</v>
      </c>
      <c r="H44" s="566">
        <v>38</v>
      </c>
      <c r="I44" s="567">
        <f t="shared" ref="I44:J48" si="8">E44/G44*100</f>
        <v>73.568421052631578</v>
      </c>
      <c r="J44" s="567">
        <f t="shared" si="8"/>
        <v>73.68421052631578</v>
      </c>
      <c r="L44" s="569"/>
      <c r="M44" s="569"/>
    </row>
    <row r="45" spans="1:13" s="570" customFormat="1" ht="24" customHeight="1" x14ac:dyDescent="0.35">
      <c r="A45" s="952" t="s">
        <v>634</v>
      </c>
      <c r="B45" s="952"/>
      <c r="C45" s="952"/>
      <c r="D45" s="952"/>
      <c r="E45" s="565">
        <v>61.286999999999999</v>
      </c>
      <c r="F45" s="566">
        <v>62</v>
      </c>
      <c r="G45" s="566">
        <v>57</v>
      </c>
      <c r="H45" s="566">
        <v>57</v>
      </c>
      <c r="I45" s="567">
        <f t="shared" si="8"/>
        <v>107.52105263157894</v>
      </c>
      <c r="J45" s="567">
        <f t="shared" si="8"/>
        <v>108.77192982456141</v>
      </c>
      <c r="L45" s="569"/>
      <c r="M45" s="569"/>
    </row>
    <row r="46" spans="1:13" s="570" customFormat="1" ht="24" customHeight="1" x14ac:dyDescent="0.35">
      <c r="A46" s="952" t="s">
        <v>635</v>
      </c>
      <c r="B46" s="952"/>
      <c r="C46" s="952"/>
      <c r="D46" s="952"/>
      <c r="E46" s="565">
        <v>102.35599999999999</v>
      </c>
      <c r="F46" s="566">
        <v>102</v>
      </c>
      <c r="G46" s="566">
        <v>102</v>
      </c>
      <c r="H46" s="566">
        <v>102</v>
      </c>
      <c r="I46" s="567">
        <f t="shared" si="8"/>
        <v>100.34901960784313</v>
      </c>
      <c r="J46" s="567">
        <f t="shared" si="8"/>
        <v>100</v>
      </c>
      <c r="L46" s="569"/>
      <c r="M46" s="569"/>
    </row>
    <row r="47" spans="1:13" s="570" customFormat="1" ht="24" customHeight="1" x14ac:dyDescent="0.35">
      <c r="A47" s="963" t="s">
        <v>636</v>
      </c>
      <c r="B47" s="963"/>
      <c r="C47" s="963"/>
      <c r="D47" s="963"/>
      <c r="E47" s="565">
        <v>1585.5930000000001</v>
      </c>
      <c r="F47" s="566">
        <v>1586</v>
      </c>
      <c r="G47" s="566">
        <v>1593</v>
      </c>
      <c r="H47" s="566">
        <v>1593</v>
      </c>
      <c r="I47" s="567">
        <f t="shared" si="8"/>
        <v>99.535028248587579</v>
      </c>
      <c r="J47" s="567">
        <f t="shared" si="8"/>
        <v>99.560577526679211</v>
      </c>
      <c r="L47" s="569"/>
      <c r="M47" s="569"/>
    </row>
    <row r="48" spans="1:13" s="570" customFormat="1" ht="24" customHeight="1" x14ac:dyDescent="0.35">
      <c r="A48" s="952" t="s">
        <v>637</v>
      </c>
      <c r="B48" s="952"/>
      <c r="C48" s="952"/>
      <c r="D48" s="952"/>
      <c r="E48" s="565">
        <v>9851.973</v>
      </c>
      <c r="F48" s="566">
        <v>9852</v>
      </c>
      <c r="G48" s="566">
        <v>9569</v>
      </c>
      <c r="H48" s="566">
        <v>9569</v>
      </c>
      <c r="I48" s="567">
        <f t="shared" si="8"/>
        <v>102.95718465879402</v>
      </c>
      <c r="J48" s="567">
        <f t="shared" si="8"/>
        <v>102.95746681993938</v>
      </c>
      <c r="L48" s="569"/>
      <c r="M48" s="569"/>
    </row>
    <row r="49" spans="1:11" s="570" customFormat="1" ht="14.25" customHeight="1" x14ac:dyDescent="0.35">
      <c r="A49" s="580"/>
      <c r="B49" s="580"/>
      <c r="C49" s="580"/>
      <c r="D49" s="580"/>
      <c r="E49" s="581"/>
      <c r="F49" s="582"/>
      <c r="G49" s="582"/>
      <c r="H49" s="582"/>
      <c r="I49" s="583"/>
      <c r="J49" s="583"/>
    </row>
    <row r="50" spans="1:11" s="557" customFormat="1" ht="3" customHeight="1" x14ac:dyDescent="0.35">
      <c r="A50" s="572"/>
      <c r="B50" s="572"/>
      <c r="C50" s="572"/>
      <c r="D50" s="572"/>
      <c r="E50" s="566"/>
      <c r="F50" s="566"/>
      <c r="G50" s="584"/>
      <c r="H50" s="584"/>
      <c r="I50" s="585"/>
      <c r="J50" s="585"/>
    </row>
    <row r="51" spans="1:11" s="557" customFormat="1" ht="20.149999999999999" customHeight="1" x14ac:dyDescent="0.35">
      <c r="A51" s="586" t="s">
        <v>638</v>
      </c>
      <c r="B51" s="572"/>
      <c r="C51" s="572"/>
      <c r="D51" s="572"/>
      <c r="E51" s="587"/>
      <c r="F51" s="587"/>
      <c r="G51" s="566"/>
      <c r="H51" s="566"/>
      <c r="I51" s="566"/>
      <c r="J51" s="566"/>
    </row>
    <row r="52" spans="1:11" s="557" customFormat="1" ht="19.5" customHeight="1" x14ac:dyDescent="0.35">
      <c r="A52" s="588" t="s">
        <v>639</v>
      </c>
      <c r="B52" s="589"/>
      <c r="C52" s="589"/>
      <c r="D52" s="589"/>
      <c r="E52" s="587"/>
      <c r="F52" s="587"/>
      <c r="G52" s="587"/>
      <c r="H52" s="587"/>
      <c r="I52" s="587"/>
      <c r="J52" s="587"/>
    </row>
    <row r="53" spans="1:11" s="557" customFormat="1" ht="20.149999999999999" customHeight="1" x14ac:dyDescent="0.35">
      <c r="A53" s="588" t="s">
        <v>640</v>
      </c>
      <c r="B53" s="589"/>
      <c r="C53" s="589"/>
      <c r="D53" s="589"/>
      <c r="E53" s="587"/>
      <c r="F53" s="587"/>
      <c r="G53" s="587"/>
      <c r="H53" s="587"/>
      <c r="I53" s="587"/>
      <c r="J53" s="587"/>
    </row>
    <row r="54" spans="1:11" s="557" customFormat="1" ht="20.149999999999999" customHeight="1" x14ac:dyDescent="0.35">
      <c r="A54" s="588" t="s">
        <v>641</v>
      </c>
      <c r="B54" s="589" t="s">
        <v>642</v>
      </c>
      <c r="C54" s="964" t="s">
        <v>643</v>
      </c>
      <c r="D54" s="965"/>
      <c r="E54" s="965"/>
      <c r="F54" s="965"/>
      <c r="G54" s="965"/>
      <c r="H54" s="965"/>
      <c r="I54" s="965"/>
      <c r="J54" s="965"/>
      <c r="K54" s="590"/>
    </row>
    <row r="55" spans="1:11" s="557" customFormat="1" ht="9.75" customHeight="1" x14ac:dyDescent="0.35">
      <c r="A55" s="588"/>
      <c r="B55" s="589"/>
      <c r="C55" s="589"/>
      <c r="D55" s="589"/>
      <c r="E55" s="587"/>
      <c r="F55" s="587"/>
      <c r="G55" s="587"/>
      <c r="H55" s="587"/>
      <c r="I55" s="587"/>
      <c r="J55" s="587"/>
      <c r="K55" s="590"/>
    </row>
    <row r="56" spans="1:11" s="557" customFormat="1" ht="20.149999999999999" customHeight="1" x14ac:dyDescent="0.35">
      <c r="A56" s="588" t="s">
        <v>644</v>
      </c>
      <c r="B56" s="589"/>
      <c r="C56" s="589"/>
      <c r="D56" s="589"/>
      <c r="E56" s="587"/>
      <c r="F56" s="587"/>
      <c r="G56" s="587"/>
      <c r="H56" s="587"/>
      <c r="I56" s="587"/>
      <c r="J56" s="587"/>
    </row>
    <row r="57" spans="1:11" s="557" customFormat="1" ht="20.149999999999999" customHeight="1" x14ac:dyDescent="0.35">
      <c r="A57" s="591"/>
      <c r="B57" s="592"/>
      <c r="C57" s="592"/>
      <c r="D57" s="592"/>
    </row>
  </sheetData>
  <mergeCells count="39">
    <mergeCell ref="A47:D47"/>
    <mergeCell ref="A48:D48"/>
    <mergeCell ref="C54:J54"/>
    <mergeCell ref="C39:D39"/>
    <mergeCell ref="C40:D40"/>
    <mergeCell ref="B42:D42"/>
    <mergeCell ref="A44:D44"/>
    <mergeCell ref="A45:D45"/>
    <mergeCell ref="A46:D46"/>
    <mergeCell ref="B38:D38"/>
    <mergeCell ref="C24:D24"/>
    <mergeCell ref="B26:D26"/>
    <mergeCell ref="C27:D27"/>
    <mergeCell ref="C28:D28"/>
    <mergeCell ref="C29:D29"/>
    <mergeCell ref="C30:D30"/>
    <mergeCell ref="B32:D32"/>
    <mergeCell ref="C33:D33"/>
    <mergeCell ref="C34:D34"/>
    <mergeCell ref="C35:D35"/>
    <mergeCell ref="C36:D36"/>
    <mergeCell ref="C23:D23"/>
    <mergeCell ref="A8:D8"/>
    <mergeCell ref="A9:D9"/>
    <mergeCell ref="B11:D11"/>
    <mergeCell ref="C12:D12"/>
    <mergeCell ref="C13:D13"/>
    <mergeCell ref="C14:D14"/>
    <mergeCell ref="B16:D16"/>
    <mergeCell ref="B18:D18"/>
    <mergeCell ref="C19:D19"/>
    <mergeCell ref="C20:D20"/>
    <mergeCell ref="B22:D22"/>
    <mergeCell ref="A7:D7"/>
    <mergeCell ref="A2:J2"/>
    <mergeCell ref="A4:D5"/>
    <mergeCell ref="E4:F4"/>
    <mergeCell ref="G4:H4"/>
    <mergeCell ref="I4:J4"/>
  </mergeCells>
  <phoneticPr fontId="1"/>
  <printOptions horizontalCentered="1"/>
  <pageMargins left="0.59055118110236227" right="0.59055118110236227" top="0.39370078740157483" bottom="0.59055118110236227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showRuler="0" view="pageBreakPreview" zoomScale="50" zoomScaleNormal="70" zoomScaleSheetLayoutView="50" zoomScalePageLayoutView="62" workbookViewId="0">
      <selection sqref="A1:C1"/>
    </sheetView>
  </sheetViews>
  <sheetFormatPr defaultColWidth="7.61328125" defaultRowHeight="20.149999999999999" customHeight="1" x14ac:dyDescent="0.35"/>
  <cols>
    <col min="1" max="1" width="2.61328125" style="125" customWidth="1"/>
    <col min="2" max="2" width="39.84375" style="126" customWidth="1"/>
    <col min="3" max="4" width="20.61328125" style="125" customWidth="1"/>
    <col min="5" max="5" width="2.61328125" style="125" customWidth="1"/>
    <col min="6" max="6" width="41.15234375" style="126" customWidth="1"/>
    <col min="7" max="8" width="20.61328125" style="125" customWidth="1"/>
    <col min="9" max="9" width="7.61328125" style="125"/>
    <col min="10" max="11" width="20.61328125" style="125" customWidth="1"/>
    <col min="12" max="16384" width="7.61328125" style="125"/>
  </cols>
  <sheetData>
    <row r="1" spans="1:9" ht="32.25" customHeight="1" x14ac:dyDescent="0.35">
      <c r="A1" s="669" t="s">
        <v>196</v>
      </c>
      <c r="B1" s="670"/>
      <c r="C1" s="670"/>
    </row>
    <row r="2" spans="1:9" s="131" customFormat="1" ht="51" customHeight="1" x14ac:dyDescent="0.3">
      <c r="A2" s="127" t="s">
        <v>197</v>
      </c>
      <c r="B2" s="128"/>
      <c r="C2" s="128"/>
      <c r="D2" s="128"/>
      <c r="E2" s="128"/>
      <c r="F2" s="128"/>
      <c r="G2" s="129"/>
      <c r="H2" s="130"/>
    </row>
    <row r="3" spans="1:9" s="131" customFormat="1" ht="25.5" customHeight="1" thickBot="1" x14ac:dyDescent="0.35">
      <c r="A3" s="127"/>
      <c r="B3" s="128"/>
      <c r="C3" s="128"/>
      <c r="D3" s="128"/>
      <c r="E3" s="128"/>
      <c r="F3" s="128"/>
      <c r="G3" s="129"/>
      <c r="H3" s="130" t="s">
        <v>198</v>
      </c>
    </row>
    <row r="4" spans="1:9" s="131" customFormat="1" ht="27" customHeight="1" thickTop="1" x14ac:dyDescent="0.35">
      <c r="A4" s="671" t="s">
        <v>199</v>
      </c>
      <c r="B4" s="671"/>
      <c r="C4" s="671"/>
      <c r="D4" s="672"/>
      <c r="E4" s="673" t="s">
        <v>200</v>
      </c>
      <c r="F4" s="671"/>
      <c r="G4" s="671"/>
      <c r="H4" s="671"/>
    </row>
    <row r="5" spans="1:9" s="131" customFormat="1" ht="27" customHeight="1" x14ac:dyDescent="0.35">
      <c r="A5" s="674" t="s">
        <v>201</v>
      </c>
      <c r="B5" s="675"/>
      <c r="C5" s="132" t="s">
        <v>202</v>
      </c>
      <c r="D5" s="133" t="s">
        <v>203</v>
      </c>
      <c r="E5" s="676" t="s">
        <v>201</v>
      </c>
      <c r="F5" s="677"/>
      <c r="G5" s="134" t="s">
        <v>202</v>
      </c>
      <c r="H5" s="134" t="s">
        <v>204</v>
      </c>
    </row>
    <row r="6" spans="1:9" s="131" customFormat="1" ht="9.75" customHeight="1" x14ac:dyDescent="0.35">
      <c r="A6" s="135"/>
      <c r="B6" s="136"/>
      <c r="C6" s="137"/>
      <c r="D6" s="138"/>
      <c r="E6" s="135"/>
      <c r="F6" s="139"/>
      <c r="G6" s="140"/>
      <c r="H6" s="141"/>
    </row>
    <row r="7" spans="1:9" s="145" customFormat="1" ht="27" customHeight="1" x14ac:dyDescent="0.35">
      <c r="A7" s="667" t="s">
        <v>205</v>
      </c>
      <c r="B7" s="668"/>
      <c r="C7" s="142">
        <v>1095297245</v>
      </c>
      <c r="D7" s="143">
        <v>1100027572</v>
      </c>
      <c r="E7" s="667" t="s">
        <v>205</v>
      </c>
      <c r="F7" s="668"/>
      <c r="G7" s="142">
        <v>1095297245</v>
      </c>
      <c r="H7" s="144">
        <v>1087860301</v>
      </c>
    </row>
    <row r="8" spans="1:9" s="131" customFormat="1" ht="27" customHeight="1" x14ac:dyDescent="0.35">
      <c r="A8" s="667" t="s">
        <v>153</v>
      </c>
      <c r="B8" s="678"/>
      <c r="C8" s="142">
        <v>1116905615</v>
      </c>
      <c r="D8" s="143">
        <v>1117683979</v>
      </c>
      <c r="E8" s="667" t="s">
        <v>153</v>
      </c>
      <c r="F8" s="678"/>
      <c r="G8" s="142">
        <v>1116905615</v>
      </c>
      <c r="H8" s="146">
        <v>1111681740</v>
      </c>
    </row>
    <row r="9" spans="1:9" s="131" customFormat="1" ht="27" customHeight="1" x14ac:dyDescent="0.35">
      <c r="A9" s="679" t="s">
        <v>206</v>
      </c>
      <c r="B9" s="678"/>
      <c r="C9" s="142">
        <v>1097192214</v>
      </c>
      <c r="D9" s="143">
        <v>1105182430</v>
      </c>
      <c r="E9" s="679" t="s">
        <v>206</v>
      </c>
      <c r="F9" s="678"/>
      <c r="G9" s="142">
        <v>1097192214</v>
      </c>
      <c r="H9" s="146">
        <v>1083235693</v>
      </c>
    </row>
    <row r="10" spans="1:9" s="131" customFormat="1" ht="27" customHeight="1" x14ac:dyDescent="0.35">
      <c r="A10" s="679" t="s">
        <v>207</v>
      </c>
      <c r="B10" s="678"/>
      <c r="C10" s="142">
        <v>1035897582</v>
      </c>
      <c r="D10" s="143">
        <v>1040005882</v>
      </c>
      <c r="E10" s="679" t="s">
        <v>207</v>
      </c>
      <c r="F10" s="678"/>
      <c r="G10" s="142">
        <v>1035897582</v>
      </c>
      <c r="H10" s="146">
        <v>1029559718</v>
      </c>
    </row>
    <row r="11" spans="1:9" s="131" customFormat="1" ht="27" customHeight="1" x14ac:dyDescent="0.35">
      <c r="A11" s="680" t="s">
        <v>208</v>
      </c>
      <c r="B11" s="681"/>
      <c r="C11" s="147">
        <v>1027310211</v>
      </c>
      <c r="D11" s="148">
        <v>1028519764</v>
      </c>
      <c r="E11" s="680" t="s">
        <v>208</v>
      </c>
      <c r="F11" s="681"/>
      <c r="G11" s="147">
        <v>1027310211</v>
      </c>
      <c r="H11" s="149">
        <v>1020695323</v>
      </c>
    </row>
    <row r="12" spans="1:9" s="131" customFormat="1" ht="3.75" customHeight="1" x14ac:dyDescent="0.35">
      <c r="A12" s="150"/>
      <c r="B12" s="151"/>
      <c r="C12" s="152"/>
      <c r="D12" s="153"/>
      <c r="E12" s="150"/>
      <c r="F12" s="150"/>
      <c r="G12" s="154"/>
      <c r="H12" s="152"/>
    </row>
    <row r="13" spans="1:9" s="131" customFormat="1" ht="6.75" customHeight="1" x14ac:dyDescent="0.35">
      <c r="A13" s="155"/>
      <c r="B13" s="156"/>
      <c r="C13" s="155"/>
      <c r="D13" s="155"/>
      <c r="E13" s="155"/>
      <c r="F13" s="156"/>
      <c r="G13" s="155"/>
      <c r="H13" s="155"/>
    </row>
    <row r="14" spans="1:9" s="131" customFormat="1" ht="27" customHeight="1" x14ac:dyDescent="0.35">
      <c r="A14" s="157" t="s">
        <v>209</v>
      </c>
      <c r="B14" s="158"/>
      <c r="C14" s="158"/>
      <c r="D14" s="158"/>
      <c r="E14" s="158"/>
      <c r="F14" s="158"/>
      <c r="G14" s="158"/>
      <c r="H14" s="158"/>
    </row>
    <row r="15" spans="1:9" s="131" customFormat="1" ht="12.75" customHeight="1" x14ac:dyDescent="0.35">
      <c r="A15" s="159"/>
      <c r="B15" s="160"/>
      <c r="C15" s="159"/>
      <c r="D15" s="161"/>
      <c r="E15" s="159"/>
      <c r="F15" s="160"/>
      <c r="G15" s="159"/>
      <c r="H15" s="159"/>
    </row>
    <row r="16" spans="1:9" s="131" customFormat="1" ht="27" customHeight="1" x14ac:dyDescent="0.35">
      <c r="A16" s="682" t="s">
        <v>210</v>
      </c>
      <c r="B16" s="683"/>
      <c r="C16" s="162">
        <v>406322418</v>
      </c>
      <c r="D16" s="163">
        <v>406314272</v>
      </c>
      <c r="E16" s="684" t="s">
        <v>210</v>
      </c>
      <c r="F16" s="683"/>
      <c r="G16" s="162">
        <v>406322418</v>
      </c>
      <c r="H16" s="163">
        <v>406314272</v>
      </c>
      <c r="I16" s="164"/>
    </row>
    <row r="17" spans="1:9" ht="27" customHeight="1" x14ac:dyDescent="0.35">
      <c r="A17" s="685" t="s">
        <v>211</v>
      </c>
      <c r="B17" s="686"/>
      <c r="C17" s="165">
        <v>363992</v>
      </c>
      <c r="D17" s="166">
        <v>350263</v>
      </c>
      <c r="E17" s="685" t="s">
        <v>68</v>
      </c>
      <c r="F17" s="686"/>
      <c r="G17" s="165">
        <v>406322418</v>
      </c>
      <c r="H17" s="167">
        <v>406314272</v>
      </c>
    </row>
    <row r="18" spans="1:9" ht="27" customHeight="1" x14ac:dyDescent="0.35">
      <c r="A18" s="168"/>
      <c r="B18" s="169" t="s">
        <v>26</v>
      </c>
      <c r="C18" s="165">
        <v>363992</v>
      </c>
      <c r="D18" s="166">
        <v>350263</v>
      </c>
      <c r="E18" s="170"/>
      <c r="F18" s="141" t="s">
        <v>68</v>
      </c>
      <c r="G18" s="165">
        <v>406322418</v>
      </c>
      <c r="H18" s="167">
        <v>406314272</v>
      </c>
    </row>
    <row r="19" spans="1:9" ht="27" customHeight="1" x14ac:dyDescent="0.35">
      <c r="A19" s="685" t="s">
        <v>212</v>
      </c>
      <c r="B19" s="686"/>
      <c r="C19" s="165">
        <v>405958426</v>
      </c>
      <c r="D19" s="167">
        <v>405964009</v>
      </c>
      <c r="E19" s="689"/>
      <c r="F19" s="686"/>
      <c r="G19" s="167"/>
      <c r="H19" s="171"/>
    </row>
    <row r="20" spans="1:9" ht="27" customHeight="1" x14ac:dyDescent="0.35">
      <c r="A20" s="168"/>
      <c r="B20" s="169" t="s">
        <v>213</v>
      </c>
      <c r="C20" s="165">
        <v>303982458</v>
      </c>
      <c r="D20" s="171">
        <v>303988042</v>
      </c>
      <c r="E20" s="172"/>
      <c r="F20" s="173"/>
      <c r="G20" s="167"/>
      <c r="H20" s="171"/>
    </row>
    <row r="21" spans="1:9" ht="27" customHeight="1" x14ac:dyDescent="0.35">
      <c r="A21" s="170"/>
      <c r="B21" s="141" t="s">
        <v>214</v>
      </c>
      <c r="C21" s="165">
        <v>101975968</v>
      </c>
      <c r="D21" s="167">
        <v>101975967</v>
      </c>
      <c r="E21" s="174"/>
      <c r="F21" s="175"/>
      <c r="G21" s="167"/>
      <c r="H21" s="167"/>
    </row>
    <row r="22" spans="1:9" s="131" customFormat="1" ht="9.75" customHeight="1" x14ac:dyDescent="0.35">
      <c r="A22" s="176"/>
      <c r="B22" s="177"/>
      <c r="C22" s="178"/>
      <c r="D22" s="176"/>
      <c r="E22" s="179"/>
      <c r="F22" s="180"/>
      <c r="G22" s="176"/>
      <c r="H22" s="176"/>
      <c r="I22" s="181"/>
    </row>
    <row r="23" spans="1:9" s="131" customFormat="1" ht="11.25" customHeight="1" x14ac:dyDescent="0.35">
      <c r="A23" s="182"/>
      <c r="B23" s="183"/>
      <c r="C23" s="184"/>
      <c r="D23" s="184"/>
      <c r="E23" s="183"/>
      <c r="F23" s="183"/>
      <c r="G23" s="184"/>
      <c r="H23" s="184"/>
    </row>
    <row r="24" spans="1:9" s="131" customFormat="1" ht="27" customHeight="1" x14ac:dyDescent="0.35">
      <c r="A24" s="185" t="s">
        <v>215</v>
      </c>
      <c r="B24" s="186"/>
      <c r="C24" s="186"/>
      <c r="D24" s="186"/>
      <c r="E24" s="186"/>
      <c r="F24" s="186"/>
      <c r="G24" s="186"/>
      <c r="H24" s="186"/>
    </row>
    <row r="25" spans="1:9" s="131" customFormat="1" ht="11.25" customHeight="1" x14ac:dyDescent="0.35">
      <c r="A25" s="187"/>
      <c r="B25" s="188"/>
      <c r="C25" s="187"/>
      <c r="D25" s="189"/>
      <c r="E25" s="187"/>
      <c r="F25" s="188"/>
      <c r="G25" s="187"/>
      <c r="H25" s="187"/>
    </row>
    <row r="26" spans="1:9" s="131" customFormat="1" ht="27" customHeight="1" x14ac:dyDescent="0.35">
      <c r="A26" s="690" t="s">
        <v>210</v>
      </c>
      <c r="B26" s="691"/>
      <c r="C26" s="190">
        <v>496683362</v>
      </c>
      <c r="D26" s="191">
        <v>496332761</v>
      </c>
      <c r="E26" s="692" t="s">
        <v>216</v>
      </c>
      <c r="F26" s="693"/>
      <c r="G26" s="192">
        <v>496683362</v>
      </c>
      <c r="H26" s="192">
        <v>493066945</v>
      </c>
    </row>
    <row r="27" spans="1:9" s="131" customFormat="1" ht="27" customHeight="1" x14ac:dyDescent="0.35">
      <c r="A27" s="687" t="s">
        <v>217</v>
      </c>
      <c r="B27" s="688"/>
      <c r="C27" s="193">
        <v>146370500</v>
      </c>
      <c r="D27" s="194">
        <v>146370500</v>
      </c>
      <c r="E27" s="694" t="s">
        <v>218</v>
      </c>
      <c r="F27" s="693"/>
      <c r="G27" s="194">
        <v>490577833</v>
      </c>
      <c r="H27" s="194">
        <v>486970415</v>
      </c>
    </row>
    <row r="28" spans="1:9" s="131" customFormat="1" ht="27" customHeight="1" x14ac:dyDescent="0.35">
      <c r="A28" s="195"/>
      <c r="B28" s="196" t="s">
        <v>219</v>
      </c>
      <c r="C28" s="193">
        <v>146370500</v>
      </c>
      <c r="D28" s="197">
        <v>146370500</v>
      </c>
      <c r="E28" s="198"/>
      <c r="F28" s="199" t="s">
        <v>220</v>
      </c>
      <c r="G28" s="194">
        <v>490577833</v>
      </c>
      <c r="H28" s="194">
        <v>486970415</v>
      </c>
    </row>
    <row r="29" spans="1:9" s="131" customFormat="1" ht="27" customHeight="1" x14ac:dyDescent="0.35">
      <c r="A29" s="687" t="s">
        <v>221</v>
      </c>
      <c r="B29" s="688"/>
      <c r="C29" s="193">
        <v>137870128</v>
      </c>
      <c r="D29" s="194">
        <v>141648747</v>
      </c>
      <c r="E29" s="694" t="s">
        <v>222</v>
      </c>
      <c r="F29" s="695"/>
      <c r="G29" s="194">
        <v>6105529</v>
      </c>
      <c r="H29" s="194">
        <v>6096530</v>
      </c>
    </row>
    <row r="30" spans="1:9" s="131" customFormat="1" ht="27" customHeight="1" x14ac:dyDescent="0.35">
      <c r="A30" s="200"/>
      <c r="B30" s="196" t="s">
        <v>223</v>
      </c>
      <c r="C30" s="193">
        <v>93887263</v>
      </c>
      <c r="D30" s="194">
        <v>96948648</v>
      </c>
      <c r="E30" s="198"/>
      <c r="F30" s="199" t="s">
        <v>224</v>
      </c>
      <c r="G30" s="194">
        <v>21323</v>
      </c>
      <c r="H30" s="194">
        <v>21315</v>
      </c>
    </row>
    <row r="31" spans="1:9" s="131" customFormat="1" ht="27" customHeight="1" x14ac:dyDescent="0.35">
      <c r="A31" s="195"/>
      <c r="B31" s="196" t="s">
        <v>225</v>
      </c>
      <c r="C31" s="193">
        <v>43982865</v>
      </c>
      <c r="D31" s="194">
        <v>44700099</v>
      </c>
      <c r="E31" s="201"/>
      <c r="F31" s="199" t="s">
        <v>226</v>
      </c>
      <c r="G31" s="194">
        <v>6084206</v>
      </c>
      <c r="H31" s="194">
        <v>6075215</v>
      </c>
    </row>
    <row r="32" spans="1:9" s="131" customFormat="1" ht="27" customHeight="1" x14ac:dyDescent="0.35">
      <c r="A32" s="687" t="s">
        <v>227</v>
      </c>
      <c r="B32" s="688"/>
      <c r="C32" s="193">
        <v>4468</v>
      </c>
      <c r="D32" s="194">
        <v>4467</v>
      </c>
      <c r="E32" s="198"/>
      <c r="F32" s="199"/>
      <c r="G32" s="194"/>
      <c r="H32" s="194"/>
    </row>
    <row r="33" spans="1:9" s="131" customFormat="1" ht="27" customHeight="1" x14ac:dyDescent="0.35">
      <c r="A33" s="195"/>
      <c r="B33" s="196" t="s">
        <v>228</v>
      </c>
      <c r="C33" s="193">
        <v>4468</v>
      </c>
      <c r="D33" s="194">
        <v>4467</v>
      </c>
      <c r="E33" s="198"/>
      <c r="F33" s="199"/>
      <c r="G33" s="194"/>
      <c r="H33" s="194"/>
    </row>
    <row r="34" spans="1:9" s="131" customFormat="1" ht="27" customHeight="1" x14ac:dyDescent="0.35">
      <c r="A34" s="687" t="s">
        <v>229</v>
      </c>
      <c r="B34" s="688"/>
      <c r="C34" s="193">
        <v>38503676</v>
      </c>
      <c r="D34" s="194">
        <v>34092373</v>
      </c>
      <c r="E34" s="198"/>
      <c r="F34" s="199"/>
      <c r="G34" s="194"/>
      <c r="H34" s="194"/>
    </row>
    <row r="35" spans="1:9" s="131" customFormat="1" ht="27" customHeight="1" x14ac:dyDescent="0.35">
      <c r="A35" s="195"/>
      <c r="B35" s="199" t="s">
        <v>230</v>
      </c>
      <c r="C35" s="193">
        <v>30327547</v>
      </c>
      <c r="D35" s="194">
        <v>30327547</v>
      </c>
      <c r="E35" s="198"/>
      <c r="F35" s="199"/>
      <c r="G35" s="194"/>
      <c r="H35" s="194"/>
    </row>
    <row r="36" spans="1:9" s="131" customFormat="1" ht="27" customHeight="1" x14ac:dyDescent="0.35">
      <c r="A36" s="200"/>
      <c r="B36" s="199" t="s">
        <v>231</v>
      </c>
      <c r="C36" s="193">
        <v>8176129</v>
      </c>
      <c r="D36" s="194">
        <v>3764826</v>
      </c>
      <c r="E36" s="198"/>
      <c r="F36" s="202"/>
      <c r="G36" s="203"/>
      <c r="H36" s="203"/>
    </row>
    <row r="37" spans="1:9" s="131" customFormat="1" ht="27" customHeight="1" x14ac:dyDescent="0.35">
      <c r="A37" s="687" t="s">
        <v>232</v>
      </c>
      <c r="B37" s="688"/>
      <c r="C37" s="193">
        <v>5794549</v>
      </c>
      <c r="D37" s="194">
        <v>5794549</v>
      </c>
      <c r="E37" s="198"/>
      <c r="F37" s="202"/>
      <c r="G37" s="203"/>
      <c r="H37" s="204"/>
    </row>
    <row r="38" spans="1:9" s="131" customFormat="1" ht="27" customHeight="1" x14ac:dyDescent="0.35">
      <c r="A38" s="196"/>
      <c r="B38" s="199" t="s">
        <v>233</v>
      </c>
      <c r="C38" s="193">
        <v>5794549</v>
      </c>
      <c r="D38" s="194">
        <v>5794549</v>
      </c>
      <c r="E38" s="198"/>
      <c r="F38" s="202"/>
      <c r="G38" s="203"/>
      <c r="H38" s="204"/>
    </row>
    <row r="39" spans="1:9" s="131" customFormat="1" ht="27" customHeight="1" x14ac:dyDescent="0.35">
      <c r="A39" s="687" t="s">
        <v>234</v>
      </c>
      <c r="B39" s="688"/>
      <c r="C39" s="193">
        <v>168140041</v>
      </c>
      <c r="D39" s="194">
        <v>168422125</v>
      </c>
      <c r="E39" s="198"/>
      <c r="F39" s="202"/>
      <c r="G39" s="203"/>
      <c r="H39" s="204"/>
    </row>
    <row r="40" spans="1:9" s="131" customFormat="1" ht="27" customHeight="1" x14ac:dyDescent="0.35">
      <c r="A40" s="200"/>
      <c r="B40" s="199" t="s">
        <v>235</v>
      </c>
      <c r="C40" s="193">
        <v>33800</v>
      </c>
      <c r="D40" s="194">
        <v>33800</v>
      </c>
      <c r="E40" s="198"/>
      <c r="F40" s="202"/>
      <c r="G40" s="203"/>
      <c r="H40" s="204"/>
    </row>
    <row r="41" spans="1:9" s="131" customFormat="1" ht="27" customHeight="1" x14ac:dyDescent="0.35">
      <c r="A41" s="200"/>
      <c r="B41" s="199" t="s">
        <v>236</v>
      </c>
      <c r="C41" s="193">
        <v>168106241</v>
      </c>
      <c r="D41" s="194">
        <v>168388325</v>
      </c>
      <c r="E41" s="198"/>
      <c r="F41" s="202"/>
      <c r="G41" s="203"/>
      <c r="H41" s="204"/>
    </row>
    <row r="42" spans="1:9" s="131" customFormat="1" ht="9.75" customHeight="1" x14ac:dyDescent="0.35">
      <c r="A42" s="205"/>
      <c r="B42" s="206"/>
      <c r="C42" s="207"/>
      <c r="D42" s="208"/>
      <c r="E42" s="209"/>
      <c r="F42" s="210"/>
      <c r="G42" s="211"/>
      <c r="H42" s="211"/>
    </row>
    <row r="43" spans="1:9" s="131" customFormat="1" ht="12" customHeight="1" x14ac:dyDescent="0.35">
      <c r="A43" s="182"/>
      <c r="B43" s="183"/>
      <c r="C43" s="184"/>
      <c r="D43" s="184"/>
      <c r="E43" s="183"/>
      <c r="F43" s="183"/>
      <c r="G43" s="184"/>
      <c r="H43" s="184"/>
    </row>
    <row r="44" spans="1:9" s="131" customFormat="1" ht="27" customHeight="1" x14ac:dyDescent="0.35">
      <c r="A44" s="157" t="s">
        <v>237</v>
      </c>
      <c r="B44" s="158"/>
      <c r="C44" s="158"/>
      <c r="D44" s="158"/>
      <c r="E44" s="158"/>
      <c r="F44" s="158"/>
      <c r="G44" s="158"/>
      <c r="H44" s="158"/>
    </row>
    <row r="45" spans="1:9" s="131" customFormat="1" ht="11.25" customHeight="1" x14ac:dyDescent="0.35">
      <c r="A45" s="159"/>
      <c r="B45" s="160"/>
      <c r="C45" s="159"/>
      <c r="D45" s="161"/>
      <c r="E45" s="159"/>
      <c r="F45" s="160"/>
      <c r="G45" s="159"/>
      <c r="H45" s="159"/>
    </row>
    <row r="46" spans="1:9" s="131" customFormat="1" ht="27" customHeight="1" x14ac:dyDescent="0.35">
      <c r="A46" s="682" t="s">
        <v>210</v>
      </c>
      <c r="B46" s="683"/>
      <c r="C46" s="162">
        <v>1284601</v>
      </c>
      <c r="D46" s="163">
        <v>1791734</v>
      </c>
      <c r="E46" s="684" t="s">
        <v>210</v>
      </c>
      <c r="F46" s="683"/>
      <c r="G46" s="162">
        <v>1284601</v>
      </c>
      <c r="H46" s="163">
        <v>929614</v>
      </c>
      <c r="I46" s="164"/>
    </row>
    <row r="47" spans="1:9" ht="27" customHeight="1" x14ac:dyDescent="0.35">
      <c r="A47" s="685" t="s">
        <v>212</v>
      </c>
      <c r="B47" s="686"/>
      <c r="C47" s="165">
        <v>33471</v>
      </c>
      <c r="D47" s="171">
        <v>33471</v>
      </c>
      <c r="E47" s="689" t="s">
        <v>238</v>
      </c>
      <c r="F47" s="686"/>
      <c r="G47" s="165">
        <v>784601</v>
      </c>
      <c r="H47" s="167">
        <v>429614</v>
      </c>
    </row>
    <row r="48" spans="1:9" ht="27" customHeight="1" x14ac:dyDescent="0.35">
      <c r="A48" s="168"/>
      <c r="B48" s="169" t="s">
        <v>213</v>
      </c>
      <c r="C48" s="165">
        <v>33471</v>
      </c>
      <c r="D48" s="171">
        <v>33471</v>
      </c>
      <c r="E48" s="172"/>
      <c r="F48" s="212" t="s">
        <v>238</v>
      </c>
      <c r="G48" s="165">
        <v>784601</v>
      </c>
      <c r="H48" s="167">
        <v>429614</v>
      </c>
    </row>
    <row r="49" spans="1:9" ht="27" customHeight="1" x14ac:dyDescent="0.35">
      <c r="A49" s="685" t="s">
        <v>233</v>
      </c>
      <c r="B49" s="699"/>
      <c r="C49" s="165">
        <v>500000</v>
      </c>
      <c r="D49" s="171">
        <v>860901</v>
      </c>
      <c r="E49" s="689" t="s">
        <v>239</v>
      </c>
      <c r="F49" s="686"/>
      <c r="G49" s="165">
        <v>500000</v>
      </c>
      <c r="H49" s="171">
        <v>500000</v>
      </c>
    </row>
    <row r="50" spans="1:9" ht="27" customHeight="1" x14ac:dyDescent="0.35">
      <c r="A50" s="168"/>
      <c r="B50" s="169" t="s">
        <v>233</v>
      </c>
      <c r="C50" s="165">
        <v>500000</v>
      </c>
      <c r="D50" s="171">
        <v>860901</v>
      </c>
      <c r="E50" s="172"/>
      <c r="F50" s="173" t="s">
        <v>240</v>
      </c>
      <c r="G50" s="165">
        <v>170000</v>
      </c>
      <c r="H50" s="171">
        <v>170000</v>
      </c>
    </row>
    <row r="51" spans="1:9" ht="27" customHeight="1" x14ac:dyDescent="0.35">
      <c r="A51" s="685" t="s">
        <v>241</v>
      </c>
      <c r="B51" s="699"/>
      <c r="C51" s="165">
        <v>751130</v>
      </c>
      <c r="D51" s="171">
        <v>897362</v>
      </c>
      <c r="E51" s="172"/>
      <c r="F51" s="173" t="s">
        <v>242</v>
      </c>
      <c r="G51" s="165">
        <v>330000</v>
      </c>
      <c r="H51" s="171">
        <v>330000</v>
      </c>
    </row>
    <row r="52" spans="1:9" ht="27" customHeight="1" x14ac:dyDescent="0.35">
      <c r="A52" s="168"/>
      <c r="B52" s="169" t="s">
        <v>243</v>
      </c>
      <c r="C52" s="165">
        <v>614703</v>
      </c>
      <c r="D52" s="171">
        <v>716104</v>
      </c>
      <c r="E52" s="172"/>
      <c r="F52" s="173"/>
      <c r="G52" s="165"/>
      <c r="H52" s="171"/>
    </row>
    <row r="53" spans="1:9" ht="27" customHeight="1" x14ac:dyDescent="0.35">
      <c r="A53" s="168"/>
      <c r="B53" s="169" t="s">
        <v>244</v>
      </c>
      <c r="C53" s="165">
        <v>136427</v>
      </c>
      <c r="D53" s="171">
        <v>181258</v>
      </c>
      <c r="E53" s="172"/>
      <c r="F53" s="173"/>
      <c r="G53" s="165"/>
      <c r="H53" s="171"/>
    </row>
    <row r="54" spans="1:9" s="131" customFormat="1" ht="9" customHeight="1" x14ac:dyDescent="0.35">
      <c r="A54" s="213"/>
      <c r="B54" s="214"/>
      <c r="C54" s="215"/>
      <c r="D54" s="213"/>
      <c r="E54" s="216"/>
      <c r="F54" s="217"/>
      <c r="G54" s="215"/>
      <c r="H54" s="213"/>
    </row>
    <row r="55" spans="1:9" s="131" customFormat="1" ht="12.75" customHeight="1" x14ac:dyDescent="0.35">
      <c r="A55" s="125"/>
      <c r="B55" s="126"/>
      <c r="C55" s="125"/>
      <c r="D55" s="125"/>
      <c r="E55" s="125"/>
      <c r="F55" s="126"/>
      <c r="G55" s="125"/>
      <c r="H55" s="125"/>
    </row>
    <row r="56" spans="1:9" s="131" customFormat="1" ht="27" customHeight="1" x14ac:dyDescent="0.35">
      <c r="A56" s="218" t="s">
        <v>245</v>
      </c>
      <c r="B56" s="219"/>
      <c r="C56" s="219"/>
      <c r="D56" s="219"/>
      <c r="E56" s="219"/>
      <c r="F56" s="219"/>
      <c r="G56" s="219"/>
      <c r="H56" s="219"/>
    </row>
    <row r="57" spans="1:9" s="131" customFormat="1" ht="27" customHeight="1" x14ac:dyDescent="0.35">
      <c r="A57" s="220"/>
      <c r="B57" s="221"/>
      <c r="C57" s="220"/>
      <c r="D57" s="222"/>
      <c r="E57" s="220"/>
      <c r="F57" s="221"/>
      <c r="G57" s="220"/>
      <c r="H57" s="220"/>
    </row>
    <row r="58" spans="1:9" s="131" customFormat="1" ht="27" customHeight="1" x14ac:dyDescent="0.35">
      <c r="A58" s="700" t="s">
        <v>210</v>
      </c>
      <c r="B58" s="701"/>
      <c r="C58" s="162">
        <v>1229916</v>
      </c>
      <c r="D58" s="163">
        <v>1316495</v>
      </c>
      <c r="E58" s="702" t="s">
        <v>210</v>
      </c>
      <c r="F58" s="683"/>
      <c r="G58" s="162">
        <v>1229916</v>
      </c>
      <c r="H58" s="163">
        <v>1224427</v>
      </c>
      <c r="I58" s="164"/>
    </row>
    <row r="59" spans="1:9" s="131" customFormat="1" ht="27" customHeight="1" x14ac:dyDescent="0.35">
      <c r="A59" s="696" t="s">
        <v>212</v>
      </c>
      <c r="B59" s="697"/>
      <c r="C59" s="165">
        <v>349777</v>
      </c>
      <c r="D59" s="167">
        <v>347507</v>
      </c>
      <c r="E59" s="698" t="s">
        <v>246</v>
      </c>
      <c r="F59" s="686"/>
      <c r="G59" s="165">
        <v>653344</v>
      </c>
      <c r="H59" s="171">
        <v>647879</v>
      </c>
    </row>
    <row r="60" spans="1:9" s="131" customFormat="1" ht="27" customHeight="1" x14ac:dyDescent="0.35">
      <c r="A60" s="168"/>
      <c r="B60" s="169" t="s">
        <v>213</v>
      </c>
      <c r="C60" s="165">
        <v>349777</v>
      </c>
      <c r="D60" s="167">
        <v>347507</v>
      </c>
      <c r="E60" s="174"/>
      <c r="F60" s="141" t="s">
        <v>246</v>
      </c>
      <c r="G60" s="165">
        <v>653344</v>
      </c>
      <c r="H60" s="171">
        <v>647879</v>
      </c>
    </row>
    <row r="61" spans="1:9" s="131" customFormat="1" ht="27" customHeight="1" x14ac:dyDescent="0.35">
      <c r="A61" s="696" t="s">
        <v>233</v>
      </c>
      <c r="B61" s="697"/>
      <c r="C61" s="165">
        <v>108912</v>
      </c>
      <c r="D61" s="171">
        <v>159577</v>
      </c>
      <c r="E61" s="698" t="s">
        <v>68</v>
      </c>
      <c r="F61" s="686"/>
      <c r="G61" s="165">
        <v>292502</v>
      </c>
      <c r="H61" s="171">
        <v>292498</v>
      </c>
    </row>
    <row r="62" spans="1:9" s="131" customFormat="1" ht="27" customHeight="1" x14ac:dyDescent="0.35">
      <c r="A62" s="168"/>
      <c r="B62" s="141" t="s">
        <v>233</v>
      </c>
      <c r="C62" s="165">
        <v>108912</v>
      </c>
      <c r="D62" s="171">
        <v>159577</v>
      </c>
      <c r="E62" s="174"/>
      <c r="F62" s="141" t="s">
        <v>68</v>
      </c>
      <c r="G62" s="165">
        <v>292502</v>
      </c>
      <c r="H62" s="171">
        <v>292498</v>
      </c>
    </row>
    <row r="63" spans="1:9" s="131" customFormat="1" ht="27" customHeight="1" x14ac:dyDescent="0.35">
      <c r="A63" s="704" t="s">
        <v>241</v>
      </c>
      <c r="B63" s="705"/>
      <c r="C63" s="165">
        <v>471227</v>
      </c>
      <c r="D63" s="171">
        <v>509411</v>
      </c>
      <c r="E63" s="698" t="s">
        <v>69</v>
      </c>
      <c r="F63" s="686"/>
      <c r="G63" s="165">
        <v>284070</v>
      </c>
      <c r="H63" s="171">
        <v>284050</v>
      </c>
      <c r="I63" s="164"/>
    </row>
    <row r="64" spans="1:9" s="131" customFormat="1" ht="27" customHeight="1" x14ac:dyDescent="0.35">
      <c r="A64" s="223"/>
      <c r="B64" s="141" t="s">
        <v>243</v>
      </c>
      <c r="C64" s="165">
        <v>433531</v>
      </c>
      <c r="D64" s="171">
        <v>468346</v>
      </c>
      <c r="E64" s="224"/>
      <c r="F64" s="141" t="s">
        <v>70</v>
      </c>
      <c r="G64" s="165">
        <v>237120</v>
      </c>
      <c r="H64" s="171">
        <v>237111</v>
      </c>
    </row>
    <row r="65" spans="1:9" s="131" customFormat="1" ht="27" customHeight="1" x14ac:dyDescent="0.35">
      <c r="A65" s="223"/>
      <c r="B65" s="141" t="s">
        <v>247</v>
      </c>
      <c r="C65" s="165">
        <v>37696</v>
      </c>
      <c r="D65" s="171">
        <v>41065</v>
      </c>
      <c r="E65" s="174"/>
      <c r="F65" s="141" t="s">
        <v>242</v>
      </c>
      <c r="G65" s="165">
        <v>46950</v>
      </c>
      <c r="H65" s="167">
        <v>46939</v>
      </c>
    </row>
    <row r="66" spans="1:9" s="131" customFormat="1" ht="27" customHeight="1" x14ac:dyDescent="0.35">
      <c r="A66" s="696" t="s">
        <v>248</v>
      </c>
      <c r="B66" s="697"/>
      <c r="C66" s="165">
        <v>300000</v>
      </c>
      <c r="D66" s="171">
        <v>300000</v>
      </c>
      <c r="E66" s="174"/>
      <c r="F66" s="141"/>
      <c r="G66" s="165"/>
      <c r="H66" s="171"/>
    </row>
    <row r="67" spans="1:9" s="131" customFormat="1" ht="27" customHeight="1" x14ac:dyDescent="0.35">
      <c r="A67" s="223"/>
      <c r="B67" s="141" t="s">
        <v>248</v>
      </c>
      <c r="C67" s="165">
        <v>300000</v>
      </c>
      <c r="D67" s="171">
        <v>300000</v>
      </c>
      <c r="E67" s="224"/>
      <c r="F67" s="141"/>
      <c r="G67" s="165"/>
      <c r="H67" s="171"/>
    </row>
    <row r="68" spans="1:9" s="131" customFormat="1" ht="7.5" customHeight="1" x14ac:dyDescent="0.35">
      <c r="A68" s="176"/>
      <c r="B68" s="180"/>
      <c r="C68" s="176"/>
      <c r="D68" s="176"/>
      <c r="E68" s="179"/>
      <c r="F68" s="180"/>
      <c r="G68" s="176"/>
      <c r="H68" s="176"/>
    </row>
    <row r="69" spans="1:9" s="131" customFormat="1" ht="6.75" customHeight="1" x14ac:dyDescent="0.35">
      <c r="A69" s="181"/>
      <c r="B69" s="181"/>
      <c r="C69" s="181"/>
      <c r="D69" s="181"/>
      <c r="E69" s="181"/>
      <c r="F69" s="225"/>
      <c r="G69" s="181"/>
      <c r="H69" s="181"/>
    </row>
    <row r="70" spans="1:9" s="131" customFormat="1" ht="27" customHeight="1" x14ac:dyDescent="0.35">
      <c r="A70" s="218" t="s">
        <v>249</v>
      </c>
      <c r="B70" s="219"/>
      <c r="C70" s="219"/>
      <c r="D70" s="219"/>
      <c r="E70" s="219"/>
      <c r="F70" s="219"/>
      <c r="G70" s="219"/>
      <c r="H70" s="219"/>
    </row>
    <row r="71" spans="1:9" s="131" customFormat="1" ht="6.75" customHeight="1" x14ac:dyDescent="0.35">
      <c r="A71" s="220"/>
      <c r="B71" s="221"/>
      <c r="C71" s="220"/>
      <c r="D71" s="222"/>
      <c r="E71" s="220"/>
      <c r="F71" s="221"/>
      <c r="G71" s="220"/>
      <c r="H71" s="220"/>
    </row>
    <row r="72" spans="1:9" s="131" customFormat="1" ht="27" customHeight="1" x14ac:dyDescent="0.35">
      <c r="A72" s="700" t="s">
        <v>210</v>
      </c>
      <c r="B72" s="701"/>
      <c r="C72" s="162">
        <v>984739</v>
      </c>
      <c r="D72" s="163">
        <v>984738</v>
      </c>
      <c r="E72" s="702" t="s">
        <v>210</v>
      </c>
      <c r="F72" s="683"/>
      <c r="G72" s="162">
        <v>984739</v>
      </c>
      <c r="H72" s="163">
        <v>984738</v>
      </c>
      <c r="I72" s="164"/>
    </row>
    <row r="73" spans="1:9" ht="27" customHeight="1" x14ac:dyDescent="0.35">
      <c r="A73" s="704" t="s">
        <v>211</v>
      </c>
      <c r="B73" s="686"/>
      <c r="C73" s="165">
        <v>374835</v>
      </c>
      <c r="D73" s="167">
        <v>374834</v>
      </c>
      <c r="E73" s="698" t="s">
        <v>68</v>
      </c>
      <c r="F73" s="686"/>
      <c r="G73" s="165">
        <v>984739</v>
      </c>
      <c r="H73" s="167">
        <v>984738</v>
      </c>
    </row>
    <row r="74" spans="1:9" ht="27" customHeight="1" x14ac:dyDescent="0.35">
      <c r="A74" s="170"/>
      <c r="B74" s="141" t="s">
        <v>250</v>
      </c>
      <c r="C74" s="165">
        <v>835</v>
      </c>
      <c r="D74" s="167">
        <v>834</v>
      </c>
      <c r="E74" s="174"/>
      <c r="F74" s="141" t="s">
        <v>68</v>
      </c>
      <c r="G74" s="165">
        <v>984739</v>
      </c>
      <c r="H74" s="167">
        <v>984738</v>
      </c>
    </row>
    <row r="75" spans="1:9" ht="27" customHeight="1" x14ac:dyDescent="0.35">
      <c r="A75" s="226"/>
      <c r="B75" s="169" t="s">
        <v>27</v>
      </c>
      <c r="C75" s="165">
        <v>374000</v>
      </c>
      <c r="D75" s="167">
        <v>374000</v>
      </c>
      <c r="E75" s="174"/>
      <c r="F75" s="141"/>
      <c r="G75" s="165"/>
      <c r="H75" s="171"/>
    </row>
    <row r="76" spans="1:9" ht="27" customHeight="1" x14ac:dyDescent="0.35">
      <c r="A76" s="667" t="s">
        <v>166</v>
      </c>
      <c r="B76" s="703"/>
      <c r="C76" s="227">
        <v>525</v>
      </c>
      <c r="D76" s="227">
        <v>525</v>
      </c>
      <c r="E76" s="228"/>
      <c r="F76" s="229"/>
      <c r="G76" s="227"/>
      <c r="H76" s="230"/>
    </row>
    <row r="77" spans="1:9" ht="27" customHeight="1" x14ac:dyDescent="0.35">
      <c r="A77" s="231"/>
      <c r="B77" s="232" t="s">
        <v>214</v>
      </c>
      <c r="C77" s="227">
        <v>525</v>
      </c>
      <c r="D77" s="227">
        <v>525</v>
      </c>
      <c r="E77" s="228"/>
      <c r="F77" s="229"/>
      <c r="G77" s="227"/>
      <c r="H77" s="230"/>
    </row>
    <row r="78" spans="1:9" ht="27" customHeight="1" x14ac:dyDescent="0.35">
      <c r="A78" s="696" t="s">
        <v>251</v>
      </c>
      <c r="B78" s="697"/>
      <c r="C78" s="227">
        <v>609379</v>
      </c>
      <c r="D78" s="233">
        <v>609379</v>
      </c>
      <c r="E78" s="174"/>
      <c r="F78" s="141"/>
      <c r="G78" s="165"/>
      <c r="H78" s="171"/>
    </row>
    <row r="79" spans="1:9" ht="27" customHeight="1" x14ac:dyDescent="0.35">
      <c r="A79" s="234"/>
      <c r="B79" s="175" t="s">
        <v>252</v>
      </c>
      <c r="C79" s="227">
        <v>609379</v>
      </c>
      <c r="D79" s="233">
        <v>609379</v>
      </c>
      <c r="E79" s="174"/>
      <c r="F79" s="141"/>
      <c r="G79" s="165"/>
      <c r="H79" s="171"/>
    </row>
    <row r="80" spans="1:9" s="131" customFormat="1" ht="7.5" customHeight="1" x14ac:dyDescent="0.35">
      <c r="A80" s="176"/>
      <c r="B80" s="180"/>
      <c r="C80" s="235"/>
      <c r="D80" s="236"/>
      <c r="E80" s="176"/>
      <c r="F80" s="180"/>
      <c r="G80" s="176"/>
      <c r="H80" s="176"/>
    </row>
    <row r="81" spans="1:8" s="131" customFormat="1" ht="27" customHeight="1" x14ac:dyDescent="0.35">
      <c r="A81" s="168" t="s">
        <v>253</v>
      </c>
      <c r="B81" s="237"/>
      <c r="C81" s="238"/>
      <c r="D81" s="238"/>
      <c r="E81" s="238"/>
      <c r="F81" s="237"/>
      <c r="G81" s="238"/>
      <c r="H81" s="238"/>
    </row>
  </sheetData>
  <mergeCells count="53">
    <mergeCell ref="A76:B76"/>
    <mergeCell ref="A78:B78"/>
    <mergeCell ref="A63:B63"/>
    <mergeCell ref="E63:F63"/>
    <mergeCell ref="A66:B66"/>
    <mergeCell ref="A72:B72"/>
    <mergeCell ref="E72:F72"/>
    <mergeCell ref="A73:B73"/>
    <mergeCell ref="E73:F73"/>
    <mergeCell ref="A61:B61"/>
    <mergeCell ref="E61:F61"/>
    <mergeCell ref="A46:B46"/>
    <mergeCell ref="E46:F46"/>
    <mergeCell ref="A47:B47"/>
    <mergeCell ref="E47:F47"/>
    <mergeCell ref="A49:B49"/>
    <mergeCell ref="E49:F49"/>
    <mergeCell ref="A51:B51"/>
    <mergeCell ref="A58:B58"/>
    <mergeCell ref="E58:F58"/>
    <mergeCell ref="A59:B59"/>
    <mergeCell ref="E59:F59"/>
    <mergeCell ref="A39:B39"/>
    <mergeCell ref="A19:B19"/>
    <mergeCell ref="E19:F19"/>
    <mergeCell ref="A26:B26"/>
    <mergeCell ref="E26:F26"/>
    <mergeCell ref="A27:B27"/>
    <mergeCell ref="E27:F27"/>
    <mergeCell ref="A29:B29"/>
    <mergeCell ref="E29:F29"/>
    <mergeCell ref="A32:B32"/>
    <mergeCell ref="A34:B34"/>
    <mergeCell ref="A37:B37"/>
    <mergeCell ref="A11:B11"/>
    <mergeCell ref="E11:F11"/>
    <mergeCell ref="A16:B16"/>
    <mergeCell ref="E16:F16"/>
    <mergeCell ref="A17:B17"/>
    <mergeCell ref="E17:F17"/>
    <mergeCell ref="A8:B8"/>
    <mergeCell ref="E8:F8"/>
    <mergeCell ref="A9:B9"/>
    <mergeCell ref="E9:F9"/>
    <mergeCell ref="A10:B10"/>
    <mergeCell ref="E10:F10"/>
    <mergeCell ref="A7:B7"/>
    <mergeCell ref="E7:F7"/>
    <mergeCell ref="A1:C1"/>
    <mergeCell ref="A4:D4"/>
    <mergeCell ref="E4:H4"/>
    <mergeCell ref="A5:B5"/>
    <mergeCell ref="E5:F5"/>
  </mergeCells>
  <phoneticPr fontId="1"/>
  <printOptions horizontalCentered="1"/>
  <pageMargins left="0.59055118110236227" right="0.59055118110236227" top="0.39370078740157483" bottom="0.39370078740157483" header="0" footer="0"/>
  <pageSetup paperSize="9" scale="4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showRuler="0" view="pageBreakPreview" zoomScale="50" zoomScaleNormal="70" zoomScaleSheetLayoutView="50" zoomScalePageLayoutView="62" workbookViewId="0"/>
  </sheetViews>
  <sheetFormatPr defaultColWidth="7.61328125" defaultRowHeight="20.149999999999999" customHeight="1" x14ac:dyDescent="0.35"/>
  <cols>
    <col min="1" max="1" width="2.61328125" style="125" customWidth="1"/>
    <col min="2" max="2" width="39.84375" style="126" customWidth="1"/>
    <col min="3" max="4" width="20.61328125" style="125" customWidth="1"/>
    <col min="5" max="5" width="2.61328125" style="125" customWidth="1"/>
    <col min="6" max="6" width="41.15234375" style="126" customWidth="1"/>
    <col min="7" max="8" width="20.61328125" style="125" customWidth="1"/>
    <col min="9" max="9" width="7.61328125" style="125"/>
    <col min="10" max="10" width="2.61328125" style="125" customWidth="1"/>
    <col min="11" max="11" width="39.84375" style="125" customWidth="1"/>
    <col min="12" max="13" width="20.61328125" style="125" customWidth="1"/>
    <col min="14" max="14" width="2.61328125" style="125" customWidth="1"/>
    <col min="15" max="15" width="41.15234375" style="125" customWidth="1"/>
    <col min="16" max="17" width="20.61328125" style="125" customWidth="1"/>
    <col min="18" max="16384" width="7.61328125" style="125"/>
  </cols>
  <sheetData>
    <row r="1" spans="1:11" s="131" customFormat="1" ht="29.15" customHeight="1" thickBot="1" x14ac:dyDescent="0.35">
      <c r="A1" s="593"/>
      <c r="B1" s="593"/>
      <c r="C1" s="593"/>
      <c r="D1" s="593"/>
      <c r="E1" s="593"/>
      <c r="F1" s="593"/>
      <c r="G1" s="594"/>
      <c r="H1" s="130" t="s">
        <v>198</v>
      </c>
    </row>
    <row r="2" spans="1:11" s="131" customFormat="1" ht="29.15" customHeight="1" thickTop="1" x14ac:dyDescent="0.35">
      <c r="A2" s="671" t="s">
        <v>199</v>
      </c>
      <c r="B2" s="671"/>
      <c r="C2" s="671"/>
      <c r="D2" s="672"/>
      <c r="E2" s="706" t="s">
        <v>200</v>
      </c>
      <c r="F2" s="707"/>
      <c r="G2" s="707"/>
      <c r="H2" s="707"/>
    </row>
    <row r="3" spans="1:11" s="131" customFormat="1" ht="29.15" customHeight="1" x14ac:dyDescent="0.35">
      <c r="A3" s="708" t="s">
        <v>257</v>
      </c>
      <c r="B3" s="709"/>
      <c r="C3" s="134" t="s">
        <v>202</v>
      </c>
      <c r="D3" s="134" t="s">
        <v>203</v>
      </c>
      <c r="E3" s="710" t="s">
        <v>257</v>
      </c>
      <c r="F3" s="709"/>
      <c r="G3" s="134" t="s">
        <v>202</v>
      </c>
      <c r="H3" s="134" t="s">
        <v>204</v>
      </c>
    </row>
    <row r="4" spans="1:11" s="131" customFormat="1" ht="29.15" customHeight="1" x14ac:dyDescent="0.35">
      <c r="A4" s="181"/>
      <c r="B4" s="181"/>
      <c r="C4" s="181"/>
      <c r="D4" s="181"/>
      <c r="E4" s="181"/>
      <c r="F4" s="181"/>
      <c r="G4" s="181"/>
      <c r="H4" s="181"/>
    </row>
    <row r="5" spans="1:11" s="131" customFormat="1" ht="30" customHeight="1" x14ac:dyDescent="0.35">
      <c r="A5" s="218" t="s">
        <v>645</v>
      </c>
      <c r="B5" s="219"/>
      <c r="C5" s="219"/>
      <c r="D5" s="219"/>
      <c r="E5" s="219"/>
      <c r="F5" s="219"/>
      <c r="G5" s="219"/>
      <c r="H5" s="219"/>
    </row>
    <row r="6" spans="1:11" s="131" customFormat="1" ht="5.25" customHeight="1" x14ac:dyDescent="0.35">
      <c r="A6" s="220"/>
      <c r="B6" s="221"/>
      <c r="C6" s="220"/>
      <c r="D6" s="222"/>
      <c r="E6" s="220"/>
      <c r="F6" s="221"/>
      <c r="G6" s="220"/>
      <c r="H6" s="220"/>
    </row>
    <row r="7" spans="1:11" s="131" customFormat="1" ht="29.15" customHeight="1" x14ac:dyDescent="0.35">
      <c r="A7" s="711" t="s">
        <v>646</v>
      </c>
      <c r="B7" s="712"/>
      <c r="C7" s="595">
        <f>+C8+C11+C15+C13</f>
        <v>8613418</v>
      </c>
      <c r="D7" s="163">
        <f>+D8+D11+D15+D13</f>
        <v>8613415</v>
      </c>
      <c r="E7" s="713" t="s">
        <v>646</v>
      </c>
      <c r="F7" s="712"/>
      <c r="G7" s="595">
        <f>+G8</f>
        <v>8613418</v>
      </c>
      <c r="H7" s="595">
        <f>+H8</f>
        <v>8613415</v>
      </c>
      <c r="I7" s="164"/>
      <c r="J7" s="596"/>
      <c r="K7" s="596"/>
    </row>
    <row r="8" spans="1:11" ht="29.15" customHeight="1" x14ac:dyDescent="0.35">
      <c r="A8" s="667" t="s">
        <v>647</v>
      </c>
      <c r="B8" s="699"/>
      <c r="C8" s="167">
        <f>+C9+C10</f>
        <v>434684</v>
      </c>
      <c r="D8" s="597">
        <f>+D9+D10</f>
        <v>434682</v>
      </c>
      <c r="E8" s="704" t="s">
        <v>648</v>
      </c>
      <c r="F8" s="714"/>
      <c r="G8" s="171">
        <f>+G9</f>
        <v>8613418</v>
      </c>
      <c r="H8" s="171">
        <f>+H9</f>
        <v>8613415</v>
      </c>
      <c r="J8" s="255"/>
      <c r="K8" s="255"/>
    </row>
    <row r="9" spans="1:11" ht="29.15" customHeight="1" x14ac:dyDescent="0.35">
      <c r="A9" s="234"/>
      <c r="B9" s="598" t="s">
        <v>649</v>
      </c>
      <c r="C9" s="167">
        <v>143</v>
      </c>
      <c r="D9" s="597">
        <v>143</v>
      </c>
      <c r="E9" s="170"/>
      <c r="F9" s="175" t="s">
        <v>648</v>
      </c>
      <c r="G9" s="171">
        <v>8613418</v>
      </c>
      <c r="H9" s="171">
        <v>8613415</v>
      </c>
    </row>
    <row r="10" spans="1:11" ht="29.15" customHeight="1" x14ac:dyDescent="0.35">
      <c r="A10" s="169"/>
      <c r="B10" s="598" t="s">
        <v>650</v>
      </c>
      <c r="C10" s="171">
        <v>434541</v>
      </c>
      <c r="D10" s="167">
        <v>434539</v>
      </c>
      <c r="E10" s="715"/>
      <c r="F10" s="714"/>
      <c r="G10" s="167"/>
      <c r="H10" s="171"/>
    </row>
    <row r="11" spans="1:11" ht="29.15" customHeight="1" x14ac:dyDescent="0.35">
      <c r="A11" s="667" t="s">
        <v>166</v>
      </c>
      <c r="B11" s="699"/>
      <c r="C11" s="171">
        <f>+C12</f>
        <v>2641134</v>
      </c>
      <c r="D11" s="171">
        <f>+D12</f>
        <v>2729718</v>
      </c>
      <c r="E11" s="599"/>
      <c r="F11" s="175"/>
      <c r="G11" s="167"/>
      <c r="H11" s="171"/>
    </row>
    <row r="12" spans="1:11" ht="29.15" customHeight="1" x14ac:dyDescent="0.35">
      <c r="A12" s="141" t="s">
        <v>605</v>
      </c>
      <c r="B12" s="598" t="s">
        <v>214</v>
      </c>
      <c r="C12" s="171">
        <v>2641134</v>
      </c>
      <c r="D12" s="171">
        <v>2729718</v>
      </c>
      <c r="E12" s="600"/>
      <c r="F12" s="175"/>
      <c r="G12" s="167"/>
      <c r="H12" s="167"/>
    </row>
    <row r="13" spans="1:11" ht="29.15" customHeight="1" x14ac:dyDescent="0.35">
      <c r="A13" s="667" t="s">
        <v>167</v>
      </c>
      <c r="B13" s="699"/>
      <c r="C13" s="171">
        <f>+C14</f>
        <v>0</v>
      </c>
      <c r="D13" s="597">
        <f>+D14</f>
        <v>0</v>
      </c>
      <c r="E13" s="601"/>
      <c r="F13" s="175"/>
      <c r="G13" s="167"/>
      <c r="H13" s="167"/>
    </row>
    <row r="14" spans="1:11" ht="29.15" customHeight="1" x14ac:dyDescent="0.35">
      <c r="A14" s="141"/>
      <c r="B14" s="602" t="s">
        <v>651</v>
      </c>
      <c r="C14" s="603">
        <v>0</v>
      </c>
      <c r="D14" s="597">
        <v>0</v>
      </c>
      <c r="E14" s="601"/>
      <c r="F14" s="175"/>
      <c r="G14" s="167"/>
      <c r="H14" s="167"/>
    </row>
    <row r="15" spans="1:11" ht="29.15" customHeight="1" x14ac:dyDescent="0.35">
      <c r="A15" s="667" t="s">
        <v>168</v>
      </c>
      <c r="B15" s="699"/>
      <c r="C15" s="171">
        <f>+C16</f>
        <v>5537600</v>
      </c>
      <c r="D15" s="597">
        <f>+D16</f>
        <v>5449015</v>
      </c>
      <c r="E15" s="601"/>
      <c r="F15" s="175"/>
      <c r="G15" s="167"/>
      <c r="H15" s="167"/>
    </row>
    <row r="16" spans="1:11" ht="29.15" customHeight="1" x14ac:dyDescent="0.35">
      <c r="A16" s="141"/>
      <c r="B16" s="602" t="s">
        <v>168</v>
      </c>
      <c r="C16" s="603">
        <v>5537600</v>
      </c>
      <c r="D16" s="597">
        <v>5449015</v>
      </c>
      <c r="E16" s="601"/>
      <c r="F16" s="175"/>
      <c r="G16" s="167"/>
      <c r="H16" s="167"/>
    </row>
    <row r="17" spans="1:11" s="131" customFormat="1" ht="5.25" customHeight="1" x14ac:dyDescent="0.35">
      <c r="A17" s="604"/>
      <c r="B17" s="605"/>
      <c r="C17" s="606"/>
      <c r="D17" s="607"/>
      <c r="E17" s="608"/>
      <c r="F17" s="609"/>
      <c r="G17" s="610"/>
      <c r="H17" s="610"/>
    </row>
    <row r="18" spans="1:11" ht="32.25" customHeight="1" x14ac:dyDescent="0.35"/>
    <row r="19" spans="1:11" s="131" customFormat="1" ht="30" customHeight="1" x14ac:dyDescent="0.35">
      <c r="A19" s="218" t="s">
        <v>652</v>
      </c>
      <c r="B19" s="219"/>
      <c r="C19" s="219"/>
      <c r="D19" s="219"/>
      <c r="E19" s="219"/>
      <c r="F19" s="219"/>
      <c r="G19" s="219"/>
      <c r="H19" s="219"/>
    </row>
    <row r="20" spans="1:11" s="131" customFormat="1" ht="5.25" customHeight="1" x14ac:dyDescent="0.35">
      <c r="A20" s="220"/>
      <c r="B20" s="221"/>
      <c r="C20" s="220"/>
      <c r="D20" s="222"/>
      <c r="E20" s="220"/>
      <c r="F20" s="221"/>
      <c r="G20" s="220"/>
      <c r="H20" s="220"/>
    </row>
    <row r="21" spans="1:11" s="131" customFormat="1" ht="29.15" customHeight="1" x14ac:dyDescent="0.35">
      <c r="A21" s="700" t="s">
        <v>210</v>
      </c>
      <c r="B21" s="701"/>
      <c r="C21" s="162">
        <f>+C22+C24+C26</f>
        <v>520423</v>
      </c>
      <c r="D21" s="163">
        <f>+D22+D24+D26</f>
        <v>1544074</v>
      </c>
      <c r="E21" s="716" t="s">
        <v>210</v>
      </c>
      <c r="F21" s="683"/>
      <c r="G21" s="162">
        <f>+G22+G24+G26</f>
        <v>520423</v>
      </c>
      <c r="H21" s="163">
        <f>+H22+H24+H26</f>
        <v>519525</v>
      </c>
      <c r="I21" s="164"/>
      <c r="J21" s="596"/>
      <c r="K21" s="596"/>
    </row>
    <row r="22" spans="1:11" s="131" customFormat="1" ht="29.15" customHeight="1" x14ac:dyDescent="0.35">
      <c r="A22" s="696" t="s">
        <v>653</v>
      </c>
      <c r="B22" s="697"/>
      <c r="C22" s="611">
        <f>+C23</f>
        <v>1020</v>
      </c>
      <c r="D22" s="233">
        <f>+D23</f>
        <v>123</v>
      </c>
      <c r="E22" s="698" t="s">
        <v>654</v>
      </c>
      <c r="F22" s="686"/>
      <c r="G22" s="165">
        <f>+G23</f>
        <v>1020</v>
      </c>
      <c r="H22" s="171">
        <f>+H23</f>
        <v>123</v>
      </c>
    </row>
    <row r="23" spans="1:11" s="131" customFormat="1" ht="29.15" customHeight="1" x14ac:dyDescent="0.35">
      <c r="A23" s="168"/>
      <c r="B23" s="169" t="s">
        <v>655</v>
      </c>
      <c r="C23" s="611">
        <v>1020</v>
      </c>
      <c r="D23" s="233">
        <v>123</v>
      </c>
      <c r="E23" s="174"/>
      <c r="F23" s="173" t="s">
        <v>654</v>
      </c>
      <c r="G23" s="165">
        <v>1020</v>
      </c>
      <c r="H23" s="171">
        <v>123</v>
      </c>
    </row>
    <row r="24" spans="1:11" s="131" customFormat="1" ht="29.15" customHeight="1" x14ac:dyDescent="0.35">
      <c r="A24" s="696" t="s">
        <v>656</v>
      </c>
      <c r="B24" s="697"/>
      <c r="C24" s="611">
        <f>+C25</f>
        <v>71296</v>
      </c>
      <c r="D24" s="233">
        <f>+D25</f>
        <v>1091744</v>
      </c>
      <c r="E24" s="698" t="s">
        <v>68</v>
      </c>
      <c r="F24" s="686"/>
      <c r="G24" s="165">
        <f>+G25</f>
        <v>338006</v>
      </c>
      <c r="H24" s="171">
        <f>+H25</f>
        <v>338006</v>
      </c>
    </row>
    <row r="25" spans="1:11" s="131" customFormat="1" ht="29.15" customHeight="1" x14ac:dyDescent="0.35">
      <c r="A25" s="168"/>
      <c r="B25" s="169" t="s">
        <v>657</v>
      </c>
      <c r="C25" s="611">
        <v>71296</v>
      </c>
      <c r="D25" s="233">
        <v>1091744</v>
      </c>
      <c r="E25" s="174"/>
      <c r="F25" s="173" t="s">
        <v>68</v>
      </c>
      <c r="G25" s="165">
        <v>338006</v>
      </c>
      <c r="H25" s="171">
        <v>338006</v>
      </c>
    </row>
    <row r="26" spans="1:11" s="131" customFormat="1" ht="29.15" customHeight="1" x14ac:dyDescent="0.35">
      <c r="A26" s="685" t="s">
        <v>658</v>
      </c>
      <c r="B26" s="686"/>
      <c r="C26" s="165">
        <f>+C27+C28</f>
        <v>448107</v>
      </c>
      <c r="D26" s="171">
        <f>+D27+D28</f>
        <v>452207</v>
      </c>
      <c r="E26" s="698" t="s">
        <v>69</v>
      </c>
      <c r="F26" s="686"/>
      <c r="G26" s="165">
        <f>+G27+G28</f>
        <v>181397</v>
      </c>
      <c r="H26" s="171">
        <f>+H27+H28</f>
        <v>181396</v>
      </c>
      <c r="I26" s="164"/>
      <c r="J26" s="596"/>
      <c r="K26" s="596"/>
    </row>
    <row r="27" spans="1:11" s="131" customFormat="1" ht="29.15" customHeight="1" x14ac:dyDescent="0.35">
      <c r="A27" s="168"/>
      <c r="B27" s="173" t="s">
        <v>659</v>
      </c>
      <c r="C27" s="165">
        <v>448107</v>
      </c>
      <c r="D27" s="171">
        <v>450343</v>
      </c>
      <c r="E27" s="224"/>
      <c r="F27" s="173" t="s">
        <v>70</v>
      </c>
      <c r="G27" s="165">
        <v>173279</v>
      </c>
      <c r="H27" s="171">
        <v>173278</v>
      </c>
      <c r="I27" s="164"/>
      <c r="J27" s="596"/>
      <c r="K27" s="596"/>
    </row>
    <row r="28" spans="1:11" s="131" customFormat="1" ht="29.15" customHeight="1" x14ac:dyDescent="0.35">
      <c r="A28" s="169"/>
      <c r="B28" s="169" t="s">
        <v>660</v>
      </c>
      <c r="C28" s="165">
        <v>0</v>
      </c>
      <c r="D28" s="171">
        <v>1864</v>
      </c>
      <c r="E28" s="224"/>
      <c r="F28" s="173" t="s">
        <v>661</v>
      </c>
      <c r="G28" s="165">
        <v>8118</v>
      </c>
      <c r="H28" s="171">
        <v>8118</v>
      </c>
      <c r="I28" s="164"/>
      <c r="J28" s="596"/>
      <c r="K28" s="596"/>
    </row>
    <row r="29" spans="1:11" ht="5.25" customHeight="1" x14ac:dyDescent="0.35">
      <c r="A29" s="612"/>
      <c r="B29" s="180"/>
      <c r="C29" s="612"/>
      <c r="D29" s="613"/>
      <c r="E29" s="614"/>
      <c r="F29" s="180"/>
      <c r="G29" s="612"/>
      <c r="H29" s="612"/>
    </row>
    <row r="30" spans="1:11" ht="19.5" customHeight="1" x14ac:dyDescent="0.35">
      <c r="A30" s="181"/>
      <c r="B30" s="181"/>
      <c r="C30" s="615"/>
      <c r="D30" s="615"/>
      <c r="E30" s="616"/>
      <c r="F30" s="616"/>
      <c r="G30" s="615"/>
      <c r="H30" s="615"/>
    </row>
    <row r="31" spans="1:11" ht="30" customHeight="1" x14ac:dyDescent="0.35">
      <c r="A31" s="218" t="s">
        <v>662</v>
      </c>
      <c r="B31" s="219"/>
      <c r="C31" s="219"/>
      <c r="D31" s="219"/>
      <c r="E31" s="219"/>
      <c r="F31" s="219"/>
      <c r="G31" s="219"/>
      <c r="H31" s="219"/>
    </row>
    <row r="32" spans="1:11" ht="5.25" customHeight="1" x14ac:dyDescent="0.35">
      <c r="A32" s="220"/>
      <c r="B32" s="221"/>
      <c r="C32" s="220"/>
      <c r="D32" s="222"/>
      <c r="E32" s="220"/>
      <c r="F32" s="221"/>
      <c r="G32" s="220"/>
      <c r="H32" s="220"/>
    </row>
    <row r="33" spans="1:11" ht="29.15" customHeight="1" x14ac:dyDescent="0.35">
      <c r="A33" s="700" t="s">
        <v>210</v>
      </c>
      <c r="B33" s="717"/>
      <c r="C33" s="617">
        <f>+C34+C36+C38</f>
        <v>253768</v>
      </c>
      <c r="D33" s="618">
        <f>+D34+D36+D38</f>
        <v>1143706</v>
      </c>
      <c r="E33" s="700" t="s">
        <v>210</v>
      </c>
      <c r="F33" s="701"/>
      <c r="G33" s="162">
        <f>+G34</f>
        <v>253768</v>
      </c>
      <c r="H33" s="163">
        <f>+H34</f>
        <v>18311</v>
      </c>
      <c r="J33" s="255"/>
      <c r="K33" s="255"/>
    </row>
    <row r="34" spans="1:11" ht="29.15" customHeight="1" x14ac:dyDescent="0.35">
      <c r="A34" s="696" t="s">
        <v>212</v>
      </c>
      <c r="B34" s="718"/>
      <c r="C34" s="619">
        <f>+C35</f>
        <v>3758</v>
      </c>
      <c r="D34" s="597">
        <f>+D35</f>
        <v>811</v>
      </c>
      <c r="E34" s="704" t="s">
        <v>663</v>
      </c>
      <c r="F34" s="686"/>
      <c r="G34" s="165">
        <f>+G35</f>
        <v>253768</v>
      </c>
      <c r="H34" s="167">
        <f>+H35</f>
        <v>18311</v>
      </c>
    </row>
    <row r="35" spans="1:11" ht="29.15" customHeight="1" x14ac:dyDescent="0.35">
      <c r="A35" s="168"/>
      <c r="B35" s="141" t="s">
        <v>213</v>
      </c>
      <c r="C35" s="619">
        <v>3758</v>
      </c>
      <c r="D35" s="620">
        <v>811</v>
      </c>
      <c r="E35" s="170"/>
      <c r="F35" s="175" t="s">
        <v>663</v>
      </c>
      <c r="G35" s="165">
        <v>253768</v>
      </c>
      <c r="H35" s="167">
        <v>18311</v>
      </c>
    </row>
    <row r="36" spans="1:11" ht="29.15" customHeight="1" x14ac:dyDescent="0.35">
      <c r="A36" s="696" t="s">
        <v>664</v>
      </c>
      <c r="B36" s="718"/>
      <c r="C36" s="603">
        <f>+C37</f>
        <v>117067</v>
      </c>
      <c r="D36" s="620">
        <f>+D37</f>
        <v>1049480</v>
      </c>
      <c r="E36" s="601"/>
      <c r="F36" s="175"/>
      <c r="G36" s="167"/>
      <c r="H36" s="171"/>
    </row>
    <row r="37" spans="1:11" ht="29.15" customHeight="1" x14ac:dyDescent="0.35">
      <c r="A37" s="168"/>
      <c r="B37" s="141" t="s">
        <v>664</v>
      </c>
      <c r="C37" s="603">
        <v>117067</v>
      </c>
      <c r="D37" s="597">
        <v>1049480</v>
      </c>
      <c r="E37" s="170"/>
      <c r="F37" s="175"/>
      <c r="G37" s="167"/>
      <c r="H37" s="171"/>
    </row>
    <row r="38" spans="1:11" ht="29.15" customHeight="1" x14ac:dyDescent="0.35">
      <c r="A38" s="696" t="s">
        <v>251</v>
      </c>
      <c r="B38" s="718"/>
      <c r="C38" s="603">
        <f>+C39+C40</f>
        <v>132943</v>
      </c>
      <c r="D38" s="597">
        <f>+D39+D40</f>
        <v>93415</v>
      </c>
      <c r="E38" s="601"/>
      <c r="F38" s="175"/>
      <c r="G38" s="167"/>
      <c r="H38" s="171"/>
      <c r="J38" s="255"/>
      <c r="K38" s="255"/>
    </row>
    <row r="39" spans="1:11" ht="29.15" customHeight="1" x14ac:dyDescent="0.35">
      <c r="A39" s="168"/>
      <c r="B39" s="141" t="s">
        <v>31</v>
      </c>
      <c r="C39" s="603">
        <v>132933</v>
      </c>
      <c r="D39" s="597">
        <v>93415</v>
      </c>
      <c r="E39" s="601"/>
      <c r="F39" s="175"/>
      <c r="G39" s="167"/>
      <c r="H39" s="171"/>
    </row>
    <row r="40" spans="1:11" ht="29.15" customHeight="1" x14ac:dyDescent="0.35">
      <c r="A40" s="168"/>
      <c r="B40" s="141" t="s">
        <v>34</v>
      </c>
      <c r="C40" s="603">
        <v>10</v>
      </c>
      <c r="D40" s="597">
        <v>0</v>
      </c>
      <c r="E40" s="170"/>
      <c r="F40" s="175"/>
      <c r="G40" s="167"/>
      <c r="H40" s="171"/>
    </row>
    <row r="41" spans="1:11" s="225" customFormat="1" ht="5.25" customHeight="1" x14ac:dyDescent="0.35">
      <c r="A41" s="260"/>
      <c r="B41" s="621"/>
      <c r="C41" s="622"/>
      <c r="D41" s="623"/>
      <c r="E41" s="260"/>
      <c r="F41" s="624"/>
      <c r="G41" s="260"/>
      <c r="H41" s="260"/>
    </row>
    <row r="42" spans="1:11" ht="20.25" customHeight="1" x14ac:dyDescent="0.35">
      <c r="A42" s="625"/>
      <c r="B42" s="625"/>
      <c r="C42" s="625"/>
      <c r="D42" s="625"/>
      <c r="E42" s="625"/>
      <c r="F42" s="625"/>
      <c r="G42" s="625"/>
      <c r="H42" s="625"/>
    </row>
    <row r="43" spans="1:11" ht="30" customHeight="1" x14ac:dyDescent="0.35">
      <c r="A43" s="626" t="s">
        <v>665</v>
      </c>
      <c r="B43" s="627"/>
      <c r="C43" s="627"/>
      <c r="D43" s="627"/>
      <c r="E43" s="627"/>
      <c r="F43" s="627"/>
      <c r="G43" s="627"/>
      <c r="H43" s="627"/>
    </row>
    <row r="44" spans="1:11" ht="8.25" customHeight="1" x14ac:dyDescent="0.35">
      <c r="A44" s="628"/>
      <c r="B44" s="629"/>
      <c r="C44" s="628"/>
      <c r="D44" s="630"/>
      <c r="E44" s="628"/>
      <c r="F44" s="629"/>
      <c r="G44" s="628"/>
      <c r="H44" s="628"/>
    </row>
    <row r="45" spans="1:11" ht="29.15" customHeight="1" x14ac:dyDescent="0.35">
      <c r="A45" s="719" t="s">
        <v>210</v>
      </c>
      <c r="B45" s="720"/>
      <c r="C45" s="254">
        <f>+C46+C48+C50</f>
        <v>307568</v>
      </c>
      <c r="D45" s="253">
        <f>+D46+D48+D50</f>
        <v>1254270</v>
      </c>
      <c r="E45" s="721" t="s">
        <v>210</v>
      </c>
      <c r="F45" s="720"/>
      <c r="G45" s="254">
        <f>+G46+G48</f>
        <v>307568</v>
      </c>
      <c r="H45" s="252">
        <f>+H46+H48</f>
        <v>24677</v>
      </c>
      <c r="J45" s="255"/>
      <c r="K45" s="255"/>
    </row>
    <row r="46" spans="1:11" ht="29.15" customHeight="1" x14ac:dyDescent="0.35">
      <c r="A46" s="722" t="s">
        <v>212</v>
      </c>
      <c r="B46" s="723"/>
      <c r="C46" s="631">
        <f>+C47</f>
        <v>4402</v>
      </c>
      <c r="D46" s="257">
        <f>+D47</f>
        <v>797</v>
      </c>
      <c r="E46" s="724" t="s">
        <v>666</v>
      </c>
      <c r="F46" s="725"/>
      <c r="G46" s="258">
        <f>+G47</f>
        <v>304707</v>
      </c>
      <c r="H46" s="256">
        <f>+H47</f>
        <v>23202</v>
      </c>
      <c r="J46" s="255"/>
      <c r="K46" s="255"/>
    </row>
    <row r="47" spans="1:11" ht="29.15" customHeight="1" x14ac:dyDescent="0.35">
      <c r="A47" s="632"/>
      <c r="B47" s="633" t="s">
        <v>213</v>
      </c>
      <c r="C47" s="631">
        <v>4402</v>
      </c>
      <c r="D47" s="257">
        <v>797</v>
      </c>
      <c r="E47" s="634"/>
      <c r="F47" s="635" t="s">
        <v>666</v>
      </c>
      <c r="G47" s="258">
        <v>304707</v>
      </c>
      <c r="H47" s="256">
        <v>23202</v>
      </c>
    </row>
    <row r="48" spans="1:11" ht="29.15" customHeight="1" x14ac:dyDescent="0.35">
      <c r="A48" s="722" t="s">
        <v>664</v>
      </c>
      <c r="B48" s="723"/>
      <c r="C48" s="631">
        <f>+C49</f>
        <v>250124</v>
      </c>
      <c r="D48" s="257">
        <f>+D49</f>
        <v>1194529</v>
      </c>
      <c r="E48" s="726" t="s">
        <v>667</v>
      </c>
      <c r="F48" s="727"/>
      <c r="G48" s="636">
        <f>+G49</f>
        <v>2861</v>
      </c>
      <c r="H48" s="637">
        <f>+H49</f>
        <v>1475</v>
      </c>
    </row>
    <row r="49" spans="1:11" ht="29.15" customHeight="1" x14ac:dyDescent="0.35">
      <c r="A49" s="632"/>
      <c r="B49" s="633" t="s">
        <v>664</v>
      </c>
      <c r="C49" s="631">
        <v>250124</v>
      </c>
      <c r="D49" s="257">
        <v>1194529</v>
      </c>
      <c r="E49" s="634"/>
      <c r="F49" s="638" t="s">
        <v>667</v>
      </c>
      <c r="G49" s="256">
        <v>2861</v>
      </c>
      <c r="H49" s="637">
        <v>1475</v>
      </c>
    </row>
    <row r="50" spans="1:11" ht="29.15" customHeight="1" x14ac:dyDescent="0.35">
      <c r="A50" s="722" t="s">
        <v>251</v>
      </c>
      <c r="B50" s="723"/>
      <c r="C50" s="631">
        <f>+C51+C52</f>
        <v>53042</v>
      </c>
      <c r="D50" s="257">
        <f>+D51+D52</f>
        <v>58944</v>
      </c>
      <c r="E50" s="694"/>
      <c r="F50" s="688"/>
      <c r="G50" s="256"/>
      <c r="H50" s="636"/>
      <c r="J50" s="255"/>
      <c r="K50" s="255"/>
    </row>
    <row r="51" spans="1:11" ht="29.15" customHeight="1" x14ac:dyDescent="0.35">
      <c r="A51" s="632"/>
      <c r="B51" s="633" t="s">
        <v>31</v>
      </c>
      <c r="C51" s="631">
        <v>52012</v>
      </c>
      <c r="D51" s="257">
        <v>52012</v>
      </c>
      <c r="E51" s="198"/>
      <c r="F51" s="199"/>
      <c r="G51" s="256"/>
      <c r="H51" s="636"/>
    </row>
    <row r="52" spans="1:11" ht="29.15" customHeight="1" x14ac:dyDescent="0.35">
      <c r="A52" s="632"/>
      <c r="B52" s="633" t="s">
        <v>34</v>
      </c>
      <c r="C52" s="631">
        <v>1030</v>
      </c>
      <c r="D52" s="257">
        <v>6932</v>
      </c>
      <c r="E52" s="198"/>
      <c r="F52" s="199"/>
      <c r="G52" s="256"/>
      <c r="H52" s="636"/>
    </row>
    <row r="53" spans="1:11" s="225" customFormat="1" ht="5.25" customHeight="1" x14ac:dyDescent="0.35">
      <c r="A53" s="260"/>
      <c r="B53" s="624"/>
      <c r="C53" s="260"/>
      <c r="D53" s="623"/>
      <c r="E53" s="260"/>
      <c r="F53" s="624"/>
      <c r="G53" s="260"/>
      <c r="H53" s="260"/>
    </row>
    <row r="54" spans="1:11" ht="20.25" customHeight="1" x14ac:dyDescent="0.35">
      <c r="A54" s="243"/>
      <c r="B54" s="244"/>
      <c r="C54" s="243"/>
      <c r="D54" s="243"/>
      <c r="E54" s="243"/>
      <c r="F54" s="244"/>
      <c r="G54" s="243"/>
      <c r="H54" s="243"/>
    </row>
    <row r="55" spans="1:11" ht="12" customHeight="1" x14ac:dyDescent="0.35">
      <c r="A55" s="243"/>
      <c r="B55" s="244"/>
      <c r="C55" s="245"/>
      <c r="D55" s="245"/>
      <c r="E55" s="244"/>
      <c r="F55" s="639"/>
      <c r="G55" s="243"/>
      <c r="H55" s="243"/>
    </row>
    <row r="56" spans="1:11" s="225" customFormat="1" ht="30" customHeight="1" x14ac:dyDescent="0.35">
      <c r="A56" s="185" t="s">
        <v>668</v>
      </c>
      <c r="B56" s="186"/>
      <c r="C56" s="186"/>
      <c r="D56" s="186"/>
      <c r="E56" s="186"/>
      <c r="F56" s="186"/>
      <c r="G56" s="186"/>
      <c r="H56" s="186"/>
    </row>
    <row r="57" spans="1:11" ht="8.25" customHeight="1" x14ac:dyDescent="0.35">
      <c r="A57" s="640"/>
      <c r="B57" s="251"/>
      <c r="C57" s="640"/>
      <c r="D57" s="250"/>
      <c r="E57" s="640"/>
      <c r="F57" s="251"/>
      <c r="G57" s="640"/>
      <c r="H57" s="640"/>
    </row>
    <row r="58" spans="1:11" ht="29.15" customHeight="1" x14ac:dyDescent="0.35">
      <c r="A58" s="690" t="s">
        <v>210</v>
      </c>
      <c r="B58" s="691"/>
      <c r="C58" s="190">
        <f>+C59+C61+C63+C65+C67+C69+C72</f>
        <v>16260588</v>
      </c>
      <c r="D58" s="192">
        <f>+D59+D61+D63+D65+D67+D69+D72</f>
        <v>15095550</v>
      </c>
      <c r="E58" s="692" t="s">
        <v>210</v>
      </c>
      <c r="F58" s="691"/>
      <c r="G58" s="190">
        <f>+G59+G61+G63</f>
        <v>16260588</v>
      </c>
      <c r="H58" s="192">
        <f>+H59+H61+H63</f>
        <v>14954420</v>
      </c>
      <c r="J58" s="255"/>
      <c r="K58" s="255"/>
    </row>
    <row r="59" spans="1:11" ht="29.15" customHeight="1" x14ac:dyDescent="0.35">
      <c r="A59" s="687" t="s">
        <v>267</v>
      </c>
      <c r="B59" s="688"/>
      <c r="C59" s="193">
        <f>+C60</f>
        <v>4733908</v>
      </c>
      <c r="D59" s="194">
        <f>+D60</f>
        <v>4770842</v>
      </c>
      <c r="E59" s="694" t="s">
        <v>669</v>
      </c>
      <c r="F59" s="688"/>
      <c r="G59" s="193">
        <f>+G60</f>
        <v>8892006</v>
      </c>
      <c r="H59" s="194">
        <f>+H60</f>
        <v>7597364</v>
      </c>
      <c r="J59" s="255"/>
      <c r="K59" s="255"/>
    </row>
    <row r="60" spans="1:11" ht="29.15" customHeight="1" x14ac:dyDescent="0.35">
      <c r="A60" s="196"/>
      <c r="B60" s="196" t="s">
        <v>670</v>
      </c>
      <c r="C60" s="193">
        <v>4733908</v>
      </c>
      <c r="D60" s="194">
        <v>4770842</v>
      </c>
      <c r="E60" s="198"/>
      <c r="F60" s="196" t="s">
        <v>669</v>
      </c>
      <c r="G60" s="193">
        <v>8892006</v>
      </c>
      <c r="H60" s="194">
        <v>7597364</v>
      </c>
    </row>
    <row r="61" spans="1:11" ht="29.15" customHeight="1" x14ac:dyDescent="0.35">
      <c r="A61" s="687" t="s">
        <v>221</v>
      </c>
      <c r="B61" s="688"/>
      <c r="C61" s="193">
        <f>+C62</f>
        <v>3041022</v>
      </c>
      <c r="D61" s="194">
        <f>+D62</f>
        <v>3148802</v>
      </c>
      <c r="E61" s="694" t="s">
        <v>265</v>
      </c>
      <c r="F61" s="688"/>
      <c r="G61" s="193">
        <f>+G62</f>
        <v>6662776</v>
      </c>
      <c r="H61" s="194">
        <f>+H62</f>
        <v>6651263</v>
      </c>
    </row>
    <row r="62" spans="1:11" ht="29.15" customHeight="1" x14ac:dyDescent="0.35">
      <c r="A62" s="196"/>
      <c r="B62" s="196" t="s">
        <v>671</v>
      </c>
      <c r="C62" s="193">
        <v>3041022</v>
      </c>
      <c r="D62" s="194">
        <v>3148802</v>
      </c>
      <c r="E62" s="198"/>
      <c r="F62" s="196" t="s">
        <v>265</v>
      </c>
      <c r="G62" s="193">
        <v>6662776</v>
      </c>
      <c r="H62" s="194">
        <v>6651263</v>
      </c>
    </row>
    <row r="63" spans="1:11" ht="29.15" customHeight="1" x14ac:dyDescent="0.35">
      <c r="A63" s="687" t="s">
        <v>211</v>
      </c>
      <c r="B63" s="688"/>
      <c r="C63" s="193">
        <f>+C64</f>
        <v>0</v>
      </c>
      <c r="D63" s="194">
        <f>+D64</f>
        <v>41</v>
      </c>
      <c r="E63" s="694" t="s">
        <v>69</v>
      </c>
      <c r="F63" s="688"/>
      <c r="G63" s="193">
        <f>+G64+G65</f>
        <v>705806</v>
      </c>
      <c r="H63" s="194">
        <f>+H64+H65</f>
        <v>705793</v>
      </c>
      <c r="J63" s="255"/>
      <c r="K63" s="255"/>
    </row>
    <row r="64" spans="1:11" ht="29.15" customHeight="1" x14ac:dyDescent="0.35">
      <c r="A64" s="196"/>
      <c r="B64" s="196" t="s">
        <v>672</v>
      </c>
      <c r="C64" s="193">
        <v>0</v>
      </c>
      <c r="D64" s="194">
        <v>41</v>
      </c>
      <c r="E64" s="198"/>
      <c r="F64" s="196" t="s">
        <v>70</v>
      </c>
      <c r="G64" s="193">
        <v>701355</v>
      </c>
      <c r="H64" s="194">
        <v>701342</v>
      </c>
    </row>
    <row r="65" spans="1:11" ht="29.15" customHeight="1" x14ac:dyDescent="0.35">
      <c r="A65" s="687" t="s">
        <v>673</v>
      </c>
      <c r="B65" s="688"/>
      <c r="C65" s="193">
        <f>+C66</f>
        <v>630773</v>
      </c>
      <c r="D65" s="194">
        <f>+D66</f>
        <v>630773</v>
      </c>
      <c r="E65" s="198"/>
      <c r="F65" s="196" t="s">
        <v>674</v>
      </c>
      <c r="G65" s="193">
        <v>4451</v>
      </c>
      <c r="H65" s="194">
        <v>4451</v>
      </c>
    </row>
    <row r="66" spans="1:11" ht="29.15" customHeight="1" x14ac:dyDescent="0.35">
      <c r="A66" s="195"/>
      <c r="B66" s="199" t="s">
        <v>675</v>
      </c>
      <c r="C66" s="193">
        <v>630773</v>
      </c>
      <c r="D66" s="194">
        <v>630773</v>
      </c>
      <c r="E66" s="198"/>
      <c r="F66" s="196"/>
      <c r="G66" s="193"/>
      <c r="H66" s="194"/>
      <c r="J66" s="255"/>
      <c r="K66" s="255"/>
    </row>
    <row r="67" spans="1:11" ht="29.15" customHeight="1" x14ac:dyDescent="0.35">
      <c r="A67" s="687" t="s">
        <v>232</v>
      </c>
      <c r="B67" s="688"/>
      <c r="C67" s="193">
        <f>+C68</f>
        <v>137851</v>
      </c>
      <c r="D67" s="194">
        <f>+D68</f>
        <v>137850</v>
      </c>
      <c r="E67" s="201"/>
      <c r="F67" s="195"/>
      <c r="G67" s="193"/>
      <c r="H67" s="194"/>
    </row>
    <row r="68" spans="1:11" ht="29.15" customHeight="1" x14ac:dyDescent="0.35">
      <c r="A68" s="196"/>
      <c r="B68" s="641" t="s">
        <v>232</v>
      </c>
      <c r="C68" s="193">
        <v>137851</v>
      </c>
      <c r="D68" s="194">
        <v>137850</v>
      </c>
      <c r="E68" s="201"/>
      <c r="F68" s="195"/>
      <c r="G68" s="193"/>
      <c r="H68" s="194"/>
    </row>
    <row r="69" spans="1:11" ht="29.15" customHeight="1" x14ac:dyDescent="0.35">
      <c r="A69" s="687" t="s">
        <v>251</v>
      </c>
      <c r="B69" s="688"/>
      <c r="C69" s="193">
        <f>+C70+C71</f>
        <v>2158734</v>
      </c>
      <c r="D69" s="194">
        <f>+D70+D71</f>
        <v>2160942</v>
      </c>
      <c r="E69" s="201"/>
      <c r="F69" s="195"/>
      <c r="G69" s="193"/>
      <c r="H69" s="194"/>
    </row>
    <row r="70" spans="1:11" ht="29.15" customHeight="1" x14ac:dyDescent="0.35">
      <c r="A70" s="196"/>
      <c r="B70" s="196" t="s">
        <v>676</v>
      </c>
      <c r="C70" s="193">
        <v>2070076</v>
      </c>
      <c r="D70" s="194">
        <v>2068984</v>
      </c>
      <c r="E70" s="201"/>
      <c r="F70" s="195"/>
      <c r="G70" s="193"/>
      <c r="H70" s="194"/>
    </row>
    <row r="71" spans="1:11" ht="29.15" customHeight="1" x14ac:dyDescent="0.35">
      <c r="A71" s="196"/>
      <c r="B71" s="196" t="s">
        <v>34</v>
      </c>
      <c r="C71" s="193">
        <v>88658</v>
      </c>
      <c r="D71" s="194">
        <v>91958</v>
      </c>
      <c r="E71" s="201"/>
      <c r="F71" s="195"/>
      <c r="G71" s="642"/>
      <c r="H71" s="203"/>
      <c r="J71" s="255"/>
      <c r="K71" s="255"/>
    </row>
    <row r="72" spans="1:11" ht="29.15" customHeight="1" x14ac:dyDescent="0.35">
      <c r="A72" s="687" t="s">
        <v>677</v>
      </c>
      <c r="B72" s="688"/>
      <c r="C72" s="193">
        <f>+C73</f>
        <v>5558300</v>
      </c>
      <c r="D72" s="194">
        <f>+D73</f>
        <v>4246300</v>
      </c>
      <c r="E72" s="201"/>
      <c r="F72" s="195"/>
      <c r="G72" s="642"/>
      <c r="H72" s="204"/>
      <c r="J72" s="255"/>
      <c r="K72" s="255"/>
    </row>
    <row r="73" spans="1:11" ht="29.15" customHeight="1" x14ac:dyDescent="0.35">
      <c r="A73" s="196"/>
      <c r="B73" s="199" t="s">
        <v>677</v>
      </c>
      <c r="C73" s="193">
        <v>5558300</v>
      </c>
      <c r="D73" s="194">
        <v>4246300</v>
      </c>
      <c r="E73" s="201"/>
      <c r="F73" s="195"/>
      <c r="G73" s="642"/>
      <c r="H73" s="203"/>
    </row>
    <row r="74" spans="1:11" ht="29.15" customHeight="1" x14ac:dyDescent="0.2">
      <c r="A74" s="265"/>
      <c r="B74" s="266"/>
      <c r="C74" s="265"/>
      <c r="D74" s="267"/>
      <c r="E74" s="310"/>
      <c r="F74" s="309"/>
      <c r="G74" s="643"/>
      <c r="H74" s="644"/>
    </row>
    <row r="75" spans="1:11" ht="5.25" customHeight="1" x14ac:dyDescent="0.2">
      <c r="A75" s="645"/>
      <c r="B75" s="645"/>
      <c r="C75" s="645"/>
      <c r="D75" s="645"/>
      <c r="E75" s="645"/>
      <c r="F75" s="645"/>
      <c r="G75" s="646"/>
      <c r="H75" s="645"/>
    </row>
    <row r="76" spans="1:11" ht="5.25" customHeight="1" x14ac:dyDescent="0.2">
      <c r="E76" s="645"/>
      <c r="F76" s="645"/>
      <c r="G76" s="645"/>
      <c r="H76" s="645"/>
    </row>
    <row r="77" spans="1:11" ht="29.15" customHeight="1" x14ac:dyDescent="0.2">
      <c r="A77" s="645"/>
      <c r="B77" s="645"/>
      <c r="C77" s="645"/>
      <c r="D77" s="645"/>
      <c r="E77" s="645"/>
      <c r="F77" s="645"/>
      <c r="G77" s="645"/>
      <c r="H77" s="645"/>
      <c r="K77" s="255"/>
    </row>
    <row r="78" spans="1:11" ht="29.15" customHeight="1" x14ac:dyDescent="0.35">
      <c r="K78" s="255"/>
    </row>
    <row r="79" spans="1:11" ht="29.15" customHeight="1" x14ac:dyDescent="0.35"/>
    <row r="80" spans="1:11" ht="29.15" customHeight="1" x14ac:dyDescent="0.35"/>
    <row r="81" ht="5.25" customHeight="1" x14ac:dyDescent="0.35"/>
    <row r="82" ht="5.25" customHeight="1" x14ac:dyDescent="0.35"/>
  </sheetData>
  <mergeCells count="46">
    <mergeCell ref="A65:B65"/>
    <mergeCell ref="A67:B67"/>
    <mergeCell ref="A69:B69"/>
    <mergeCell ref="A72:B72"/>
    <mergeCell ref="A59:B59"/>
    <mergeCell ref="E59:F59"/>
    <mergeCell ref="A61:B61"/>
    <mergeCell ref="E61:F61"/>
    <mergeCell ref="A63:B63"/>
    <mergeCell ref="E63:F63"/>
    <mergeCell ref="A48:B48"/>
    <mergeCell ref="E48:F48"/>
    <mergeCell ref="A50:B50"/>
    <mergeCell ref="E50:F50"/>
    <mergeCell ref="A58:B58"/>
    <mergeCell ref="E58:F58"/>
    <mergeCell ref="A36:B36"/>
    <mergeCell ref="A38:B38"/>
    <mergeCell ref="A45:B45"/>
    <mergeCell ref="E45:F45"/>
    <mergeCell ref="A46:B46"/>
    <mergeCell ref="E46:F46"/>
    <mergeCell ref="A26:B26"/>
    <mergeCell ref="E26:F26"/>
    <mergeCell ref="A33:B33"/>
    <mergeCell ref="E33:F33"/>
    <mergeCell ref="A34:B34"/>
    <mergeCell ref="E34:F34"/>
    <mergeCell ref="A21:B21"/>
    <mergeCell ref="E21:F21"/>
    <mergeCell ref="A22:B22"/>
    <mergeCell ref="E22:F22"/>
    <mergeCell ref="A24:B24"/>
    <mergeCell ref="E24:F24"/>
    <mergeCell ref="A15:B15"/>
    <mergeCell ref="A2:D2"/>
    <mergeCell ref="E2:H2"/>
    <mergeCell ref="A3:B3"/>
    <mergeCell ref="E3:F3"/>
    <mergeCell ref="A7:B7"/>
    <mergeCell ref="E7:F7"/>
    <mergeCell ref="A8:B8"/>
    <mergeCell ref="E8:F8"/>
    <mergeCell ref="E10:F10"/>
    <mergeCell ref="A11:B11"/>
    <mergeCell ref="A13:B13"/>
  </mergeCells>
  <phoneticPr fontId="1"/>
  <printOptions horizontalCentered="1"/>
  <pageMargins left="0.59055118110236227" right="0.59055118110236227" top="0.39370078740157483" bottom="0.39370078740157483" header="0" footer="0"/>
  <pageSetup paperSize="9" scale="42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showRuler="0" view="pageBreakPreview" zoomScale="50" zoomScaleNormal="70" zoomScaleSheetLayoutView="50" zoomScalePageLayoutView="62" workbookViewId="0">
      <selection sqref="A1:C1"/>
    </sheetView>
  </sheetViews>
  <sheetFormatPr defaultColWidth="7.61328125" defaultRowHeight="20.149999999999999" customHeight="1" x14ac:dyDescent="0.35"/>
  <cols>
    <col min="1" max="2" width="2.61328125" style="125" customWidth="1"/>
    <col min="3" max="3" width="44.53515625" style="126" customWidth="1"/>
    <col min="4" max="5" width="20.61328125" style="125" customWidth="1"/>
    <col min="6" max="7" width="2.61328125" style="125" customWidth="1"/>
    <col min="8" max="8" width="44.921875" style="126" customWidth="1"/>
    <col min="9" max="9" width="22.84375" style="125" customWidth="1"/>
    <col min="10" max="10" width="26" style="225" customWidth="1"/>
    <col min="11" max="11" width="16.61328125" style="125" customWidth="1"/>
    <col min="12" max="12" width="4.3828125" style="125" customWidth="1"/>
    <col min="13" max="13" width="20.61328125" style="125" customWidth="1"/>
    <col min="14" max="14" width="2.61328125" style="125" customWidth="1"/>
    <col min="15" max="15" width="41.15234375" style="125" customWidth="1"/>
    <col min="16" max="17" width="20.61328125" style="125" customWidth="1"/>
    <col min="18" max="16384" width="7.61328125" style="125"/>
  </cols>
  <sheetData>
    <row r="1" spans="1:11" ht="32.25" customHeight="1" x14ac:dyDescent="0.35">
      <c r="A1" s="731" t="s">
        <v>196</v>
      </c>
      <c r="B1" s="732"/>
      <c r="C1" s="732"/>
      <c r="D1" s="181"/>
      <c r="E1" s="181"/>
      <c r="F1" s="181"/>
      <c r="G1" s="181"/>
      <c r="H1" s="181"/>
      <c r="I1" s="181"/>
      <c r="J1" s="181"/>
    </row>
    <row r="2" spans="1:11" ht="51" customHeight="1" x14ac:dyDescent="0.35">
      <c r="A2" s="733" t="s">
        <v>254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1" ht="24" customHeight="1" thickBot="1" x14ac:dyDescent="0.35">
      <c r="B3" s="239"/>
      <c r="C3" s="240"/>
      <c r="D3" s="240"/>
      <c r="E3" s="240"/>
      <c r="F3" s="240"/>
      <c r="G3" s="240"/>
      <c r="H3" s="240"/>
      <c r="I3" s="240"/>
      <c r="J3" s="130" t="s">
        <v>255</v>
      </c>
    </row>
    <row r="4" spans="1:11" ht="29.15" customHeight="1" thickTop="1" x14ac:dyDescent="0.35">
      <c r="A4" s="734" t="s">
        <v>199</v>
      </c>
      <c r="B4" s="735"/>
      <c r="C4" s="735"/>
      <c r="D4" s="735"/>
      <c r="E4" s="736"/>
      <c r="F4" s="706" t="s">
        <v>200</v>
      </c>
      <c r="G4" s="707"/>
      <c r="H4" s="707"/>
      <c r="I4" s="707"/>
      <c r="J4" s="707"/>
    </row>
    <row r="5" spans="1:11" ht="29.15" customHeight="1" x14ac:dyDescent="0.35">
      <c r="A5" s="737" t="s">
        <v>256</v>
      </c>
      <c r="B5" s="738"/>
      <c r="C5" s="739"/>
      <c r="D5" s="134" t="s">
        <v>202</v>
      </c>
      <c r="E5" s="241" t="s">
        <v>203</v>
      </c>
      <c r="F5" s="710" t="s">
        <v>257</v>
      </c>
      <c r="G5" s="708"/>
      <c r="H5" s="709"/>
      <c r="I5" s="134" t="s">
        <v>202</v>
      </c>
      <c r="J5" s="134" t="s">
        <v>204</v>
      </c>
    </row>
    <row r="6" spans="1:11" ht="19.5" customHeight="1" x14ac:dyDescent="0.35">
      <c r="A6" s="225"/>
      <c r="B6" s="242"/>
      <c r="C6" s="242"/>
      <c r="D6" s="242"/>
      <c r="E6" s="242"/>
      <c r="F6" s="242"/>
      <c r="G6" s="242"/>
      <c r="H6" s="242"/>
      <c r="I6" s="242"/>
      <c r="J6" s="242"/>
    </row>
    <row r="7" spans="1:11" ht="20.25" customHeight="1" x14ac:dyDescent="0.35">
      <c r="A7" s="225"/>
      <c r="B7" s="243"/>
      <c r="C7" s="244"/>
      <c r="D7" s="245"/>
      <c r="E7" s="245"/>
      <c r="F7" s="245"/>
      <c r="G7" s="245"/>
      <c r="H7" s="246"/>
      <c r="I7" s="243"/>
      <c r="J7" s="243"/>
    </row>
    <row r="8" spans="1:11" ht="19.5" customHeight="1" x14ac:dyDescent="0.35">
      <c r="A8" s="225"/>
      <c r="B8" s="243"/>
      <c r="C8" s="243"/>
      <c r="D8" s="243"/>
      <c r="E8" s="243"/>
      <c r="F8" s="243"/>
      <c r="G8" s="243"/>
      <c r="H8" s="243"/>
      <c r="I8" s="243"/>
      <c r="J8" s="243"/>
    </row>
    <row r="9" spans="1:11" ht="30" customHeight="1" x14ac:dyDescent="0.35">
      <c r="A9" s="740" t="s">
        <v>258</v>
      </c>
      <c r="B9" s="741"/>
      <c r="C9" s="741"/>
      <c r="D9" s="741"/>
      <c r="E9" s="741"/>
      <c r="F9" s="741"/>
      <c r="G9" s="741"/>
      <c r="H9" s="741"/>
      <c r="I9" s="741"/>
      <c r="J9" s="741"/>
    </row>
    <row r="10" spans="1:11" ht="8.25" customHeight="1" x14ac:dyDescent="0.35">
      <c r="A10" s="247"/>
      <c r="B10" s="248"/>
      <c r="C10" s="249"/>
      <c r="D10" s="248"/>
      <c r="E10" s="250"/>
      <c r="F10" s="248"/>
      <c r="G10" s="248"/>
      <c r="H10" s="251"/>
      <c r="I10" s="248"/>
      <c r="J10" s="248"/>
    </row>
    <row r="11" spans="1:11" ht="29.15" customHeight="1" x14ac:dyDescent="0.35">
      <c r="A11" s="690" t="s">
        <v>259</v>
      </c>
      <c r="B11" s="741"/>
      <c r="C11" s="742"/>
      <c r="D11" s="252">
        <f>+D12</f>
        <v>38827554</v>
      </c>
      <c r="E11" s="253">
        <f>+E12</f>
        <v>38827552</v>
      </c>
      <c r="F11" s="692" t="s">
        <v>259</v>
      </c>
      <c r="G11" s="690"/>
      <c r="H11" s="691"/>
      <c r="I11" s="254">
        <f>+I12+I14</f>
        <v>38827554</v>
      </c>
      <c r="J11" s="252">
        <f>+J12+J14</f>
        <v>38827552</v>
      </c>
      <c r="K11" s="255"/>
    </row>
    <row r="12" spans="1:11" ht="29.15" customHeight="1" x14ac:dyDescent="0.35">
      <c r="A12" s="687" t="s">
        <v>260</v>
      </c>
      <c r="B12" s="741"/>
      <c r="C12" s="742"/>
      <c r="D12" s="256">
        <f>+D13+D14</f>
        <v>38827554</v>
      </c>
      <c r="E12" s="257">
        <f>+E13+E14</f>
        <v>38827552</v>
      </c>
      <c r="F12" s="743" t="s">
        <v>261</v>
      </c>
      <c r="G12" s="744"/>
      <c r="H12" s="745"/>
      <c r="I12" s="258">
        <f>+I13</f>
        <v>20161000</v>
      </c>
      <c r="J12" s="256">
        <f>+J13</f>
        <v>20161000</v>
      </c>
      <c r="K12" s="255"/>
    </row>
    <row r="13" spans="1:11" ht="29.15" customHeight="1" x14ac:dyDescent="0.35">
      <c r="A13" s="225"/>
      <c r="B13" s="687" t="s">
        <v>262</v>
      </c>
      <c r="C13" s="728"/>
      <c r="D13" s="256">
        <v>20161000</v>
      </c>
      <c r="E13" s="257">
        <v>20161000</v>
      </c>
      <c r="F13" s="198"/>
      <c r="G13" s="729" t="s">
        <v>263</v>
      </c>
      <c r="H13" s="730"/>
      <c r="I13" s="258">
        <v>20161000</v>
      </c>
      <c r="J13" s="256">
        <v>20161000</v>
      </c>
    </row>
    <row r="14" spans="1:11" ht="29.15" customHeight="1" x14ac:dyDescent="0.35">
      <c r="A14" s="225"/>
      <c r="B14" s="687" t="s">
        <v>264</v>
      </c>
      <c r="C14" s="728"/>
      <c r="D14" s="256">
        <v>18666554</v>
      </c>
      <c r="E14" s="257">
        <v>18666552</v>
      </c>
      <c r="F14" s="694" t="s">
        <v>265</v>
      </c>
      <c r="G14" s="687"/>
      <c r="H14" s="688"/>
      <c r="I14" s="258">
        <f>+I15</f>
        <v>18666554</v>
      </c>
      <c r="J14" s="256">
        <f>+J15</f>
        <v>18666552</v>
      </c>
      <c r="K14" s="255"/>
    </row>
    <row r="15" spans="1:11" ht="29.15" customHeight="1" x14ac:dyDescent="0.35">
      <c r="A15" s="225"/>
      <c r="B15" s="196"/>
      <c r="C15" s="199"/>
      <c r="D15" s="203"/>
      <c r="E15" s="259"/>
      <c r="F15" s="198"/>
      <c r="G15" s="687" t="s">
        <v>265</v>
      </c>
      <c r="H15" s="730"/>
      <c r="I15" s="258">
        <v>18666554</v>
      </c>
      <c r="J15" s="256">
        <v>18666552</v>
      </c>
    </row>
    <row r="16" spans="1:11" ht="4.5" customHeight="1" x14ac:dyDescent="0.35">
      <c r="A16" s="260"/>
      <c r="B16" s="261"/>
      <c r="C16" s="262"/>
      <c r="D16" s="263"/>
      <c r="E16" s="264"/>
      <c r="F16" s="263"/>
      <c r="G16" s="263"/>
      <c r="H16" s="262"/>
      <c r="I16" s="263"/>
      <c r="J16" s="263"/>
    </row>
    <row r="17" spans="1:11" ht="5.25" customHeight="1" x14ac:dyDescent="0.35">
      <c r="A17" s="225"/>
      <c r="B17" s="244"/>
      <c r="C17" s="244"/>
      <c r="D17" s="243"/>
      <c r="E17" s="243"/>
      <c r="F17" s="243"/>
      <c r="G17" s="243"/>
      <c r="H17" s="243"/>
      <c r="I17" s="243"/>
      <c r="J17" s="243"/>
    </row>
    <row r="18" spans="1:11" ht="20.25" customHeight="1" x14ac:dyDescent="0.35">
      <c r="A18" s="225"/>
      <c r="B18" s="244"/>
      <c r="C18" s="244"/>
      <c r="D18" s="243"/>
      <c r="E18" s="243"/>
      <c r="F18" s="243"/>
      <c r="G18" s="243"/>
      <c r="H18" s="243"/>
      <c r="I18" s="243"/>
      <c r="J18" s="243"/>
    </row>
    <row r="19" spans="1:11" ht="32.25" customHeight="1" x14ac:dyDescent="0.35">
      <c r="A19" s="740" t="s">
        <v>266</v>
      </c>
      <c r="B19" s="741"/>
      <c r="C19" s="741"/>
      <c r="D19" s="741"/>
      <c r="E19" s="741"/>
      <c r="F19" s="741"/>
      <c r="G19" s="741"/>
      <c r="H19" s="741"/>
      <c r="I19" s="741"/>
      <c r="J19" s="741"/>
    </row>
    <row r="20" spans="1:11" ht="8.25" customHeight="1" x14ac:dyDescent="0.35">
      <c r="A20" s="247"/>
      <c r="B20" s="248"/>
      <c r="C20" s="251"/>
      <c r="D20" s="248"/>
      <c r="E20" s="250"/>
      <c r="F20" s="248"/>
      <c r="G20" s="248"/>
      <c r="H20" s="251"/>
      <c r="I20" s="248"/>
      <c r="J20" s="248"/>
    </row>
    <row r="21" spans="1:11" ht="29.15" customHeight="1" x14ac:dyDescent="0.35">
      <c r="A21" s="690" t="s">
        <v>210</v>
      </c>
      <c r="B21" s="741"/>
      <c r="C21" s="742"/>
      <c r="D21" s="190">
        <f>+D22+D24+D26+D28+D31</f>
        <v>56021856</v>
      </c>
      <c r="E21" s="192">
        <f>+E22+E24+E26+E28+E31</f>
        <v>55301197</v>
      </c>
      <c r="F21" s="692" t="s">
        <v>210</v>
      </c>
      <c r="G21" s="690"/>
      <c r="H21" s="746"/>
      <c r="I21" s="190">
        <f>+I22+I25</f>
        <v>56021856</v>
      </c>
      <c r="J21" s="192">
        <f>+J22+J24+J26</f>
        <v>55217427</v>
      </c>
      <c r="K21" s="255"/>
    </row>
    <row r="22" spans="1:11" ht="29.15" customHeight="1" x14ac:dyDescent="0.35">
      <c r="A22" s="687" t="s">
        <v>267</v>
      </c>
      <c r="B22" s="732"/>
      <c r="C22" s="742"/>
      <c r="D22" s="193">
        <f>+D23</f>
        <v>6153</v>
      </c>
      <c r="E22" s="194">
        <f>+E23</f>
        <v>6151</v>
      </c>
      <c r="F22" s="694" t="s">
        <v>268</v>
      </c>
      <c r="G22" s="687"/>
      <c r="H22" s="688"/>
      <c r="I22" s="193">
        <f>+I23+I24</f>
        <v>56017947</v>
      </c>
      <c r="J22" s="194">
        <f>+J23</f>
        <v>18586</v>
      </c>
      <c r="K22" s="255"/>
    </row>
    <row r="23" spans="1:11" ht="29.15" customHeight="1" x14ac:dyDescent="0.35">
      <c r="A23" s="225"/>
      <c r="B23" s="687" t="s">
        <v>21</v>
      </c>
      <c r="C23" s="728"/>
      <c r="D23" s="193">
        <v>6153</v>
      </c>
      <c r="E23" s="194">
        <v>6151</v>
      </c>
      <c r="F23" s="198"/>
      <c r="G23" s="687" t="s">
        <v>269</v>
      </c>
      <c r="H23" s="728"/>
      <c r="I23" s="193">
        <v>20216</v>
      </c>
      <c r="J23" s="194">
        <v>18586</v>
      </c>
      <c r="K23" s="255"/>
    </row>
    <row r="24" spans="1:11" ht="29.15" customHeight="1" x14ac:dyDescent="0.35">
      <c r="A24" s="687" t="s">
        <v>227</v>
      </c>
      <c r="B24" s="732"/>
      <c r="C24" s="742"/>
      <c r="D24" s="193">
        <f>+D25</f>
        <v>2913</v>
      </c>
      <c r="E24" s="194">
        <f>+E25</f>
        <v>2912</v>
      </c>
      <c r="F24" s="198"/>
      <c r="G24" s="687" t="s">
        <v>270</v>
      </c>
      <c r="H24" s="728"/>
      <c r="I24" s="193">
        <v>55997731</v>
      </c>
      <c r="J24" s="194">
        <v>55194972</v>
      </c>
      <c r="K24" s="255"/>
    </row>
    <row r="25" spans="1:11" ht="29.15" customHeight="1" x14ac:dyDescent="0.35">
      <c r="A25" s="225"/>
      <c r="B25" s="687" t="s">
        <v>228</v>
      </c>
      <c r="C25" s="728"/>
      <c r="D25" s="193">
        <v>2913</v>
      </c>
      <c r="E25" s="194">
        <v>2912</v>
      </c>
      <c r="F25" s="694" t="s">
        <v>69</v>
      </c>
      <c r="G25" s="687"/>
      <c r="H25" s="747"/>
      <c r="I25" s="193">
        <f>+I26+I27</f>
        <v>3909</v>
      </c>
      <c r="J25" s="194">
        <f>+J26+J27</f>
        <v>3869</v>
      </c>
      <c r="K25" s="255"/>
    </row>
    <row r="26" spans="1:11" ht="29.15" customHeight="1" x14ac:dyDescent="0.35">
      <c r="A26" s="687" t="s">
        <v>16</v>
      </c>
      <c r="B26" s="732"/>
      <c r="C26" s="742"/>
      <c r="D26" s="193">
        <f>+D27</f>
        <v>30500</v>
      </c>
      <c r="E26" s="194">
        <f>+E27</f>
        <v>46500</v>
      </c>
      <c r="F26" s="198"/>
      <c r="G26" s="687" t="s">
        <v>70</v>
      </c>
      <c r="H26" s="728"/>
      <c r="I26" s="193">
        <v>3909</v>
      </c>
      <c r="J26" s="194">
        <v>3869</v>
      </c>
    </row>
    <row r="27" spans="1:11" ht="29.15" customHeight="1" x14ac:dyDescent="0.35">
      <c r="A27" s="225"/>
      <c r="B27" s="687" t="s">
        <v>16</v>
      </c>
      <c r="C27" s="728"/>
      <c r="D27" s="193">
        <v>30500</v>
      </c>
      <c r="E27" s="194">
        <v>46500</v>
      </c>
      <c r="F27" s="694"/>
      <c r="G27" s="687"/>
      <c r="H27" s="747"/>
      <c r="I27" s="193"/>
      <c r="J27" s="194"/>
    </row>
    <row r="28" spans="1:11" ht="29.15" customHeight="1" x14ac:dyDescent="0.35">
      <c r="A28" s="687" t="s">
        <v>251</v>
      </c>
      <c r="B28" s="732"/>
      <c r="C28" s="742"/>
      <c r="D28" s="193">
        <f>+D29+D30</f>
        <v>55824755</v>
      </c>
      <c r="E28" s="194">
        <f>+E29+E30</f>
        <v>55088099</v>
      </c>
      <c r="F28" s="198"/>
      <c r="G28" s="196"/>
      <c r="H28" s="196"/>
      <c r="I28" s="193"/>
      <c r="J28" s="194"/>
      <c r="K28" s="255"/>
    </row>
    <row r="29" spans="1:11" ht="29.15" customHeight="1" x14ac:dyDescent="0.35">
      <c r="A29" s="225"/>
      <c r="B29" s="687" t="s">
        <v>33</v>
      </c>
      <c r="C29" s="728"/>
      <c r="D29" s="193">
        <v>52778576</v>
      </c>
      <c r="E29" s="194">
        <v>52778576</v>
      </c>
      <c r="F29" s="694"/>
      <c r="G29" s="687"/>
      <c r="H29" s="747"/>
      <c r="I29" s="193"/>
      <c r="J29" s="194"/>
    </row>
    <row r="30" spans="1:11" ht="29.15" customHeight="1" x14ac:dyDescent="0.35">
      <c r="A30" s="225"/>
      <c r="B30" s="687" t="s">
        <v>34</v>
      </c>
      <c r="C30" s="728"/>
      <c r="D30" s="193">
        <v>3046179</v>
      </c>
      <c r="E30" s="194">
        <v>2309523</v>
      </c>
      <c r="F30" s="198"/>
      <c r="G30" s="196"/>
      <c r="H30" s="196"/>
      <c r="I30" s="193"/>
      <c r="J30" s="194"/>
    </row>
    <row r="31" spans="1:11" ht="29.15" customHeight="1" x14ac:dyDescent="0.35">
      <c r="A31" s="687" t="s">
        <v>233</v>
      </c>
      <c r="B31" s="732"/>
      <c r="C31" s="742"/>
      <c r="D31" s="193">
        <f>+D32</f>
        <v>157535</v>
      </c>
      <c r="E31" s="194">
        <f>+E32</f>
        <v>157535</v>
      </c>
      <c r="F31" s="694"/>
      <c r="G31" s="687"/>
      <c r="H31" s="747"/>
      <c r="I31" s="193"/>
      <c r="J31" s="194"/>
    </row>
    <row r="32" spans="1:11" ht="29.15" customHeight="1" x14ac:dyDescent="0.35">
      <c r="A32" s="225"/>
      <c r="B32" s="687" t="s">
        <v>233</v>
      </c>
      <c r="C32" s="728"/>
      <c r="D32" s="193">
        <v>157535</v>
      </c>
      <c r="E32" s="194">
        <v>157535</v>
      </c>
      <c r="F32" s="198"/>
      <c r="G32" s="196"/>
      <c r="H32" s="196"/>
      <c r="I32" s="193"/>
      <c r="J32" s="194"/>
    </row>
    <row r="33" spans="1:10" s="225" customFormat="1" ht="8.25" customHeight="1" x14ac:dyDescent="0.2">
      <c r="A33" s="260"/>
      <c r="B33" s="265"/>
      <c r="C33" s="266"/>
      <c r="D33" s="265"/>
      <c r="E33" s="267"/>
      <c r="F33" s="265"/>
      <c r="G33" s="265"/>
      <c r="H33" s="266"/>
      <c r="I33" s="265"/>
      <c r="J33" s="265"/>
    </row>
    <row r="34" spans="1:10" ht="20.149999999999999" customHeight="1" x14ac:dyDescent="0.35">
      <c r="A34" s="225"/>
      <c r="B34" s="225"/>
      <c r="C34" s="268"/>
      <c r="D34" s="225"/>
      <c r="E34" s="225"/>
      <c r="F34" s="225"/>
      <c r="G34" s="225"/>
      <c r="H34" s="268"/>
      <c r="I34" s="225"/>
    </row>
    <row r="35" spans="1:10" ht="20.149999999999999" customHeight="1" x14ac:dyDescent="0.35">
      <c r="A35" s="225"/>
      <c r="B35" s="225"/>
      <c r="C35" s="268"/>
      <c r="D35" s="225"/>
      <c r="E35" s="225"/>
      <c r="F35" s="225"/>
      <c r="G35" s="225"/>
      <c r="H35" s="268"/>
      <c r="I35" s="225"/>
    </row>
    <row r="36" spans="1:10" ht="20.149999999999999" customHeight="1" x14ac:dyDescent="0.35">
      <c r="A36" s="225"/>
      <c r="B36" s="225"/>
      <c r="C36" s="268"/>
      <c r="D36" s="225"/>
      <c r="E36" s="225"/>
      <c r="F36" s="225"/>
      <c r="G36" s="225"/>
      <c r="H36" s="268"/>
      <c r="I36" s="225"/>
    </row>
    <row r="37" spans="1:10" ht="20.149999999999999" customHeight="1" x14ac:dyDescent="0.35">
      <c r="A37" s="225"/>
      <c r="B37" s="225"/>
      <c r="C37" s="268"/>
      <c r="D37" s="225"/>
      <c r="E37" s="225"/>
      <c r="F37" s="225"/>
      <c r="G37" s="225"/>
      <c r="H37" s="268"/>
      <c r="I37" s="225"/>
    </row>
    <row r="38" spans="1:10" ht="20.149999999999999" customHeight="1" x14ac:dyDescent="0.35">
      <c r="A38" s="225"/>
      <c r="B38" s="225"/>
      <c r="C38" s="268"/>
      <c r="D38" s="225"/>
      <c r="E38" s="225"/>
      <c r="F38" s="225"/>
      <c r="G38" s="225"/>
      <c r="H38" s="268"/>
      <c r="I38" s="225"/>
    </row>
    <row r="39" spans="1:10" ht="20.149999999999999" customHeight="1" x14ac:dyDescent="0.35">
      <c r="A39" s="225"/>
      <c r="B39" s="225"/>
      <c r="C39" s="268"/>
      <c r="D39" s="225"/>
      <c r="E39" s="225"/>
      <c r="F39" s="225"/>
      <c r="G39" s="225"/>
      <c r="H39" s="268"/>
      <c r="I39" s="225"/>
    </row>
    <row r="40" spans="1:10" ht="20.149999999999999" customHeight="1" x14ac:dyDescent="0.35">
      <c r="A40" s="225"/>
      <c r="B40" s="225"/>
      <c r="C40" s="268"/>
      <c r="D40" s="225"/>
      <c r="E40" s="225"/>
      <c r="F40" s="225"/>
      <c r="G40" s="225"/>
      <c r="H40" s="268"/>
      <c r="I40" s="225"/>
    </row>
    <row r="41" spans="1:10" ht="20.149999999999999" customHeight="1" x14ac:dyDescent="0.35">
      <c r="A41" s="225"/>
      <c r="B41" s="225"/>
      <c r="C41" s="268"/>
      <c r="D41" s="225"/>
      <c r="E41" s="225"/>
      <c r="F41" s="225"/>
      <c r="G41" s="225"/>
      <c r="H41" s="268"/>
      <c r="I41" s="225"/>
    </row>
    <row r="42" spans="1:10" ht="20.149999999999999" customHeight="1" x14ac:dyDescent="0.35">
      <c r="A42" s="225"/>
      <c r="B42" s="225"/>
      <c r="C42" s="268"/>
      <c r="D42" s="225"/>
      <c r="E42" s="225"/>
      <c r="F42" s="225"/>
      <c r="G42" s="225"/>
      <c r="H42" s="268"/>
      <c r="I42" s="225"/>
    </row>
    <row r="43" spans="1:10" s="269" customFormat="1" ht="41.5" x14ac:dyDescent="0.25">
      <c r="A43" s="750" t="s">
        <v>271</v>
      </c>
      <c r="B43" s="741"/>
      <c r="C43" s="741"/>
      <c r="D43" s="741"/>
      <c r="E43" s="741"/>
      <c r="F43" s="741"/>
      <c r="G43" s="741"/>
      <c r="H43" s="741"/>
      <c r="I43" s="741"/>
      <c r="J43" s="741"/>
    </row>
    <row r="44" spans="1:10" s="269" customFormat="1" ht="21.5" thickBot="1" x14ac:dyDescent="0.35">
      <c r="A44" s="270"/>
      <c r="B44" s="270"/>
      <c r="C44" s="270"/>
      <c r="D44" s="270"/>
      <c r="E44" s="270"/>
      <c r="F44" s="270"/>
      <c r="G44" s="271"/>
      <c r="H44" s="271"/>
      <c r="I44" s="271"/>
      <c r="J44" s="130" t="s">
        <v>255</v>
      </c>
    </row>
    <row r="45" spans="1:10" s="269" customFormat="1" ht="24" customHeight="1" thickTop="1" x14ac:dyDescent="0.25">
      <c r="A45" s="751" t="s">
        <v>272</v>
      </c>
      <c r="B45" s="752"/>
      <c r="C45" s="752"/>
      <c r="D45" s="752"/>
      <c r="E45" s="752"/>
      <c r="F45" s="272"/>
      <c r="G45" s="751" t="s">
        <v>273</v>
      </c>
      <c r="H45" s="753"/>
      <c r="I45" s="753"/>
      <c r="J45" s="753"/>
    </row>
    <row r="46" spans="1:10" s="269" customFormat="1" ht="24" customHeight="1" x14ac:dyDescent="0.25">
      <c r="A46" s="754" t="s">
        <v>274</v>
      </c>
      <c r="B46" s="755"/>
      <c r="C46" s="756"/>
      <c r="D46" s="273" t="s">
        <v>275</v>
      </c>
      <c r="E46" s="273" t="s">
        <v>276</v>
      </c>
      <c r="F46" s="274"/>
      <c r="G46" s="754" t="s">
        <v>274</v>
      </c>
      <c r="H46" s="757"/>
      <c r="I46" s="273" t="s">
        <v>275</v>
      </c>
      <c r="J46" s="273" t="s">
        <v>276</v>
      </c>
    </row>
    <row r="47" spans="1:10" s="269" customFormat="1" ht="14.25" customHeight="1" x14ac:dyDescent="0.25">
      <c r="A47" s="270"/>
      <c r="B47" s="270"/>
      <c r="C47" s="270"/>
      <c r="D47" s="270"/>
      <c r="E47" s="270"/>
      <c r="F47" s="270"/>
      <c r="G47" s="270"/>
      <c r="H47" s="270"/>
      <c r="I47" s="270"/>
      <c r="J47" s="270"/>
    </row>
    <row r="48" spans="1:10" s="269" customFormat="1" ht="14.25" customHeight="1" x14ac:dyDescent="0.25">
      <c r="A48" s="270"/>
      <c r="B48" s="270"/>
      <c r="C48" s="270"/>
      <c r="D48" s="270"/>
      <c r="E48" s="270"/>
      <c r="F48" s="270"/>
      <c r="G48" s="270"/>
      <c r="H48" s="270"/>
      <c r="I48" s="270"/>
      <c r="J48" s="270"/>
    </row>
    <row r="49" spans="1:10" s="269" customFormat="1" ht="25.5" customHeight="1" x14ac:dyDescent="0.25">
      <c r="A49" s="758" t="s">
        <v>277</v>
      </c>
      <c r="B49" s="741"/>
      <c r="C49" s="741"/>
      <c r="D49" s="275"/>
      <c r="E49" s="275"/>
      <c r="F49" s="275"/>
      <c r="G49" s="275"/>
      <c r="H49" s="275"/>
      <c r="I49" s="275"/>
      <c r="J49" s="275"/>
    </row>
    <row r="50" spans="1:10" s="269" customFormat="1" ht="6" customHeight="1" x14ac:dyDescent="0.25">
      <c r="A50" s="276"/>
      <c r="B50" s="277"/>
      <c r="C50" s="188"/>
      <c r="D50" s="277"/>
      <c r="E50" s="277"/>
      <c r="F50" s="278"/>
      <c r="G50" s="277"/>
      <c r="H50" s="188"/>
      <c r="I50" s="277"/>
      <c r="J50" s="277"/>
    </row>
    <row r="51" spans="1:10" s="269" customFormat="1" ht="24" customHeight="1" x14ac:dyDescent="0.35">
      <c r="A51" s="748" t="s">
        <v>278</v>
      </c>
      <c r="B51" s="741"/>
      <c r="C51" s="742"/>
      <c r="D51" s="279"/>
      <c r="E51" s="280"/>
      <c r="F51" s="749" t="s">
        <v>279</v>
      </c>
      <c r="G51" s="741"/>
      <c r="H51" s="742"/>
      <c r="I51" s="280"/>
      <c r="J51" s="280"/>
    </row>
    <row r="52" spans="1:10" s="269" customFormat="1" ht="24" customHeight="1" x14ac:dyDescent="0.25">
      <c r="A52" s="270"/>
      <c r="B52" s="748" t="s">
        <v>280</v>
      </c>
      <c r="C52" s="742"/>
      <c r="D52" s="279">
        <f>+D53+D54+D55</f>
        <v>955161</v>
      </c>
      <c r="E52" s="281">
        <f>+E53+E54+E55</f>
        <v>940645</v>
      </c>
      <c r="F52" s="282"/>
      <c r="G52" s="748" t="s">
        <v>281</v>
      </c>
      <c r="H52" s="742"/>
      <c r="I52" s="281">
        <f>+I53+I54+I55</f>
        <v>1223669</v>
      </c>
      <c r="J52" s="281">
        <f>+J53+J54+J55</f>
        <v>1213977</v>
      </c>
    </row>
    <row r="53" spans="1:10" s="269" customFormat="1" ht="24" customHeight="1" x14ac:dyDescent="0.25">
      <c r="A53" s="270"/>
      <c r="B53" s="283"/>
      <c r="C53" s="284" t="s">
        <v>282</v>
      </c>
      <c r="D53" s="279">
        <v>378212</v>
      </c>
      <c r="E53" s="281">
        <v>380749</v>
      </c>
      <c r="F53" s="282"/>
      <c r="G53" s="281"/>
      <c r="H53" s="285" t="s">
        <v>283</v>
      </c>
      <c r="I53" s="281">
        <v>1050750</v>
      </c>
      <c r="J53" s="281">
        <v>1041072</v>
      </c>
    </row>
    <row r="54" spans="1:10" s="269" customFormat="1" ht="24" customHeight="1" x14ac:dyDescent="0.25">
      <c r="A54" s="270"/>
      <c r="B54" s="286"/>
      <c r="C54" s="283" t="s">
        <v>284</v>
      </c>
      <c r="D54" s="279">
        <v>573486</v>
      </c>
      <c r="E54" s="281">
        <v>556431</v>
      </c>
      <c r="F54" s="282"/>
      <c r="G54" s="281"/>
      <c r="H54" s="285" t="s">
        <v>285</v>
      </c>
      <c r="I54" s="281">
        <v>170519</v>
      </c>
      <c r="J54" s="281">
        <v>170506</v>
      </c>
    </row>
    <row r="55" spans="1:10" s="269" customFormat="1" ht="24" customHeight="1" x14ac:dyDescent="0.25">
      <c r="A55" s="270"/>
      <c r="B55" s="286"/>
      <c r="C55" s="284" t="s">
        <v>286</v>
      </c>
      <c r="D55" s="279">
        <v>3463</v>
      </c>
      <c r="E55" s="281">
        <v>3465</v>
      </c>
      <c r="F55" s="282"/>
      <c r="G55" s="281"/>
      <c r="H55" s="285" t="s">
        <v>287</v>
      </c>
      <c r="I55" s="281">
        <v>2400</v>
      </c>
      <c r="J55" s="281">
        <v>2399</v>
      </c>
    </row>
    <row r="56" spans="1:10" s="269" customFormat="1" ht="24" customHeight="1" x14ac:dyDescent="0.35">
      <c r="A56" s="270"/>
      <c r="B56" s="287"/>
      <c r="C56" s="285"/>
      <c r="D56" s="279"/>
      <c r="E56" s="281"/>
      <c r="F56" s="282"/>
      <c r="G56" s="281"/>
      <c r="H56" s="288"/>
      <c r="I56" s="281"/>
      <c r="J56" s="281"/>
    </row>
    <row r="57" spans="1:10" s="269" customFormat="1" ht="24" customHeight="1" x14ac:dyDescent="0.35">
      <c r="A57" s="748" t="s">
        <v>288</v>
      </c>
      <c r="B57" s="741"/>
      <c r="C57" s="742"/>
      <c r="D57" s="289"/>
      <c r="E57" s="290"/>
      <c r="F57" s="749" t="s">
        <v>289</v>
      </c>
      <c r="G57" s="741"/>
      <c r="H57" s="742"/>
      <c r="I57" s="290"/>
      <c r="J57" s="290"/>
    </row>
    <row r="58" spans="1:10" s="269" customFormat="1" ht="24" customHeight="1" x14ac:dyDescent="0.25">
      <c r="A58" s="270"/>
      <c r="B58" s="748" t="s">
        <v>288</v>
      </c>
      <c r="C58" s="728"/>
      <c r="D58" s="291">
        <f>+D59+D60+D61</f>
        <v>812941</v>
      </c>
      <c r="E58" s="292">
        <f>+E59+E60+E61</f>
        <v>433279</v>
      </c>
      <c r="F58" s="293"/>
      <c r="G58" s="748" t="s">
        <v>289</v>
      </c>
      <c r="H58" s="742"/>
      <c r="I58" s="281">
        <f>+I59+I60+I61+I62</f>
        <v>1001395</v>
      </c>
      <c r="J58" s="281">
        <f>+J59+J60+J61+J62</f>
        <v>622075</v>
      </c>
    </row>
    <row r="59" spans="1:10" s="269" customFormat="1" ht="24" customHeight="1" x14ac:dyDescent="0.35">
      <c r="A59" s="270"/>
      <c r="B59" s="294"/>
      <c r="C59" s="285" t="s">
        <v>290</v>
      </c>
      <c r="D59" s="279">
        <v>582300</v>
      </c>
      <c r="E59" s="281">
        <v>286500</v>
      </c>
      <c r="F59" s="282"/>
      <c r="G59" s="281"/>
      <c r="H59" s="285" t="s">
        <v>291</v>
      </c>
      <c r="I59" s="281">
        <v>671100</v>
      </c>
      <c r="J59" s="281">
        <v>291791</v>
      </c>
    </row>
    <row r="60" spans="1:10" s="269" customFormat="1" ht="24" customHeight="1" x14ac:dyDescent="0.35">
      <c r="A60" s="270"/>
      <c r="B60" s="294"/>
      <c r="C60" s="285" t="s">
        <v>292</v>
      </c>
      <c r="D60" s="279">
        <v>143800</v>
      </c>
      <c r="E60" s="281">
        <v>59938</v>
      </c>
      <c r="F60" s="282"/>
      <c r="G60" s="281"/>
      <c r="H60" s="285" t="s">
        <v>293</v>
      </c>
      <c r="I60" s="281">
        <v>325102</v>
      </c>
      <c r="J60" s="281">
        <v>325101</v>
      </c>
    </row>
    <row r="61" spans="1:10" s="269" customFormat="1" ht="24" customHeight="1" x14ac:dyDescent="0.25">
      <c r="A61" s="270"/>
      <c r="B61" s="295" t="s">
        <v>294</v>
      </c>
      <c r="C61" s="296" t="s">
        <v>295</v>
      </c>
      <c r="D61" s="279">
        <v>86841</v>
      </c>
      <c r="E61" s="281">
        <v>86841</v>
      </c>
      <c r="F61" s="282"/>
      <c r="G61" s="281"/>
      <c r="H61" s="285" t="s">
        <v>296</v>
      </c>
      <c r="I61" s="281">
        <v>10</v>
      </c>
      <c r="J61" s="281">
        <v>0</v>
      </c>
    </row>
    <row r="62" spans="1:10" s="269" customFormat="1" ht="24" customHeight="1" x14ac:dyDescent="0.35">
      <c r="A62" s="270"/>
      <c r="B62" s="297"/>
      <c r="C62" s="288"/>
      <c r="D62" s="298"/>
      <c r="E62" s="281"/>
      <c r="F62" s="282"/>
      <c r="G62" s="281"/>
      <c r="H62" s="299" t="s">
        <v>297</v>
      </c>
      <c r="I62" s="281">
        <v>5183</v>
      </c>
      <c r="J62" s="281">
        <v>5183</v>
      </c>
    </row>
    <row r="63" spans="1:10" s="269" customFormat="1" ht="24" customHeight="1" x14ac:dyDescent="0.3">
      <c r="A63" s="270"/>
      <c r="B63" s="300"/>
      <c r="C63" s="301"/>
      <c r="D63" s="302"/>
      <c r="E63" s="194"/>
      <c r="F63" s="303"/>
      <c r="G63" s="194"/>
      <c r="H63" s="301"/>
      <c r="I63" s="304"/>
      <c r="J63" s="196"/>
    </row>
    <row r="64" spans="1:10" s="269" customFormat="1" ht="6.75" customHeight="1" x14ac:dyDescent="0.25">
      <c r="A64" s="305"/>
      <c r="B64" s="306"/>
      <c r="C64" s="307"/>
      <c r="D64" s="308"/>
      <c r="E64" s="309"/>
      <c r="F64" s="310"/>
      <c r="G64" s="309"/>
      <c r="H64" s="307"/>
      <c r="I64" s="309"/>
      <c r="J64" s="309"/>
    </row>
    <row r="65" spans="1:10" s="269" customFormat="1" ht="4" customHeight="1" x14ac:dyDescent="0.25">
      <c r="A65" s="270"/>
      <c r="B65" s="311"/>
      <c r="C65" s="195"/>
      <c r="D65" s="195"/>
      <c r="E65" s="195"/>
      <c r="F65" s="201"/>
      <c r="G65" s="195"/>
      <c r="H65" s="195"/>
      <c r="I65" s="195"/>
      <c r="J65" s="195"/>
    </row>
    <row r="66" spans="1:10" s="269" customFormat="1" ht="22.5" customHeight="1" x14ac:dyDescent="0.25">
      <c r="A66" s="759" t="s">
        <v>298</v>
      </c>
      <c r="B66" s="760"/>
      <c r="C66" s="760"/>
      <c r="D66" s="760"/>
      <c r="E66" s="760"/>
      <c r="F66" s="760"/>
      <c r="G66" s="760"/>
      <c r="H66" s="760"/>
      <c r="I66" s="760"/>
      <c r="J66" s="760"/>
    </row>
    <row r="67" spans="1:10" s="269" customFormat="1" ht="24" customHeight="1" x14ac:dyDescent="0.25">
      <c r="A67" s="760"/>
      <c r="B67" s="760"/>
      <c r="C67" s="760"/>
      <c r="D67" s="760"/>
      <c r="E67" s="760"/>
      <c r="F67" s="760"/>
      <c r="G67" s="760"/>
      <c r="H67" s="760"/>
      <c r="I67" s="760"/>
      <c r="J67" s="760"/>
    </row>
    <row r="68" spans="1:10" s="269" customFormat="1" ht="24" customHeight="1" x14ac:dyDescent="0.25">
      <c r="A68" s="270"/>
      <c r="B68" s="312"/>
      <c r="C68" s="313"/>
      <c r="D68" s="313"/>
      <c r="E68" s="313"/>
      <c r="F68" s="313"/>
      <c r="G68" s="313"/>
      <c r="H68" s="313"/>
      <c r="I68" s="313"/>
      <c r="J68" s="313"/>
    </row>
    <row r="69" spans="1:10" s="269" customFormat="1" ht="25.5" customHeight="1" x14ac:dyDescent="0.25">
      <c r="A69" s="761" t="s">
        <v>299</v>
      </c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s="269" customFormat="1" ht="6" customHeight="1" x14ac:dyDescent="0.25">
      <c r="A70" s="270"/>
      <c r="B70" s="314"/>
      <c r="C70" s="315"/>
      <c r="D70" s="316"/>
      <c r="E70" s="317"/>
      <c r="F70" s="278"/>
      <c r="G70" s="277"/>
      <c r="H70" s="277"/>
      <c r="I70" s="317"/>
      <c r="J70" s="317"/>
    </row>
    <row r="71" spans="1:10" s="269" customFormat="1" ht="24" customHeight="1" x14ac:dyDescent="0.25">
      <c r="A71" s="748" t="s">
        <v>278</v>
      </c>
      <c r="B71" s="741"/>
      <c r="C71" s="742"/>
      <c r="D71" s="318"/>
      <c r="E71" s="281"/>
      <c r="F71" s="749" t="s">
        <v>300</v>
      </c>
      <c r="G71" s="741"/>
      <c r="H71" s="742"/>
      <c r="I71" s="319"/>
      <c r="J71" s="319"/>
    </row>
    <row r="72" spans="1:10" s="269" customFormat="1" ht="24" customHeight="1" x14ac:dyDescent="0.25">
      <c r="A72" s="270"/>
      <c r="B72" s="748" t="s">
        <v>280</v>
      </c>
      <c r="C72" s="742"/>
      <c r="D72" s="279">
        <f>+D73+D74</f>
        <v>4320564</v>
      </c>
      <c r="E72" s="281">
        <f>+E73+E74</f>
        <v>4337746</v>
      </c>
      <c r="F72" s="282"/>
      <c r="G72" s="748" t="s">
        <v>301</v>
      </c>
      <c r="H72" s="742"/>
      <c r="I72" s="281">
        <f>+I73+I74+I75</f>
        <v>4349501</v>
      </c>
      <c r="J72" s="281">
        <f>+J73+J74+J75</f>
        <v>4338776</v>
      </c>
    </row>
    <row r="73" spans="1:10" s="269" customFormat="1" ht="24" customHeight="1" x14ac:dyDescent="0.35">
      <c r="A73" s="270"/>
      <c r="B73" s="297"/>
      <c r="C73" s="285" t="s">
        <v>284</v>
      </c>
      <c r="D73" s="279">
        <v>4309594</v>
      </c>
      <c r="E73" s="281">
        <v>4326774</v>
      </c>
      <c r="F73" s="282"/>
      <c r="G73" s="281"/>
      <c r="H73" s="285" t="s">
        <v>302</v>
      </c>
      <c r="I73" s="281">
        <v>4179866</v>
      </c>
      <c r="J73" s="281">
        <v>4169151</v>
      </c>
    </row>
    <row r="74" spans="1:10" s="269" customFormat="1" ht="24" customHeight="1" x14ac:dyDescent="0.35">
      <c r="A74" s="270"/>
      <c r="B74" s="297"/>
      <c r="C74" s="285" t="s">
        <v>303</v>
      </c>
      <c r="D74" s="279">
        <v>10970</v>
      </c>
      <c r="E74" s="281">
        <v>10972</v>
      </c>
      <c r="F74" s="282"/>
      <c r="G74" s="281"/>
      <c r="H74" s="285" t="s">
        <v>285</v>
      </c>
      <c r="I74" s="281">
        <v>168717</v>
      </c>
      <c r="J74" s="281">
        <v>168706</v>
      </c>
    </row>
    <row r="75" spans="1:10" s="269" customFormat="1" ht="24" customHeight="1" x14ac:dyDescent="0.25">
      <c r="A75" s="270"/>
      <c r="B75" s="287"/>
      <c r="C75" s="285"/>
      <c r="D75" s="279"/>
      <c r="E75" s="281"/>
      <c r="F75" s="282"/>
      <c r="G75" s="281"/>
      <c r="H75" s="285" t="s">
        <v>304</v>
      </c>
      <c r="I75" s="281">
        <v>918</v>
      </c>
      <c r="J75" s="281">
        <v>919</v>
      </c>
    </row>
    <row r="76" spans="1:10" s="269" customFormat="1" ht="24" customHeight="1" x14ac:dyDescent="0.35">
      <c r="A76" s="270"/>
      <c r="B76" s="287"/>
      <c r="C76" s="285"/>
      <c r="D76" s="279"/>
      <c r="E76" s="281"/>
      <c r="F76" s="282"/>
      <c r="G76" s="281"/>
      <c r="H76" s="288"/>
      <c r="I76" s="281"/>
      <c r="J76" s="281"/>
    </row>
    <row r="77" spans="1:10" s="269" customFormat="1" ht="24" customHeight="1" x14ac:dyDescent="0.35">
      <c r="A77" s="748" t="s">
        <v>288</v>
      </c>
      <c r="B77" s="741"/>
      <c r="C77" s="742"/>
      <c r="D77" s="289"/>
      <c r="E77" s="290"/>
      <c r="F77" s="749" t="s">
        <v>305</v>
      </c>
      <c r="G77" s="741"/>
      <c r="H77" s="742"/>
      <c r="I77" s="290"/>
      <c r="J77" s="290"/>
    </row>
    <row r="78" spans="1:10" s="269" customFormat="1" ht="24" customHeight="1" x14ac:dyDescent="0.25">
      <c r="A78" s="270"/>
      <c r="B78" s="748" t="s">
        <v>306</v>
      </c>
      <c r="C78" s="742"/>
      <c r="D78" s="291">
        <f>+D79+D80+D81+D82</f>
        <v>3272318</v>
      </c>
      <c r="E78" s="292">
        <f>+E79+E80+E81+E82</f>
        <v>1963007</v>
      </c>
      <c r="F78" s="293"/>
      <c r="G78" s="748" t="s">
        <v>305</v>
      </c>
      <c r="H78" s="742"/>
      <c r="I78" s="281">
        <f>+I79+I80+I81</f>
        <v>4337844</v>
      </c>
      <c r="J78" s="281">
        <f>+J79+J80+J81</f>
        <v>3038521</v>
      </c>
    </row>
    <row r="79" spans="1:10" s="269" customFormat="1" ht="24" customHeight="1" x14ac:dyDescent="0.35">
      <c r="A79" s="270"/>
      <c r="B79" s="297"/>
      <c r="C79" s="285" t="s">
        <v>290</v>
      </c>
      <c r="D79" s="279">
        <v>966000</v>
      </c>
      <c r="E79" s="281">
        <v>731600</v>
      </c>
      <c r="F79" s="282"/>
      <c r="G79" s="281"/>
      <c r="H79" s="285" t="s">
        <v>291</v>
      </c>
      <c r="I79" s="281">
        <v>2793930</v>
      </c>
      <c r="J79" s="281">
        <v>1494617</v>
      </c>
    </row>
    <row r="80" spans="1:10" s="269" customFormat="1" ht="24" customHeight="1" x14ac:dyDescent="0.35">
      <c r="A80" s="270"/>
      <c r="B80" s="297"/>
      <c r="C80" s="285" t="s">
        <v>292</v>
      </c>
      <c r="D80" s="279">
        <v>1734030</v>
      </c>
      <c r="E80" s="281">
        <v>891610</v>
      </c>
      <c r="F80" s="282"/>
      <c r="G80" s="281"/>
      <c r="H80" s="285" t="s">
        <v>293</v>
      </c>
      <c r="I80" s="281">
        <v>1543904</v>
      </c>
      <c r="J80" s="281">
        <v>1543904</v>
      </c>
    </row>
    <row r="81" spans="1:10" s="269" customFormat="1" ht="24" customHeight="1" x14ac:dyDescent="0.35">
      <c r="A81" s="270"/>
      <c r="B81" s="297"/>
      <c r="C81" s="285" t="s">
        <v>219</v>
      </c>
      <c r="D81" s="279">
        <v>572288</v>
      </c>
      <c r="E81" s="281">
        <v>337897</v>
      </c>
      <c r="F81" s="282"/>
      <c r="G81" s="281"/>
      <c r="H81" s="285" t="s">
        <v>296</v>
      </c>
      <c r="I81" s="281">
        <v>10</v>
      </c>
      <c r="J81" s="281">
        <v>0</v>
      </c>
    </row>
    <row r="82" spans="1:10" s="269" customFormat="1" ht="24" customHeight="1" x14ac:dyDescent="0.35">
      <c r="A82" s="270"/>
      <c r="B82" s="297"/>
      <c r="C82" s="285" t="s">
        <v>307</v>
      </c>
      <c r="D82" s="279">
        <v>0</v>
      </c>
      <c r="E82" s="281">
        <v>1900</v>
      </c>
      <c r="F82" s="282"/>
      <c r="G82" s="281"/>
      <c r="H82" s="288"/>
      <c r="I82" s="297"/>
      <c r="J82" s="287"/>
    </row>
    <row r="83" spans="1:10" s="269" customFormat="1" ht="24" customHeight="1" x14ac:dyDescent="0.3">
      <c r="A83" s="270"/>
      <c r="B83" s="300"/>
      <c r="C83" s="320"/>
      <c r="D83" s="321"/>
      <c r="E83" s="322"/>
      <c r="F83" s="323"/>
      <c r="G83" s="322"/>
      <c r="H83" s="320"/>
      <c r="I83" s="300"/>
      <c r="J83" s="324"/>
    </row>
    <row r="84" spans="1:10" s="269" customFormat="1" ht="6.75" customHeight="1" x14ac:dyDescent="0.25">
      <c r="A84" s="305"/>
      <c r="B84" s="306"/>
      <c r="C84" s="325"/>
      <c r="D84" s="326"/>
      <c r="E84" s="306"/>
      <c r="F84" s="327"/>
      <c r="G84" s="306"/>
      <c r="H84" s="325"/>
      <c r="I84" s="306"/>
      <c r="J84" s="306"/>
    </row>
    <row r="85" spans="1:10" s="269" customFormat="1" ht="4" customHeight="1" x14ac:dyDescent="0.25">
      <c r="A85" s="270"/>
      <c r="B85" s="311"/>
      <c r="C85" s="311"/>
      <c r="D85" s="311"/>
      <c r="E85" s="311"/>
      <c r="F85" s="311"/>
      <c r="G85" s="311"/>
      <c r="H85" s="311"/>
      <c r="I85" s="311"/>
      <c r="J85" s="311"/>
    </row>
    <row r="86" spans="1:10" s="269" customFormat="1" ht="24" customHeight="1" x14ac:dyDescent="0.25">
      <c r="A86" s="763" t="s">
        <v>308</v>
      </c>
      <c r="B86" s="760"/>
      <c r="C86" s="760"/>
      <c r="D86" s="760"/>
      <c r="E86" s="760"/>
      <c r="F86" s="760"/>
      <c r="G86" s="760"/>
      <c r="H86" s="760"/>
      <c r="I86" s="760"/>
      <c r="J86" s="760"/>
    </row>
    <row r="87" spans="1:10" s="269" customFormat="1" ht="24" customHeight="1" x14ac:dyDescent="0.25">
      <c r="A87" s="760"/>
      <c r="B87" s="760"/>
      <c r="C87" s="760"/>
      <c r="D87" s="760"/>
      <c r="E87" s="760"/>
      <c r="F87" s="760"/>
      <c r="G87" s="760"/>
      <c r="H87" s="760"/>
      <c r="I87" s="760"/>
      <c r="J87" s="760"/>
    </row>
  </sheetData>
  <mergeCells count="63">
    <mergeCell ref="A86:J87"/>
    <mergeCell ref="B72:C72"/>
    <mergeCell ref="G72:H72"/>
    <mergeCell ref="A77:C77"/>
    <mergeCell ref="F77:H77"/>
    <mergeCell ref="B78:C78"/>
    <mergeCell ref="G78:H78"/>
    <mergeCell ref="B58:C58"/>
    <mergeCell ref="G58:H58"/>
    <mergeCell ref="A66:J67"/>
    <mergeCell ref="A69:J69"/>
    <mergeCell ref="A71:C71"/>
    <mergeCell ref="F71:H71"/>
    <mergeCell ref="A57:C57"/>
    <mergeCell ref="F57:H57"/>
    <mergeCell ref="B32:C32"/>
    <mergeCell ref="A43:J43"/>
    <mergeCell ref="A45:E45"/>
    <mergeCell ref="G45:J45"/>
    <mergeCell ref="A46:C46"/>
    <mergeCell ref="G46:H46"/>
    <mergeCell ref="A49:C49"/>
    <mergeCell ref="A51:C51"/>
    <mergeCell ref="F51:H51"/>
    <mergeCell ref="B52:C52"/>
    <mergeCell ref="G52:H52"/>
    <mergeCell ref="A28:C28"/>
    <mergeCell ref="B29:C29"/>
    <mergeCell ref="F29:H29"/>
    <mergeCell ref="B30:C30"/>
    <mergeCell ref="A31:C31"/>
    <mergeCell ref="F31:H31"/>
    <mergeCell ref="B25:C25"/>
    <mergeCell ref="F25:H25"/>
    <mergeCell ref="A26:C26"/>
    <mergeCell ref="G26:H26"/>
    <mergeCell ref="B27:C27"/>
    <mergeCell ref="F27:H27"/>
    <mergeCell ref="A22:C22"/>
    <mergeCell ref="F22:H22"/>
    <mergeCell ref="B23:C23"/>
    <mergeCell ref="G23:H23"/>
    <mergeCell ref="A24:C24"/>
    <mergeCell ref="G24:H24"/>
    <mergeCell ref="B14:C14"/>
    <mergeCell ref="F14:H14"/>
    <mergeCell ref="G15:H15"/>
    <mergeCell ref="A19:J19"/>
    <mergeCell ref="A21:C21"/>
    <mergeCell ref="F21:H21"/>
    <mergeCell ref="B13:C13"/>
    <mergeCell ref="G13:H13"/>
    <mergeCell ref="A1:C1"/>
    <mergeCell ref="A2:J2"/>
    <mergeCell ref="A4:E4"/>
    <mergeCell ref="F4:J4"/>
    <mergeCell ref="A5:C5"/>
    <mergeCell ref="F5:H5"/>
    <mergeCell ref="A9:J9"/>
    <mergeCell ref="A11:C11"/>
    <mergeCell ref="F11:H11"/>
    <mergeCell ref="A12:C12"/>
    <mergeCell ref="F12:H12"/>
  </mergeCells>
  <phoneticPr fontId="1"/>
  <printOptions horizontalCentered="1"/>
  <pageMargins left="0.39370078740157483" right="0.39370078740157483" top="0.39370078740157483" bottom="0.39370078740157483" header="0" footer="0"/>
  <pageSetup paperSize="9" scale="4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="65" zoomScaleNormal="80" zoomScaleSheetLayoutView="65" zoomScalePageLayoutView="60" workbookViewId="0">
      <selection sqref="A1:J1"/>
    </sheetView>
  </sheetViews>
  <sheetFormatPr defaultColWidth="7.61328125" defaultRowHeight="16.5" x14ac:dyDescent="0.25"/>
  <cols>
    <col min="1" max="2" width="1.4609375" style="269" customWidth="1"/>
    <col min="3" max="3" width="30" style="269" customWidth="1"/>
    <col min="4" max="5" width="18.3046875" style="269" customWidth="1"/>
    <col min="6" max="7" width="1.4609375" style="269" customWidth="1"/>
    <col min="8" max="8" width="30" style="269" customWidth="1"/>
    <col min="9" max="10" width="18.3046875" style="269" customWidth="1"/>
    <col min="11" max="16384" width="7.61328125" style="269"/>
  </cols>
  <sheetData>
    <row r="1" spans="1:10" ht="35" x14ac:dyDescent="0.25">
      <c r="A1" s="765" t="s">
        <v>309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ht="19.5" thickBot="1" x14ac:dyDescent="0.3">
      <c r="A2" s="271"/>
      <c r="B2" s="271"/>
      <c r="C2" s="271"/>
      <c r="D2" s="271"/>
      <c r="E2" s="271"/>
      <c r="F2" s="271"/>
      <c r="G2" s="271"/>
      <c r="H2" s="271"/>
      <c r="I2" s="271"/>
      <c r="J2" s="328" t="s">
        <v>255</v>
      </c>
    </row>
    <row r="3" spans="1:10" ht="24" customHeight="1" thickTop="1" x14ac:dyDescent="0.25">
      <c r="A3" s="751" t="s">
        <v>272</v>
      </c>
      <c r="B3" s="751"/>
      <c r="C3" s="751"/>
      <c r="D3" s="767"/>
      <c r="E3" s="768"/>
      <c r="F3" s="751" t="s">
        <v>273</v>
      </c>
      <c r="G3" s="751"/>
      <c r="H3" s="751"/>
      <c r="I3" s="751"/>
      <c r="J3" s="751"/>
    </row>
    <row r="4" spans="1:10" ht="24" customHeight="1" x14ac:dyDescent="0.25">
      <c r="A4" s="769" t="s">
        <v>274</v>
      </c>
      <c r="B4" s="770"/>
      <c r="C4" s="771"/>
      <c r="D4" s="273" t="s">
        <v>275</v>
      </c>
      <c r="E4" s="329" t="s">
        <v>276</v>
      </c>
      <c r="F4" s="772" t="s">
        <v>274</v>
      </c>
      <c r="G4" s="770"/>
      <c r="H4" s="771"/>
      <c r="I4" s="273" t="s">
        <v>275</v>
      </c>
      <c r="J4" s="273" t="s">
        <v>276</v>
      </c>
    </row>
    <row r="5" spans="1:10" ht="14.25" customHeight="1" x14ac:dyDescent="0.25">
      <c r="A5" s="270"/>
      <c r="B5" s="270"/>
      <c r="C5" s="270"/>
      <c r="D5" s="270"/>
    </row>
    <row r="6" spans="1:10" ht="27.75" customHeight="1" x14ac:dyDescent="0.25">
      <c r="A6" s="330" t="s">
        <v>310</v>
      </c>
      <c r="B6" s="331"/>
      <c r="C6" s="331"/>
      <c r="D6" s="331"/>
      <c r="E6" s="331"/>
      <c r="F6" s="331"/>
      <c r="G6" s="331"/>
      <c r="H6" s="331"/>
      <c r="I6" s="331"/>
      <c r="J6" s="331"/>
    </row>
    <row r="7" spans="1:10" ht="6" customHeight="1" x14ac:dyDescent="0.25">
      <c r="A7" s="332"/>
      <c r="B7" s="332"/>
      <c r="C7" s="333"/>
      <c r="D7" s="332"/>
      <c r="E7" s="334"/>
      <c r="F7" s="332"/>
      <c r="G7" s="332"/>
      <c r="H7" s="333"/>
      <c r="I7" s="332"/>
      <c r="J7" s="332"/>
    </row>
    <row r="8" spans="1:10" ht="24" customHeight="1" x14ac:dyDescent="0.4">
      <c r="A8" s="744" t="s">
        <v>311</v>
      </c>
      <c r="B8" s="764"/>
      <c r="C8" s="764"/>
      <c r="D8" s="335"/>
      <c r="E8" s="336"/>
      <c r="F8" s="744" t="s">
        <v>312</v>
      </c>
      <c r="G8" s="744"/>
      <c r="H8" s="745"/>
      <c r="I8" s="337"/>
      <c r="J8" s="337"/>
    </row>
    <row r="9" spans="1:10" ht="24" customHeight="1" x14ac:dyDescent="0.4">
      <c r="A9" s="338"/>
      <c r="B9" s="744" t="s">
        <v>313</v>
      </c>
      <c r="C9" s="764"/>
      <c r="D9" s="339">
        <f>+D10+D11+D12+D13</f>
        <v>8313937</v>
      </c>
      <c r="E9" s="340">
        <f>+E10+E11+E12+E13</f>
        <v>8551646</v>
      </c>
      <c r="F9" s="300"/>
      <c r="G9" s="744" t="s">
        <v>314</v>
      </c>
      <c r="H9" s="745"/>
      <c r="I9" s="322">
        <f>+I10+I11+I12+I13</f>
        <v>3583980</v>
      </c>
      <c r="J9" s="322">
        <f>+J10+J11+J12+J13</f>
        <v>3295807</v>
      </c>
    </row>
    <row r="10" spans="1:10" ht="24" customHeight="1" x14ac:dyDescent="0.3">
      <c r="A10" s="338"/>
      <c r="B10" s="338"/>
      <c r="C10" s="324" t="s">
        <v>315</v>
      </c>
      <c r="D10" s="339">
        <v>8178906</v>
      </c>
      <c r="E10" s="340">
        <v>8404782</v>
      </c>
      <c r="F10" s="300"/>
      <c r="G10" s="300"/>
      <c r="H10" s="341" t="s">
        <v>316</v>
      </c>
      <c r="I10" s="322">
        <v>2822662</v>
      </c>
      <c r="J10" s="322">
        <v>2573921</v>
      </c>
    </row>
    <row r="11" spans="1:10" ht="24" customHeight="1" x14ac:dyDescent="0.3">
      <c r="A11" s="338"/>
      <c r="B11" s="338"/>
      <c r="C11" s="324" t="s">
        <v>317</v>
      </c>
      <c r="D11" s="339">
        <v>1400</v>
      </c>
      <c r="E11" s="340">
        <v>1491</v>
      </c>
      <c r="F11" s="300"/>
      <c r="G11" s="300"/>
      <c r="H11" s="341" t="s">
        <v>318</v>
      </c>
      <c r="I11" s="322">
        <v>50045</v>
      </c>
      <c r="J11" s="322">
        <v>47609</v>
      </c>
    </row>
    <row r="12" spans="1:10" ht="24" customHeight="1" x14ac:dyDescent="0.3">
      <c r="A12" s="338"/>
      <c r="B12" s="338"/>
      <c r="C12" s="324" t="s">
        <v>319</v>
      </c>
      <c r="D12" s="339">
        <v>133631</v>
      </c>
      <c r="E12" s="340">
        <v>144738</v>
      </c>
      <c r="F12" s="300"/>
      <c r="G12" s="300"/>
      <c r="H12" s="341" t="s">
        <v>285</v>
      </c>
      <c r="I12" s="322">
        <v>711273</v>
      </c>
      <c r="J12" s="322">
        <v>674277</v>
      </c>
    </row>
    <row r="13" spans="1:10" ht="24" customHeight="1" x14ac:dyDescent="0.4">
      <c r="A13" s="311"/>
      <c r="B13" s="342"/>
      <c r="C13" s="341" t="s">
        <v>320</v>
      </c>
      <c r="D13" s="343">
        <v>0</v>
      </c>
      <c r="E13" s="344">
        <v>635</v>
      </c>
      <c r="F13" s="300"/>
      <c r="G13" s="300"/>
      <c r="H13" s="341"/>
      <c r="I13" s="322"/>
      <c r="J13" s="322"/>
    </row>
    <row r="14" spans="1:10" ht="24" customHeight="1" x14ac:dyDescent="0.4">
      <c r="A14" s="324"/>
      <c r="B14" s="342"/>
      <c r="C14" s="342"/>
      <c r="D14" s="343"/>
      <c r="E14" s="344"/>
      <c r="F14" s="300"/>
      <c r="G14" s="300"/>
      <c r="H14" s="341"/>
      <c r="I14" s="322"/>
      <c r="J14" s="322"/>
    </row>
    <row r="15" spans="1:10" ht="24" customHeight="1" x14ac:dyDescent="0.3">
      <c r="A15" s="744" t="s">
        <v>321</v>
      </c>
      <c r="B15" s="773"/>
      <c r="C15" s="774"/>
      <c r="D15" s="339"/>
      <c r="E15" s="340"/>
      <c r="F15" s="743" t="s">
        <v>322</v>
      </c>
      <c r="G15" s="775"/>
      <c r="H15" s="776"/>
      <c r="I15" s="345"/>
      <c r="J15" s="346"/>
    </row>
    <row r="16" spans="1:10" ht="24" customHeight="1" x14ac:dyDescent="0.3">
      <c r="A16" s="300"/>
      <c r="B16" s="744" t="s">
        <v>323</v>
      </c>
      <c r="C16" s="774"/>
      <c r="D16" s="339">
        <f>+D17+D18+D19+D21</f>
        <v>448512</v>
      </c>
      <c r="E16" s="340">
        <f>+E17+E18+E19+E20</f>
        <v>172703</v>
      </c>
      <c r="F16" s="347"/>
      <c r="G16" s="777" t="s">
        <v>289</v>
      </c>
      <c r="H16" s="778"/>
      <c r="I16" s="322">
        <f>+I17+I18+I19+I20</f>
        <v>1693764</v>
      </c>
      <c r="J16" s="322">
        <f>+J17+J18+J19+J20</f>
        <v>1494981</v>
      </c>
    </row>
    <row r="17" spans="1:11" ht="24" customHeight="1" x14ac:dyDescent="0.3">
      <c r="A17" s="300"/>
      <c r="B17" s="300"/>
      <c r="C17" s="324" t="s">
        <v>324</v>
      </c>
      <c r="D17" s="339">
        <v>430000</v>
      </c>
      <c r="E17" s="340">
        <v>154700</v>
      </c>
      <c r="F17" s="300"/>
      <c r="G17" s="300"/>
      <c r="H17" s="341" t="s">
        <v>325</v>
      </c>
      <c r="I17" s="322">
        <v>642909</v>
      </c>
      <c r="J17" s="322">
        <v>444126</v>
      </c>
    </row>
    <row r="18" spans="1:11" ht="24" customHeight="1" x14ac:dyDescent="0.3">
      <c r="A18" s="300"/>
      <c r="B18" s="300"/>
      <c r="C18" s="324" t="s">
        <v>219</v>
      </c>
      <c r="D18" s="339">
        <v>3312</v>
      </c>
      <c r="E18" s="340">
        <v>2803</v>
      </c>
      <c r="F18" s="300"/>
      <c r="G18" s="300"/>
      <c r="H18" s="341" t="s">
        <v>293</v>
      </c>
      <c r="I18" s="322">
        <v>777671</v>
      </c>
      <c r="J18" s="322">
        <v>777671</v>
      </c>
    </row>
    <row r="19" spans="1:11" ht="24" customHeight="1" x14ac:dyDescent="0.3">
      <c r="A19" s="300"/>
      <c r="B19" s="300"/>
      <c r="C19" s="324" t="s">
        <v>326</v>
      </c>
      <c r="D19" s="339">
        <v>15200</v>
      </c>
      <c r="E19" s="340">
        <v>15200</v>
      </c>
      <c r="F19" s="300"/>
      <c r="G19" s="300"/>
      <c r="H19" s="341" t="s">
        <v>224</v>
      </c>
      <c r="I19" s="322">
        <v>273184</v>
      </c>
      <c r="J19" s="322">
        <v>273184</v>
      </c>
    </row>
    <row r="20" spans="1:11" ht="24" customHeight="1" x14ac:dyDescent="0.3">
      <c r="A20" s="300"/>
      <c r="B20" s="300"/>
      <c r="C20" s="324"/>
      <c r="D20" s="339" t="s">
        <v>327</v>
      </c>
      <c r="E20" s="340"/>
      <c r="F20" s="300"/>
      <c r="G20" s="300"/>
      <c r="H20" s="341"/>
      <c r="I20" s="322"/>
      <c r="J20" s="322"/>
    </row>
    <row r="21" spans="1:11" ht="6.75" customHeight="1" x14ac:dyDescent="0.3">
      <c r="A21" s="348"/>
      <c r="B21" s="348"/>
      <c r="C21" s="349"/>
      <c r="D21" s="350"/>
      <c r="E21" s="351"/>
      <c r="F21" s="352"/>
      <c r="G21" s="353"/>
      <c r="H21" s="349"/>
      <c r="I21" s="350"/>
      <c r="J21" s="351"/>
      <c r="K21" s="270"/>
    </row>
    <row r="22" spans="1:11" ht="4" customHeight="1" x14ac:dyDescent="0.3">
      <c r="A22" s="354"/>
      <c r="B22" s="354"/>
      <c r="C22" s="324"/>
      <c r="D22" s="355"/>
      <c r="E22" s="355"/>
      <c r="F22" s="300"/>
      <c r="G22" s="300"/>
      <c r="H22" s="324"/>
      <c r="I22" s="355"/>
      <c r="J22" s="355"/>
      <c r="K22" s="270"/>
    </row>
    <row r="23" spans="1:11" ht="24" customHeight="1" x14ac:dyDescent="0.25">
      <c r="A23" s="763" t="s">
        <v>328</v>
      </c>
      <c r="B23" s="779"/>
      <c r="C23" s="779"/>
      <c r="D23" s="779"/>
      <c r="E23" s="779"/>
      <c r="F23" s="779"/>
      <c r="G23" s="779"/>
      <c r="H23" s="779"/>
      <c r="I23" s="779"/>
      <c r="J23" s="779"/>
    </row>
    <row r="24" spans="1:11" ht="24" customHeight="1" x14ac:dyDescent="0.25">
      <c r="A24" s="779"/>
      <c r="B24" s="779"/>
      <c r="C24" s="779"/>
      <c r="D24" s="779"/>
      <c r="E24" s="779"/>
      <c r="F24" s="779"/>
      <c r="G24" s="779"/>
      <c r="H24" s="779"/>
      <c r="I24" s="779"/>
      <c r="J24" s="779"/>
    </row>
    <row r="25" spans="1:11" ht="24" customHeight="1" x14ac:dyDescent="0.25">
      <c r="A25" s="779"/>
      <c r="B25" s="779"/>
      <c r="C25" s="779"/>
      <c r="D25" s="779"/>
      <c r="E25" s="779"/>
      <c r="F25" s="779"/>
      <c r="G25" s="779"/>
      <c r="H25" s="779"/>
      <c r="I25" s="779"/>
      <c r="J25" s="779"/>
    </row>
    <row r="26" spans="1:11" ht="24" customHeight="1" x14ac:dyDescent="0.25">
      <c r="A26" s="356"/>
      <c r="B26" s="317"/>
      <c r="C26" s="317"/>
      <c r="D26" s="317"/>
      <c r="E26" s="317"/>
      <c r="F26" s="317"/>
      <c r="G26" s="317"/>
      <c r="H26" s="317"/>
      <c r="I26" s="317"/>
      <c r="J26" s="317"/>
    </row>
    <row r="27" spans="1:11" ht="25.5" customHeight="1" x14ac:dyDescent="0.25">
      <c r="A27" s="357" t="s">
        <v>329</v>
      </c>
      <c r="B27" s="358"/>
      <c r="C27" s="358"/>
      <c r="D27" s="358"/>
      <c r="E27" s="358"/>
      <c r="F27" s="358"/>
      <c r="G27" s="358"/>
      <c r="H27" s="358"/>
      <c r="I27" s="358"/>
      <c r="J27" s="358"/>
    </row>
    <row r="28" spans="1:11" ht="4.5" customHeight="1" x14ac:dyDescent="0.25">
      <c r="A28" s="359"/>
      <c r="B28" s="359"/>
      <c r="C28" s="360"/>
      <c r="D28" s="359"/>
      <c r="E28" s="361"/>
      <c r="F28" s="359"/>
      <c r="G28" s="359"/>
      <c r="H28" s="360"/>
      <c r="I28" s="359"/>
      <c r="J28" s="359"/>
    </row>
    <row r="29" spans="1:11" ht="24" customHeight="1" x14ac:dyDescent="0.3">
      <c r="A29" s="744" t="s">
        <v>311</v>
      </c>
      <c r="B29" s="744"/>
      <c r="C29" s="744"/>
      <c r="D29" s="335"/>
      <c r="E29" s="336"/>
      <c r="F29" s="743" t="s">
        <v>312</v>
      </c>
      <c r="G29" s="744"/>
      <c r="H29" s="745"/>
      <c r="I29" s="322"/>
      <c r="J29" s="322"/>
    </row>
    <row r="30" spans="1:11" ht="24" customHeight="1" x14ac:dyDescent="0.3">
      <c r="A30" s="338"/>
      <c r="B30" s="744" t="s">
        <v>330</v>
      </c>
      <c r="C30" s="744"/>
      <c r="D30" s="339">
        <f>+D31+D32+D33</f>
        <v>2299989</v>
      </c>
      <c r="E30" s="340">
        <f>+E31+E32+E33</f>
        <v>2378529</v>
      </c>
      <c r="F30" s="362"/>
      <c r="G30" s="744" t="s">
        <v>331</v>
      </c>
      <c r="H30" s="745"/>
      <c r="I30" s="322">
        <f>+I31+I32+I33</f>
        <v>2308706</v>
      </c>
      <c r="J30" s="322">
        <f>+J31+J32+J33</f>
        <v>2131058</v>
      </c>
    </row>
    <row r="31" spans="1:11" ht="24" customHeight="1" x14ac:dyDescent="0.3">
      <c r="A31" s="338"/>
      <c r="B31" s="338"/>
      <c r="C31" s="324" t="s">
        <v>315</v>
      </c>
      <c r="D31" s="339">
        <v>2065594</v>
      </c>
      <c r="E31" s="340">
        <v>2068280</v>
      </c>
      <c r="F31" s="362"/>
      <c r="G31" s="300"/>
      <c r="H31" s="341" t="s">
        <v>316</v>
      </c>
      <c r="I31" s="322">
        <v>2165641</v>
      </c>
      <c r="J31" s="322">
        <v>2009569</v>
      </c>
    </row>
    <row r="32" spans="1:11" ht="24" customHeight="1" x14ac:dyDescent="0.3">
      <c r="A32" s="338"/>
      <c r="B32" s="338"/>
      <c r="C32" s="324" t="s">
        <v>319</v>
      </c>
      <c r="D32" s="339">
        <v>234395</v>
      </c>
      <c r="E32" s="340">
        <v>230949</v>
      </c>
      <c r="F32" s="362"/>
      <c r="G32" s="300"/>
      <c r="H32" s="341" t="s">
        <v>332</v>
      </c>
      <c r="I32" s="322">
        <v>136050</v>
      </c>
      <c r="J32" s="322">
        <v>114577</v>
      </c>
    </row>
    <row r="33" spans="1:11" ht="24" customHeight="1" x14ac:dyDescent="0.3">
      <c r="A33" s="338"/>
      <c r="B33" s="338"/>
      <c r="C33" s="324" t="s">
        <v>303</v>
      </c>
      <c r="D33" s="339">
        <v>0</v>
      </c>
      <c r="E33" s="340">
        <v>79300</v>
      </c>
      <c r="F33" s="362"/>
      <c r="G33" s="300"/>
      <c r="H33" s="341" t="s">
        <v>304</v>
      </c>
      <c r="I33" s="322">
        <v>7015</v>
      </c>
      <c r="J33" s="322">
        <v>6912</v>
      </c>
    </row>
    <row r="34" spans="1:11" ht="24" customHeight="1" x14ac:dyDescent="0.3">
      <c r="A34" s="338"/>
      <c r="B34" s="338"/>
      <c r="C34" s="324"/>
      <c r="D34" s="339"/>
      <c r="E34" s="340"/>
      <c r="F34" s="362"/>
      <c r="G34" s="300"/>
      <c r="H34" s="341"/>
      <c r="I34" s="322"/>
      <c r="J34" s="322"/>
    </row>
    <row r="35" spans="1:11" s="364" customFormat="1" ht="24" customHeight="1" x14ac:dyDescent="0.25">
      <c r="A35" s="744" t="s">
        <v>321</v>
      </c>
      <c r="B35" s="744"/>
      <c r="C35" s="745"/>
      <c r="D35" s="339"/>
      <c r="E35" s="340"/>
      <c r="F35" s="743" t="s">
        <v>322</v>
      </c>
      <c r="G35" s="744"/>
      <c r="H35" s="745"/>
      <c r="I35" s="363"/>
      <c r="J35" s="363"/>
    </row>
    <row r="36" spans="1:11" s="364" customFormat="1" ht="24" customHeight="1" x14ac:dyDescent="0.25">
      <c r="A36" s="356"/>
      <c r="B36" s="744" t="s">
        <v>323</v>
      </c>
      <c r="C36" s="745"/>
      <c r="D36" s="339">
        <f>+D37+D38+D39+D40+D41</f>
        <v>1808548</v>
      </c>
      <c r="E36" s="340">
        <f>+E37+E38+E39+E40+E41</f>
        <v>1693347</v>
      </c>
      <c r="F36" s="365"/>
      <c r="G36" s="744" t="s">
        <v>322</v>
      </c>
      <c r="H36" s="745"/>
      <c r="I36" s="363">
        <f>+I37+I38+I39</f>
        <v>2768875</v>
      </c>
      <c r="J36" s="363">
        <f>+J37+J38+J39</f>
        <v>2633441</v>
      </c>
    </row>
    <row r="37" spans="1:11" s="364" customFormat="1" ht="24" customHeight="1" x14ac:dyDescent="0.25">
      <c r="A37" s="356"/>
      <c r="B37" s="324"/>
      <c r="C37" s="324" t="s">
        <v>324</v>
      </c>
      <c r="D37" s="339">
        <v>1149000</v>
      </c>
      <c r="E37" s="340">
        <v>1046000</v>
      </c>
      <c r="F37" s="365"/>
      <c r="G37" s="324"/>
      <c r="H37" s="341" t="s">
        <v>325</v>
      </c>
      <c r="I37" s="322">
        <v>1853638</v>
      </c>
      <c r="J37" s="322">
        <v>1718205</v>
      </c>
    </row>
    <row r="38" spans="1:11" s="364" customFormat="1" ht="24" customHeight="1" x14ac:dyDescent="0.3">
      <c r="A38" s="338"/>
      <c r="B38" s="338"/>
      <c r="C38" s="324" t="s">
        <v>333</v>
      </c>
      <c r="D38" s="339">
        <v>481124</v>
      </c>
      <c r="E38" s="340">
        <v>468923</v>
      </c>
      <c r="F38" s="362"/>
      <c r="G38" s="300"/>
      <c r="H38" s="341" t="s">
        <v>293</v>
      </c>
      <c r="I38" s="322">
        <v>849166</v>
      </c>
      <c r="J38" s="322">
        <v>849165</v>
      </c>
    </row>
    <row r="39" spans="1:11" s="364" customFormat="1" ht="24" customHeight="1" x14ac:dyDescent="0.3">
      <c r="A39" s="338"/>
      <c r="B39" s="338"/>
      <c r="C39" s="324" t="s">
        <v>334</v>
      </c>
      <c r="D39" s="339">
        <v>136252</v>
      </c>
      <c r="E39" s="340">
        <v>136252</v>
      </c>
      <c r="F39" s="362"/>
      <c r="G39" s="300"/>
      <c r="H39" s="341" t="s">
        <v>297</v>
      </c>
      <c r="I39" s="322">
        <v>66071</v>
      </c>
      <c r="J39" s="322">
        <v>66071</v>
      </c>
    </row>
    <row r="40" spans="1:11" s="364" customFormat="1" ht="24" customHeight="1" x14ac:dyDescent="0.3">
      <c r="A40" s="338"/>
      <c r="B40" s="338"/>
      <c r="C40" s="324" t="s">
        <v>335</v>
      </c>
      <c r="D40" s="339">
        <v>42172</v>
      </c>
      <c r="E40" s="340">
        <v>42172</v>
      </c>
      <c r="F40" s="362"/>
      <c r="G40" s="300"/>
      <c r="H40" s="341"/>
      <c r="I40" s="322"/>
      <c r="J40" s="322"/>
    </row>
    <row r="41" spans="1:11" s="364" customFormat="1" ht="24" customHeight="1" x14ac:dyDescent="0.3">
      <c r="A41" s="338"/>
      <c r="B41" s="338"/>
      <c r="C41" s="324"/>
      <c r="D41" s="339"/>
      <c r="E41" s="340"/>
      <c r="F41" s="362"/>
      <c r="G41" s="300"/>
      <c r="H41" s="341"/>
      <c r="I41" s="322"/>
      <c r="J41" s="322"/>
    </row>
    <row r="42" spans="1:11" s="364" customFormat="1" ht="24" customHeight="1" x14ac:dyDescent="0.3">
      <c r="A42" s="338"/>
      <c r="B42" s="338"/>
      <c r="C42" s="324"/>
      <c r="D42" s="339"/>
      <c r="E42" s="340"/>
      <c r="F42" s="362"/>
      <c r="G42" s="300"/>
      <c r="H42" s="341"/>
      <c r="I42" s="322"/>
      <c r="J42" s="322"/>
    </row>
    <row r="43" spans="1:11" s="364" customFormat="1" ht="6" customHeight="1" x14ac:dyDescent="0.3">
      <c r="A43" s="366"/>
      <c r="B43" s="366"/>
      <c r="C43" s="367"/>
      <c r="D43" s="368"/>
      <c r="E43" s="369"/>
      <c r="F43" s="366"/>
      <c r="G43" s="366"/>
      <c r="H43" s="370"/>
      <c r="I43" s="366"/>
      <c r="J43" s="366"/>
      <c r="K43" s="371"/>
    </row>
    <row r="44" spans="1:11" s="364" customFormat="1" ht="4" customHeight="1" x14ac:dyDescent="0.3">
      <c r="A44" s="300"/>
      <c r="B44" s="300"/>
      <c r="C44" s="324"/>
      <c r="D44" s="355"/>
      <c r="E44" s="355"/>
      <c r="F44" s="300"/>
      <c r="G44" s="300"/>
      <c r="H44" s="300"/>
      <c r="I44" s="300"/>
      <c r="J44" s="300"/>
      <c r="K44" s="371"/>
    </row>
    <row r="45" spans="1:11" s="364" customFormat="1" ht="24" customHeight="1" x14ac:dyDescent="0.25">
      <c r="A45" s="763" t="s">
        <v>336</v>
      </c>
      <c r="B45" s="779"/>
      <c r="C45" s="779"/>
      <c r="D45" s="779"/>
      <c r="E45" s="779"/>
      <c r="F45" s="779"/>
      <c r="G45" s="779"/>
      <c r="H45" s="779"/>
      <c r="I45" s="779"/>
      <c r="J45" s="779"/>
    </row>
    <row r="46" spans="1:11" s="372" customFormat="1" ht="24" customHeight="1" x14ac:dyDescent="0.25">
      <c r="A46" s="779"/>
      <c r="B46" s="779"/>
      <c r="C46" s="779"/>
      <c r="D46" s="779"/>
      <c r="E46" s="779"/>
      <c r="F46" s="779"/>
      <c r="G46" s="779"/>
      <c r="H46" s="779"/>
      <c r="I46" s="779"/>
      <c r="J46" s="779"/>
    </row>
    <row r="47" spans="1:11" s="372" customFormat="1" ht="24" customHeight="1" x14ac:dyDescent="0.25">
      <c r="A47" s="373"/>
      <c r="B47" s="373"/>
      <c r="C47" s="373"/>
      <c r="D47" s="373"/>
      <c r="E47" s="373"/>
      <c r="F47" s="373"/>
      <c r="G47" s="373"/>
      <c r="H47" s="373"/>
      <c r="I47" s="373"/>
      <c r="J47" s="373"/>
    </row>
    <row r="48" spans="1:11" ht="25.5" customHeight="1" x14ac:dyDescent="0.25">
      <c r="A48" s="780" t="s">
        <v>337</v>
      </c>
      <c r="B48" s="780"/>
      <c r="C48" s="780"/>
      <c r="D48" s="780"/>
      <c r="E48" s="780"/>
      <c r="F48" s="780"/>
      <c r="G48" s="780"/>
      <c r="H48" s="780"/>
      <c r="I48" s="780"/>
      <c r="J48" s="780"/>
    </row>
    <row r="49" spans="1:10" ht="6" customHeight="1" x14ac:dyDescent="0.25">
      <c r="A49" s="187"/>
      <c r="B49" s="187"/>
      <c r="C49" s="188"/>
      <c r="D49" s="187"/>
      <c r="E49" s="189"/>
      <c r="F49" s="187"/>
      <c r="G49" s="187"/>
      <c r="H49" s="188"/>
      <c r="I49" s="187"/>
      <c r="J49" s="187"/>
    </row>
    <row r="50" spans="1:10" ht="24" customHeight="1" x14ac:dyDescent="0.3">
      <c r="A50" s="744" t="s">
        <v>278</v>
      </c>
      <c r="B50" s="744"/>
      <c r="C50" s="745"/>
      <c r="D50" s="322"/>
      <c r="E50" s="336"/>
      <c r="F50" s="743" t="s">
        <v>312</v>
      </c>
      <c r="G50" s="744"/>
      <c r="H50" s="745"/>
      <c r="I50" s="337"/>
      <c r="J50" s="337"/>
    </row>
    <row r="51" spans="1:10" ht="24" customHeight="1" x14ac:dyDescent="0.3">
      <c r="A51" s="300"/>
      <c r="B51" s="744" t="s">
        <v>338</v>
      </c>
      <c r="C51" s="745"/>
      <c r="D51" s="322">
        <f>+D52+D53+D54</f>
        <v>15872393</v>
      </c>
      <c r="E51" s="340">
        <f>+E52+E53+E54</f>
        <v>15400810</v>
      </c>
      <c r="F51" s="362"/>
      <c r="G51" s="744" t="s">
        <v>339</v>
      </c>
      <c r="H51" s="745"/>
      <c r="I51" s="322">
        <f>+I52+I53+I54</f>
        <v>16268699</v>
      </c>
      <c r="J51" s="322">
        <f>+J52+J53+J54</f>
        <v>15736208</v>
      </c>
    </row>
    <row r="52" spans="1:10" ht="24" customHeight="1" x14ac:dyDescent="0.3">
      <c r="A52" s="300"/>
      <c r="B52" s="300"/>
      <c r="C52" s="341" t="s">
        <v>340</v>
      </c>
      <c r="D52" s="322">
        <v>6241770</v>
      </c>
      <c r="E52" s="340">
        <v>6026023</v>
      </c>
      <c r="F52" s="362"/>
      <c r="G52" s="300"/>
      <c r="H52" s="341" t="s">
        <v>341</v>
      </c>
      <c r="I52" s="322">
        <v>13886763</v>
      </c>
      <c r="J52" s="322">
        <v>13425476</v>
      </c>
    </row>
    <row r="53" spans="1:10" ht="24" customHeight="1" x14ac:dyDescent="0.3">
      <c r="A53" s="300"/>
      <c r="B53" s="300"/>
      <c r="C53" s="341" t="s">
        <v>342</v>
      </c>
      <c r="D53" s="322">
        <v>9600040</v>
      </c>
      <c r="E53" s="340">
        <v>9361575</v>
      </c>
      <c r="F53" s="362"/>
      <c r="G53" s="300"/>
      <c r="H53" s="341" t="s">
        <v>343</v>
      </c>
      <c r="I53" s="322">
        <v>2331712</v>
      </c>
      <c r="J53" s="322">
        <v>2270330</v>
      </c>
    </row>
    <row r="54" spans="1:10" ht="24" customHeight="1" x14ac:dyDescent="0.3">
      <c r="A54" s="324"/>
      <c r="B54" s="324"/>
      <c r="C54" s="341" t="s">
        <v>344</v>
      </c>
      <c r="D54" s="322">
        <v>30583</v>
      </c>
      <c r="E54" s="340">
        <v>13212</v>
      </c>
      <c r="F54" s="362"/>
      <c r="G54" s="300"/>
      <c r="H54" s="341" t="s">
        <v>345</v>
      </c>
      <c r="I54" s="322">
        <v>50224</v>
      </c>
      <c r="J54" s="322">
        <v>40402</v>
      </c>
    </row>
    <row r="55" spans="1:10" ht="24" customHeight="1" x14ac:dyDescent="0.3">
      <c r="A55" s="324"/>
      <c r="B55" s="324"/>
      <c r="C55" s="341"/>
      <c r="D55" s="322"/>
      <c r="E55" s="340"/>
      <c r="F55" s="362"/>
      <c r="G55" s="300"/>
      <c r="H55" s="341"/>
      <c r="I55" s="322"/>
      <c r="J55" s="322"/>
    </row>
    <row r="56" spans="1:10" ht="24" customHeight="1" x14ac:dyDescent="0.3">
      <c r="A56" s="744" t="s">
        <v>321</v>
      </c>
      <c r="B56" s="744"/>
      <c r="C56" s="745"/>
      <c r="D56" s="345"/>
      <c r="E56" s="344"/>
      <c r="F56" s="743" t="s">
        <v>322</v>
      </c>
      <c r="G56" s="744"/>
      <c r="H56" s="745"/>
      <c r="I56" s="345"/>
      <c r="J56" s="346"/>
    </row>
    <row r="57" spans="1:10" ht="24" customHeight="1" x14ac:dyDescent="0.3">
      <c r="A57" s="300"/>
      <c r="B57" s="744" t="s">
        <v>321</v>
      </c>
      <c r="C57" s="745"/>
      <c r="D57" s="363">
        <f>+D58+D59+D60+D61</f>
        <v>1762880</v>
      </c>
      <c r="E57" s="374">
        <f>+E58+E59+E60+E61</f>
        <v>1746679</v>
      </c>
      <c r="F57" s="362"/>
      <c r="G57" s="744" t="s">
        <v>322</v>
      </c>
      <c r="H57" s="745"/>
      <c r="I57" s="322">
        <f>+I58+I59</f>
        <v>2385804</v>
      </c>
      <c r="J57" s="322">
        <f>+J58+J59</f>
        <v>2371777</v>
      </c>
    </row>
    <row r="58" spans="1:10" ht="24" customHeight="1" x14ac:dyDescent="0.3">
      <c r="A58" s="300"/>
      <c r="B58" s="300"/>
      <c r="C58" s="341" t="s">
        <v>290</v>
      </c>
      <c r="D58" s="322">
        <v>585000</v>
      </c>
      <c r="E58" s="340">
        <v>565000</v>
      </c>
      <c r="F58" s="362"/>
      <c r="G58" s="300"/>
      <c r="H58" s="341" t="s">
        <v>325</v>
      </c>
      <c r="I58" s="322">
        <v>748068</v>
      </c>
      <c r="J58" s="322">
        <v>734042</v>
      </c>
    </row>
    <row r="59" spans="1:10" ht="24" customHeight="1" x14ac:dyDescent="0.3">
      <c r="A59" s="300"/>
      <c r="B59" s="300"/>
      <c r="C59" s="341" t="s">
        <v>292</v>
      </c>
      <c r="D59" s="322">
        <v>128979</v>
      </c>
      <c r="E59" s="340">
        <v>132778</v>
      </c>
      <c r="F59" s="362"/>
      <c r="G59" s="300"/>
      <c r="H59" s="341" t="s">
        <v>293</v>
      </c>
      <c r="I59" s="322">
        <v>1637736</v>
      </c>
      <c r="J59" s="322">
        <v>1637735</v>
      </c>
    </row>
    <row r="60" spans="1:10" ht="24" customHeight="1" x14ac:dyDescent="0.3">
      <c r="A60" s="300"/>
      <c r="B60" s="300"/>
      <c r="C60" s="341" t="s">
        <v>346</v>
      </c>
      <c r="D60" s="322">
        <v>1048901</v>
      </c>
      <c r="E60" s="340">
        <v>1048901</v>
      </c>
      <c r="F60" s="362"/>
      <c r="G60" s="300"/>
      <c r="H60" s="341"/>
      <c r="I60" s="322"/>
      <c r="J60" s="322"/>
    </row>
    <row r="61" spans="1:10" ht="24" customHeight="1" x14ac:dyDescent="0.3">
      <c r="A61" s="300"/>
      <c r="B61" s="300"/>
      <c r="C61" s="341"/>
      <c r="D61" s="322"/>
      <c r="E61" s="340"/>
      <c r="F61" s="362"/>
      <c r="G61" s="300"/>
      <c r="H61" s="341"/>
      <c r="I61" s="322"/>
      <c r="J61" s="322"/>
    </row>
    <row r="62" spans="1:10" ht="24" customHeight="1" x14ac:dyDescent="0.3">
      <c r="A62" s="300"/>
      <c r="B62" s="300"/>
      <c r="C62" s="341"/>
      <c r="D62" s="322"/>
      <c r="E62" s="340"/>
      <c r="F62" s="300"/>
      <c r="G62" s="300"/>
      <c r="H62" s="341"/>
      <c r="I62" s="322"/>
      <c r="J62" s="322"/>
    </row>
    <row r="63" spans="1:10" ht="6.75" customHeight="1" x14ac:dyDescent="0.25">
      <c r="A63" s="306"/>
      <c r="B63" s="306"/>
      <c r="C63" s="325"/>
      <c r="D63" s="306"/>
      <c r="E63" s="375"/>
      <c r="F63" s="306"/>
      <c r="G63" s="306"/>
      <c r="H63" s="325"/>
      <c r="I63" s="306"/>
      <c r="J63" s="306"/>
    </row>
    <row r="64" spans="1:10" ht="4" customHeight="1" x14ac:dyDescent="0.25">
      <c r="A64" s="311"/>
      <c r="B64" s="311"/>
      <c r="C64" s="311"/>
      <c r="D64" s="311"/>
      <c r="E64" s="311"/>
      <c r="F64" s="311"/>
      <c r="G64" s="311"/>
      <c r="H64" s="311"/>
      <c r="I64" s="311"/>
      <c r="J64" s="311"/>
    </row>
    <row r="65" spans="1:10" ht="24" customHeight="1" x14ac:dyDescent="0.25">
      <c r="A65" s="763" t="s">
        <v>347</v>
      </c>
      <c r="B65" s="779"/>
      <c r="C65" s="779"/>
      <c r="D65" s="779"/>
      <c r="E65" s="779"/>
      <c r="F65" s="779"/>
      <c r="G65" s="779"/>
      <c r="H65" s="779"/>
      <c r="I65" s="779"/>
      <c r="J65" s="779"/>
    </row>
    <row r="66" spans="1:10" ht="24" customHeight="1" x14ac:dyDescent="0.25">
      <c r="A66" s="779"/>
      <c r="B66" s="779"/>
      <c r="C66" s="779"/>
      <c r="D66" s="779"/>
      <c r="E66" s="779"/>
      <c r="F66" s="779"/>
      <c r="G66" s="779"/>
      <c r="H66" s="779"/>
      <c r="I66" s="779"/>
      <c r="J66" s="779"/>
    </row>
    <row r="67" spans="1:10" s="372" customFormat="1" ht="24" customHeight="1" x14ac:dyDescent="0.25">
      <c r="A67" s="356" t="s">
        <v>348</v>
      </c>
      <c r="B67" s="311"/>
      <c r="C67" s="311"/>
      <c r="D67" s="311"/>
      <c r="E67" s="311"/>
      <c r="F67" s="311"/>
      <c r="G67" s="311"/>
      <c r="H67" s="311"/>
      <c r="I67" s="311"/>
      <c r="J67" s="311"/>
    </row>
    <row r="68" spans="1:10" s="372" customFormat="1" ht="18" customHeight="1" x14ac:dyDescent="0.25">
      <c r="B68" s="376"/>
      <c r="C68" s="376"/>
      <c r="D68" s="371"/>
      <c r="E68" s="371"/>
      <c r="F68" s="371"/>
      <c r="G68" s="371"/>
      <c r="H68" s="371"/>
      <c r="I68" s="371"/>
      <c r="J68" s="371"/>
    </row>
  </sheetData>
  <mergeCells count="33">
    <mergeCell ref="A65:J66"/>
    <mergeCell ref="B51:C51"/>
    <mergeCell ref="G51:H51"/>
    <mergeCell ref="A56:C56"/>
    <mergeCell ref="F56:H56"/>
    <mergeCell ref="B57:C57"/>
    <mergeCell ref="G57:H57"/>
    <mergeCell ref="B36:C36"/>
    <mergeCell ref="G36:H36"/>
    <mergeCell ref="A45:J46"/>
    <mergeCell ref="A48:J48"/>
    <mergeCell ref="A50:C50"/>
    <mergeCell ref="F50:H50"/>
    <mergeCell ref="A35:C35"/>
    <mergeCell ref="F35:H35"/>
    <mergeCell ref="B9:C9"/>
    <mergeCell ref="G9:H9"/>
    <mergeCell ref="A15:C15"/>
    <mergeCell ref="F15:H15"/>
    <mergeCell ref="B16:C16"/>
    <mergeCell ref="G16:H16"/>
    <mergeCell ref="A23:J25"/>
    <mergeCell ref="A29:C29"/>
    <mergeCell ref="F29:H29"/>
    <mergeCell ref="B30:C30"/>
    <mergeCell ref="G30:H30"/>
    <mergeCell ref="A8:C8"/>
    <mergeCell ref="F8:H8"/>
    <mergeCell ref="A1:J1"/>
    <mergeCell ref="A3:E3"/>
    <mergeCell ref="F3:J3"/>
    <mergeCell ref="A4:C4"/>
    <mergeCell ref="F4:H4"/>
  </mergeCells>
  <phoneticPr fontId="1"/>
  <printOptions horizontalCentered="1"/>
  <pageMargins left="0.59055118110236227" right="0.59055118110236227" top="0.59055118110236227" bottom="0.59055118110236227" header="0" footer="0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84"/>
  <sheetViews>
    <sheetView showGridLines="0" view="pageBreakPreview" zoomScale="65" zoomScaleNormal="85" zoomScaleSheetLayoutView="65" workbookViewId="0">
      <selection sqref="A1:D1"/>
    </sheetView>
  </sheetViews>
  <sheetFormatPr defaultColWidth="8.84375" defaultRowHeight="16.5" x14ac:dyDescent="0.35"/>
  <cols>
    <col min="1" max="2" width="1.4609375" style="377" customWidth="1"/>
    <col min="3" max="3" width="18" style="377" customWidth="1"/>
    <col min="4" max="10" width="16.765625" style="377" customWidth="1"/>
    <col min="11" max="16384" width="8.84375" style="377"/>
  </cols>
  <sheetData>
    <row r="1" spans="1:10" ht="27" customHeight="1" x14ac:dyDescent="0.35">
      <c r="A1" s="782" t="s">
        <v>117</v>
      </c>
      <c r="B1" s="783"/>
      <c r="C1" s="783"/>
      <c r="D1" s="783"/>
    </row>
    <row r="2" spans="1:10" ht="39.75" customHeight="1" x14ac:dyDescent="0.35">
      <c r="A2" s="378" t="s">
        <v>349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20.25" customHeight="1" thickBot="1" x14ac:dyDescent="0.4">
      <c r="A3" s="380"/>
      <c r="B3" s="380"/>
      <c r="C3" s="380"/>
      <c r="D3" s="380"/>
      <c r="E3" s="380"/>
      <c r="F3" s="380"/>
      <c r="G3" s="380"/>
      <c r="H3" s="380"/>
      <c r="I3" s="380"/>
      <c r="J3" s="381" t="s">
        <v>350</v>
      </c>
    </row>
    <row r="4" spans="1:10" ht="23.25" customHeight="1" thickTop="1" x14ac:dyDescent="0.35">
      <c r="A4" s="784" t="s">
        <v>351</v>
      </c>
      <c r="B4" s="785"/>
      <c r="C4" s="785"/>
      <c r="D4" s="787" t="s">
        <v>352</v>
      </c>
      <c r="E4" s="788"/>
      <c r="F4" s="788"/>
      <c r="G4" s="787" t="s">
        <v>353</v>
      </c>
      <c r="H4" s="788"/>
      <c r="I4" s="788"/>
      <c r="J4" s="788"/>
    </row>
    <row r="5" spans="1:10" ht="23.25" customHeight="1" x14ac:dyDescent="0.35">
      <c r="A5" s="786"/>
      <c r="B5" s="786"/>
      <c r="C5" s="786"/>
      <c r="D5" s="382" t="s">
        <v>354</v>
      </c>
      <c r="E5" s="382" t="s">
        <v>355</v>
      </c>
      <c r="F5" s="382" t="s">
        <v>356</v>
      </c>
      <c r="G5" s="383" t="s">
        <v>357</v>
      </c>
      <c r="H5" s="383" t="s">
        <v>358</v>
      </c>
      <c r="I5" s="384" t="s">
        <v>359</v>
      </c>
      <c r="J5" s="383" t="s">
        <v>360</v>
      </c>
    </row>
    <row r="6" spans="1:10" ht="5.25" customHeight="1" x14ac:dyDescent="0.35">
      <c r="A6" s="385"/>
      <c r="B6" s="385"/>
      <c r="C6" s="385"/>
      <c r="D6" s="386"/>
      <c r="E6" s="387"/>
      <c r="F6" s="388"/>
      <c r="G6" s="388"/>
      <c r="H6" s="388"/>
      <c r="I6" s="389"/>
      <c r="J6" s="388"/>
    </row>
    <row r="7" spans="1:10" s="392" customFormat="1" ht="17.25" customHeight="1" x14ac:dyDescent="0.35">
      <c r="A7" s="781" t="s">
        <v>361</v>
      </c>
      <c r="B7" s="781"/>
      <c r="C7" s="781"/>
      <c r="D7" s="390">
        <f>+D9+D22+D31+D35+D42+D44+D49+D51+D58+D62+D66+D72+D76+D80</f>
        <v>3878496190</v>
      </c>
      <c r="E7" s="391">
        <f t="shared" ref="E7:J7" si="0">+E9+E22+E31+E35+E42+E44+E49+E51+E58+E62+E66+E72+E76+E80</f>
        <v>3796979969</v>
      </c>
      <c r="F7" s="391">
        <f t="shared" si="0"/>
        <v>70113897</v>
      </c>
      <c r="G7" s="391">
        <f t="shared" si="0"/>
        <v>1547966180</v>
      </c>
      <c r="H7" s="391">
        <f t="shared" si="0"/>
        <v>729807079</v>
      </c>
      <c r="I7" s="391">
        <f t="shared" si="0"/>
        <v>818159101</v>
      </c>
      <c r="J7" s="391">
        <f t="shared" si="0"/>
        <v>818723334</v>
      </c>
    </row>
    <row r="8" spans="1:10" ht="14.25" customHeight="1" x14ac:dyDescent="0.35">
      <c r="A8" s="789"/>
      <c r="B8" s="790"/>
      <c r="C8" s="790"/>
      <c r="D8" s="393"/>
      <c r="E8" s="394"/>
      <c r="F8" s="394"/>
      <c r="G8" s="394"/>
      <c r="H8" s="394"/>
      <c r="I8" s="394"/>
      <c r="J8" s="394"/>
    </row>
    <row r="9" spans="1:10" s="395" customFormat="1" ht="17.25" customHeight="1" x14ac:dyDescent="0.35">
      <c r="A9" s="781" t="s">
        <v>362</v>
      </c>
      <c r="B9" s="781"/>
      <c r="C9" s="781"/>
      <c r="D9" s="390">
        <v>270170084</v>
      </c>
      <c r="E9" s="391">
        <v>263722275</v>
      </c>
      <c r="F9" s="391">
        <v>5907338</v>
      </c>
      <c r="G9" s="391">
        <v>118167120</v>
      </c>
      <c r="H9" s="391">
        <v>31681918</v>
      </c>
      <c r="I9" s="391">
        <v>86485202</v>
      </c>
      <c r="J9" s="391">
        <v>86485202</v>
      </c>
    </row>
    <row r="10" spans="1:10" ht="17.25" customHeight="1" x14ac:dyDescent="0.35">
      <c r="A10" s="396"/>
      <c r="B10" s="396"/>
      <c r="C10" s="388" t="s">
        <v>363</v>
      </c>
      <c r="D10" s="393">
        <v>13570482</v>
      </c>
      <c r="E10" s="394">
        <v>13239601</v>
      </c>
      <c r="F10" s="394">
        <v>327198</v>
      </c>
      <c r="G10" s="394">
        <v>4567849</v>
      </c>
      <c r="H10" s="394">
        <v>884771</v>
      </c>
      <c r="I10" s="394">
        <v>3683078</v>
      </c>
      <c r="J10" s="394">
        <v>3683078</v>
      </c>
    </row>
    <row r="11" spans="1:10" ht="17.25" customHeight="1" x14ac:dyDescent="0.35">
      <c r="A11" s="396"/>
      <c r="B11" s="396"/>
      <c r="C11" s="388" t="s">
        <v>364</v>
      </c>
      <c r="D11" s="393">
        <v>49897096</v>
      </c>
      <c r="E11" s="394">
        <v>49378412</v>
      </c>
      <c r="F11" s="394">
        <v>373559</v>
      </c>
      <c r="G11" s="394">
        <v>22358885</v>
      </c>
      <c r="H11" s="394">
        <v>8563599</v>
      </c>
      <c r="I11" s="394">
        <v>13795286</v>
      </c>
      <c r="J11" s="394">
        <v>13795286</v>
      </c>
    </row>
    <row r="12" spans="1:10" ht="17.25" customHeight="1" x14ac:dyDescent="0.35">
      <c r="A12" s="396"/>
      <c r="B12" s="396"/>
      <c r="C12" s="388" t="s">
        <v>365</v>
      </c>
      <c r="D12" s="393">
        <v>19531985</v>
      </c>
      <c r="E12" s="394">
        <v>19107822</v>
      </c>
      <c r="F12" s="394">
        <v>399959</v>
      </c>
      <c r="G12" s="394">
        <v>8269281</v>
      </c>
      <c r="H12" s="394">
        <v>2158107</v>
      </c>
      <c r="I12" s="394">
        <v>6111174</v>
      </c>
      <c r="J12" s="394">
        <v>6111174</v>
      </c>
    </row>
    <row r="13" spans="1:10" ht="17.25" customHeight="1" x14ac:dyDescent="0.35">
      <c r="A13" s="396"/>
      <c r="B13" s="396"/>
      <c r="C13" s="388" t="s">
        <v>366</v>
      </c>
      <c r="D13" s="393">
        <v>12653233</v>
      </c>
      <c r="E13" s="394">
        <v>12428853</v>
      </c>
      <c r="F13" s="394">
        <v>224380</v>
      </c>
      <c r="G13" s="394">
        <v>5788783</v>
      </c>
      <c r="H13" s="394">
        <v>1421985</v>
      </c>
      <c r="I13" s="394">
        <v>4366798</v>
      </c>
      <c r="J13" s="394">
        <v>4366798</v>
      </c>
    </row>
    <row r="14" spans="1:10" ht="17.25" customHeight="1" x14ac:dyDescent="0.35">
      <c r="A14" s="396"/>
      <c r="B14" s="396"/>
      <c r="C14" s="388" t="s">
        <v>367</v>
      </c>
      <c r="D14" s="393">
        <v>11569581</v>
      </c>
      <c r="E14" s="394">
        <v>11125146</v>
      </c>
      <c r="F14" s="394">
        <v>443535</v>
      </c>
      <c r="G14" s="394">
        <v>4950089</v>
      </c>
      <c r="H14" s="394">
        <v>905080</v>
      </c>
      <c r="I14" s="394">
        <v>4045009</v>
      </c>
      <c r="J14" s="394">
        <v>4045009</v>
      </c>
    </row>
    <row r="15" spans="1:10" ht="17.25" customHeight="1" x14ac:dyDescent="0.35">
      <c r="A15" s="396"/>
      <c r="B15" s="396"/>
      <c r="C15" s="388" t="s">
        <v>368</v>
      </c>
      <c r="D15" s="393">
        <v>14186929</v>
      </c>
      <c r="E15" s="394">
        <v>13984612</v>
      </c>
      <c r="F15" s="394">
        <v>189377</v>
      </c>
      <c r="G15" s="394">
        <v>4740673</v>
      </c>
      <c r="H15" s="394">
        <v>884812</v>
      </c>
      <c r="I15" s="394">
        <v>3855861</v>
      </c>
      <c r="J15" s="394">
        <v>3855861</v>
      </c>
    </row>
    <row r="16" spans="1:10" ht="17.25" customHeight="1" x14ac:dyDescent="0.35">
      <c r="A16" s="396"/>
      <c r="B16" s="396"/>
      <c r="C16" s="388" t="s">
        <v>369</v>
      </c>
      <c r="D16" s="393">
        <v>24581322</v>
      </c>
      <c r="E16" s="394">
        <v>23307845</v>
      </c>
      <c r="F16" s="394">
        <v>1267496</v>
      </c>
      <c r="G16" s="394">
        <v>10803152</v>
      </c>
      <c r="H16" s="394">
        <v>4230705</v>
      </c>
      <c r="I16" s="394">
        <v>6572447</v>
      </c>
      <c r="J16" s="394">
        <v>6572447</v>
      </c>
    </row>
    <row r="17" spans="1:10" ht="17.25" customHeight="1" x14ac:dyDescent="0.35">
      <c r="A17" s="396"/>
      <c r="B17" s="396"/>
      <c r="C17" s="388" t="s">
        <v>370</v>
      </c>
      <c r="D17" s="393">
        <v>16254109</v>
      </c>
      <c r="E17" s="394">
        <v>15689417</v>
      </c>
      <c r="F17" s="394">
        <v>560830</v>
      </c>
      <c r="G17" s="394">
        <v>6658201</v>
      </c>
      <c r="H17" s="394">
        <v>1960535</v>
      </c>
      <c r="I17" s="394">
        <v>4697666</v>
      </c>
      <c r="J17" s="394">
        <v>4697666</v>
      </c>
    </row>
    <row r="18" spans="1:10" ht="17.25" customHeight="1" x14ac:dyDescent="0.35">
      <c r="A18" s="396"/>
      <c r="B18" s="396"/>
      <c r="C18" s="388" t="s">
        <v>371</v>
      </c>
      <c r="D18" s="393">
        <v>5209696</v>
      </c>
      <c r="E18" s="394">
        <v>5041985</v>
      </c>
      <c r="F18" s="394">
        <v>167618</v>
      </c>
      <c r="G18" s="394">
        <v>2289733</v>
      </c>
      <c r="H18" s="394">
        <v>236117</v>
      </c>
      <c r="I18" s="394">
        <v>2053616</v>
      </c>
      <c r="J18" s="394">
        <v>2053616</v>
      </c>
    </row>
    <row r="19" spans="1:10" ht="17.25" customHeight="1" x14ac:dyDescent="0.35">
      <c r="A19" s="396"/>
      <c r="B19" s="396"/>
      <c r="C19" s="388" t="s">
        <v>372</v>
      </c>
      <c r="D19" s="393">
        <v>20045616</v>
      </c>
      <c r="E19" s="394">
        <v>19912306</v>
      </c>
      <c r="F19" s="394">
        <v>123135</v>
      </c>
      <c r="G19" s="394">
        <v>8648031</v>
      </c>
      <c r="H19" s="394">
        <v>2317734</v>
      </c>
      <c r="I19" s="394">
        <v>6330297</v>
      </c>
      <c r="J19" s="394">
        <v>6330297</v>
      </c>
    </row>
    <row r="20" spans="1:10" s="395" customFormat="1" ht="17.25" customHeight="1" x14ac:dyDescent="0.35">
      <c r="A20" s="397"/>
      <c r="B20" s="781" t="s">
        <v>373</v>
      </c>
      <c r="C20" s="781"/>
      <c r="D20" s="390">
        <f>+D9-SUM(D10:D19)</f>
        <v>82670035</v>
      </c>
      <c r="E20" s="391">
        <f t="shared" ref="E20:J20" si="1">+E9-SUM(E10:E19)</f>
        <v>80506276</v>
      </c>
      <c r="F20" s="391">
        <f t="shared" si="1"/>
        <v>1830251</v>
      </c>
      <c r="G20" s="391">
        <f t="shared" si="1"/>
        <v>39092443</v>
      </c>
      <c r="H20" s="391">
        <f t="shared" si="1"/>
        <v>8118473</v>
      </c>
      <c r="I20" s="391">
        <f t="shared" si="1"/>
        <v>30973970</v>
      </c>
      <c r="J20" s="391">
        <f t="shared" si="1"/>
        <v>30973970</v>
      </c>
    </row>
    <row r="21" spans="1:10" ht="14.25" customHeight="1" x14ac:dyDescent="0.35">
      <c r="A21" s="388"/>
      <c r="B21" s="398"/>
      <c r="C21" s="398"/>
      <c r="D21" s="393"/>
      <c r="E21" s="394"/>
      <c r="F21" s="394"/>
      <c r="G21" s="394"/>
      <c r="H21" s="394"/>
      <c r="I21" s="394"/>
      <c r="J21" s="394"/>
    </row>
    <row r="22" spans="1:10" s="395" customFormat="1" ht="17.25" customHeight="1" x14ac:dyDescent="0.35">
      <c r="A22" s="781" t="s">
        <v>374</v>
      </c>
      <c r="B22" s="781"/>
      <c r="C22" s="781"/>
      <c r="D22" s="390">
        <v>1462110295</v>
      </c>
      <c r="E22" s="391">
        <v>1443583652</v>
      </c>
      <c r="F22" s="391">
        <v>12930856</v>
      </c>
      <c r="G22" s="391">
        <v>522452859</v>
      </c>
      <c r="H22" s="391">
        <v>363846014</v>
      </c>
      <c r="I22" s="391">
        <v>158606845</v>
      </c>
      <c r="J22" s="391">
        <v>158606845</v>
      </c>
    </row>
    <row r="23" spans="1:10" ht="17.25" customHeight="1" x14ac:dyDescent="0.35">
      <c r="A23" s="399"/>
      <c r="B23" s="399"/>
      <c r="C23" s="388" t="s">
        <v>375</v>
      </c>
      <c r="D23" s="393">
        <v>1227839677</v>
      </c>
      <c r="E23" s="394">
        <v>1215838738</v>
      </c>
      <c r="F23" s="394">
        <v>7821350</v>
      </c>
      <c r="G23" s="394">
        <v>429744956</v>
      </c>
      <c r="H23" s="394">
        <v>310498369</v>
      </c>
      <c r="I23" s="394">
        <v>119246587</v>
      </c>
      <c r="J23" s="394">
        <v>119246587</v>
      </c>
    </row>
    <row r="24" spans="1:10" ht="17.25" customHeight="1" x14ac:dyDescent="0.35">
      <c r="A24" s="396"/>
      <c r="B24" s="396"/>
      <c r="C24" s="388" t="s">
        <v>376</v>
      </c>
      <c r="D24" s="393">
        <v>54640855</v>
      </c>
      <c r="E24" s="394">
        <v>53269100</v>
      </c>
      <c r="F24" s="394">
        <v>1296188</v>
      </c>
      <c r="G24" s="394">
        <v>23594643</v>
      </c>
      <c r="H24" s="394">
        <v>12273932</v>
      </c>
      <c r="I24" s="394">
        <v>11320711</v>
      </c>
      <c r="J24" s="394">
        <v>11320711</v>
      </c>
    </row>
    <row r="25" spans="1:10" ht="17.25" customHeight="1" x14ac:dyDescent="0.35">
      <c r="A25" s="396"/>
      <c r="B25" s="396"/>
      <c r="C25" s="388" t="s">
        <v>377</v>
      </c>
      <c r="D25" s="393">
        <v>54887118</v>
      </c>
      <c r="E25" s="394">
        <v>53231337</v>
      </c>
      <c r="F25" s="394">
        <v>742573</v>
      </c>
      <c r="G25" s="394">
        <v>20884691</v>
      </c>
      <c r="H25" s="394">
        <v>15027091</v>
      </c>
      <c r="I25" s="394">
        <v>5857600</v>
      </c>
      <c r="J25" s="394">
        <v>5857600</v>
      </c>
    </row>
    <row r="26" spans="1:10" ht="17.25" customHeight="1" x14ac:dyDescent="0.35">
      <c r="A26" s="396"/>
      <c r="B26" s="396"/>
      <c r="C26" s="388" t="s">
        <v>378</v>
      </c>
      <c r="D26" s="393">
        <v>37443152</v>
      </c>
      <c r="E26" s="394">
        <v>36269507</v>
      </c>
      <c r="F26" s="394">
        <v>1160238</v>
      </c>
      <c r="G26" s="394">
        <v>13413042</v>
      </c>
      <c r="H26" s="394">
        <v>7979534</v>
      </c>
      <c r="I26" s="394">
        <v>5433508</v>
      </c>
      <c r="J26" s="394">
        <v>5433508</v>
      </c>
    </row>
    <row r="27" spans="1:10" ht="17.25" customHeight="1" x14ac:dyDescent="0.35">
      <c r="A27" s="396"/>
      <c r="B27" s="396"/>
      <c r="C27" s="388" t="s">
        <v>379</v>
      </c>
      <c r="D27" s="393">
        <v>32026040</v>
      </c>
      <c r="E27" s="394">
        <v>31420878</v>
      </c>
      <c r="F27" s="394">
        <v>321512</v>
      </c>
      <c r="G27" s="394">
        <v>11926654</v>
      </c>
      <c r="H27" s="394">
        <v>7441357</v>
      </c>
      <c r="I27" s="394">
        <v>4485297</v>
      </c>
      <c r="J27" s="394">
        <v>4485297</v>
      </c>
    </row>
    <row r="28" spans="1:10" ht="17.25" customHeight="1" x14ac:dyDescent="0.35">
      <c r="A28" s="396"/>
      <c r="B28" s="399"/>
      <c r="C28" s="388" t="s">
        <v>380</v>
      </c>
      <c r="D28" s="393">
        <v>35743012</v>
      </c>
      <c r="E28" s="394">
        <v>34398138</v>
      </c>
      <c r="F28" s="394">
        <v>1216709</v>
      </c>
      <c r="G28" s="394">
        <v>15167039</v>
      </c>
      <c r="H28" s="394">
        <v>8213624</v>
      </c>
      <c r="I28" s="394">
        <v>6953415</v>
      </c>
      <c r="J28" s="394">
        <v>6953415</v>
      </c>
    </row>
    <row r="29" spans="1:10" s="395" customFormat="1" ht="17.25" customHeight="1" x14ac:dyDescent="0.35">
      <c r="A29" s="400"/>
      <c r="B29" s="781" t="s">
        <v>373</v>
      </c>
      <c r="C29" s="781"/>
      <c r="D29" s="390">
        <f>+D22-SUM(D23:D28)</f>
        <v>19530441</v>
      </c>
      <c r="E29" s="391">
        <f t="shared" ref="E29:J29" si="2">+E22-SUM(E23:E28)</f>
        <v>19155954</v>
      </c>
      <c r="F29" s="391">
        <f t="shared" si="2"/>
        <v>372286</v>
      </c>
      <c r="G29" s="391">
        <f t="shared" si="2"/>
        <v>7721834</v>
      </c>
      <c r="H29" s="391">
        <f t="shared" si="2"/>
        <v>2412107</v>
      </c>
      <c r="I29" s="391">
        <f t="shared" si="2"/>
        <v>5309727</v>
      </c>
      <c r="J29" s="391">
        <f t="shared" si="2"/>
        <v>5309727</v>
      </c>
    </row>
    <row r="30" spans="1:10" ht="14.25" customHeight="1" x14ac:dyDescent="0.35">
      <c r="A30" s="781"/>
      <c r="B30" s="781"/>
      <c r="C30" s="781"/>
      <c r="D30" s="393"/>
      <c r="E30" s="394"/>
      <c r="F30" s="394"/>
      <c r="G30" s="394"/>
      <c r="H30" s="394"/>
      <c r="I30" s="394"/>
      <c r="J30" s="394"/>
    </row>
    <row r="31" spans="1:10" s="395" customFormat="1" ht="17.25" customHeight="1" x14ac:dyDescent="0.35">
      <c r="A31" s="781" t="s">
        <v>381</v>
      </c>
      <c r="B31" s="781"/>
      <c r="C31" s="781"/>
      <c r="D31" s="390">
        <v>172805654</v>
      </c>
      <c r="E31" s="391">
        <v>167308552</v>
      </c>
      <c r="F31" s="391">
        <v>5244063</v>
      </c>
      <c r="G31" s="391">
        <v>75935032</v>
      </c>
      <c r="H31" s="391">
        <v>27645072</v>
      </c>
      <c r="I31" s="391">
        <v>48289960</v>
      </c>
      <c r="J31" s="391">
        <v>48854193</v>
      </c>
    </row>
    <row r="32" spans="1:10" ht="17.25" customHeight="1" x14ac:dyDescent="0.35">
      <c r="A32" s="396"/>
      <c r="B32" s="396"/>
      <c r="C32" s="388" t="s">
        <v>382</v>
      </c>
      <c r="D32" s="393">
        <v>66320792</v>
      </c>
      <c r="E32" s="394">
        <v>64823425</v>
      </c>
      <c r="F32" s="394">
        <v>1444523</v>
      </c>
      <c r="G32" s="394">
        <v>28103285</v>
      </c>
      <c r="H32" s="394">
        <v>13055363</v>
      </c>
      <c r="I32" s="394">
        <v>15047922</v>
      </c>
      <c r="J32" s="394">
        <v>15047922</v>
      </c>
    </row>
    <row r="33" spans="1:10" s="395" customFormat="1" ht="17.25" customHeight="1" x14ac:dyDescent="0.35">
      <c r="A33" s="397"/>
      <c r="B33" s="781" t="s">
        <v>373</v>
      </c>
      <c r="C33" s="781"/>
      <c r="D33" s="390">
        <f>+D31-D32</f>
        <v>106484862</v>
      </c>
      <c r="E33" s="391">
        <f t="shared" ref="E33:J33" si="3">+E31-E32</f>
        <v>102485127</v>
      </c>
      <c r="F33" s="391">
        <f t="shared" si="3"/>
        <v>3799540</v>
      </c>
      <c r="G33" s="391">
        <f t="shared" si="3"/>
        <v>47831747</v>
      </c>
      <c r="H33" s="391">
        <f t="shared" si="3"/>
        <v>14589709</v>
      </c>
      <c r="I33" s="391">
        <f t="shared" si="3"/>
        <v>33242038</v>
      </c>
      <c r="J33" s="391">
        <f t="shared" si="3"/>
        <v>33806271</v>
      </c>
    </row>
    <row r="34" spans="1:10" s="395" customFormat="1" ht="14.25" customHeight="1" x14ac:dyDescent="0.35">
      <c r="A34" s="397"/>
      <c r="B34" s="401"/>
      <c r="C34" s="401"/>
      <c r="D34" s="390"/>
      <c r="E34" s="391"/>
      <c r="F34" s="391"/>
      <c r="G34" s="391"/>
      <c r="H34" s="391"/>
      <c r="I34" s="391"/>
      <c r="J34" s="391"/>
    </row>
    <row r="35" spans="1:10" s="395" customFormat="1" ht="17.25" customHeight="1" x14ac:dyDescent="0.35">
      <c r="A35" s="781" t="s">
        <v>383</v>
      </c>
      <c r="B35" s="781"/>
      <c r="C35" s="781"/>
      <c r="D35" s="390">
        <v>243358610</v>
      </c>
      <c r="E35" s="391">
        <v>237101044</v>
      </c>
      <c r="F35" s="391">
        <v>5331551</v>
      </c>
      <c r="G35" s="391">
        <v>101015454</v>
      </c>
      <c r="H35" s="391">
        <v>54717573</v>
      </c>
      <c r="I35" s="391">
        <v>46297881</v>
      </c>
      <c r="J35" s="391">
        <v>46297881</v>
      </c>
    </row>
    <row r="36" spans="1:10" ht="17.25" customHeight="1" x14ac:dyDescent="0.35">
      <c r="A36" s="396"/>
      <c r="B36" s="396"/>
      <c r="C36" s="388" t="s">
        <v>384</v>
      </c>
      <c r="D36" s="393">
        <v>47139489</v>
      </c>
      <c r="E36" s="394">
        <v>46144771</v>
      </c>
      <c r="F36" s="394">
        <v>963358</v>
      </c>
      <c r="G36" s="394">
        <v>19218678</v>
      </c>
      <c r="H36" s="394">
        <v>12092109</v>
      </c>
      <c r="I36" s="394">
        <v>7126569</v>
      </c>
      <c r="J36" s="394">
        <v>7126569</v>
      </c>
    </row>
    <row r="37" spans="1:10" ht="17.25" customHeight="1" x14ac:dyDescent="0.35">
      <c r="A37" s="396"/>
      <c r="B37" s="396"/>
      <c r="C37" s="388" t="s">
        <v>385</v>
      </c>
      <c r="D37" s="393">
        <v>85930720</v>
      </c>
      <c r="E37" s="394">
        <v>84213211</v>
      </c>
      <c r="F37" s="394">
        <v>1595262</v>
      </c>
      <c r="G37" s="394">
        <v>33263142</v>
      </c>
      <c r="H37" s="394">
        <v>25385421</v>
      </c>
      <c r="I37" s="394">
        <v>7877721</v>
      </c>
      <c r="J37" s="394">
        <v>7877721</v>
      </c>
    </row>
    <row r="38" spans="1:10" ht="17.25" customHeight="1" x14ac:dyDescent="0.35">
      <c r="A38" s="396"/>
      <c r="B38" s="396"/>
      <c r="C38" s="388" t="s">
        <v>386</v>
      </c>
      <c r="D38" s="393">
        <v>24985416</v>
      </c>
      <c r="E38" s="394">
        <v>24201212</v>
      </c>
      <c r="F38" s="394">
        <v>738644</v>
      </c>
      <c r="G38" s="394">
        <v>10610950</v>
      </c>
      <c r="H38" s="394">
        <v>4842293</v>
      </c>
      <c r="I38" s="394">
        <v>5768657</v>
      </c>
      <c r="J38" s="394">
        <v>5768657</v>
      </c>
    </row>
    <row r="39" spans="1:10" ht="17.25" customHeight="1" x14ac:dyDescent="0.35">
      <c r="A39" s="396"/>
      <c r="B39" s="396"/>
      <c r="C39" s="388" t="s">
        <v>387</v>
      </c>
      <c r="D39" s="393">
        <v>23070724</v>
      </c>
      <c r="E39" s="394">
        <v>22137988</v>
      </c>
      <c r="F39" s="394">
        <v>638240</v>
      </c>
      <c r="G39" s="394">
        <v>9958773</v>
      </c>
      <c r="H39" s="394">
        <v>3809408</v>
      </c>
      <c r="I39" s="394">
        <v>6149365</v>
      </c>
      <c r="J39" s="394">
        <v>6149365</v>
      </c>
    </row>
    <row r="40" spans="1:10" s="395" customFormat="1" ht="17.25" customHeight="1" x14ac:dyDescent="0.35">
      <c r="A40" s="397"/>
      <c r="B40" s="781" t="s">
        <v>373</v>
      </c>
      <c r="C40" s="781"/>
      <c r="D40" s="390">
        <f>+D35-SUM(D36:D39)</f>
        <v>62232261</v>
      </c>
      <c r="E40" s="391">
        <f t="shared" ref="E40:F40" si="4">+E35-SUM(E36:E39)</f>
        <v>60403862</v>
      </c>
      <c r="F40" s="391">
        <f t="shared" si="4"/>
        <v>1396047</v>
      </c>
      <c r="G40" s="391">
        <f>+G35-SUM(G36:G39)</f>
        <v>27963911</v>
      </c>
      <c r="H40" s="391">
        <f t="shared" ref="H40:J40" si="5">+H35-SUM(H36:H39)</f>
        <v>8588342</v>
      </c>
      <c r="I40" s="391">
        <f t="shared" si="5"/>
        <v>19375569</v>
      </c>
      <c r="J40" s="391">
        <f t="shared" si="5"/>
        <v>19375569</v>
      </c>
    </row>
    <row r="41" spans="1:10" ht="14.25" customHeight="1" x14ac:dyDescent="0.35">
      <c r="A41" s="781"/>
      <c r="B41" s="781"/>
      <c r="C41" s="781"/>
      <c r="D41" s="393"/>
      <c r="E41" s="394"/>
      <c r="F41" s="394"/>
      <c r="G41" s="394"/>
      <c r="H41" s="394"/>
      <c r="I41" s="394"/>
      <c r="J41" s="394"/>
    </row>
    <row r="42" spans="1:10" s="395" customFormat="1" ht="17.25" customHeight="1" x14ac:dyDescent="0.35">
      <c r="A42" s="781" t="s">
        <v>388</v>
      </c>
      <c r="B42" s="781"/>
      <c r="C42" s="781"/>
      <c r="D42" s="390">
        <v>70202732</v>
      </c>
      <c r="E42" s="391">
        <v>68812461</v>
      </c>
      <c r="F42" s="391">
        <v>1334175</v>
      </c>
      <c r="G42" s="391">
        <v>33190511</v>
      </c>
      <c r="H42" s="391">
        <v>8421138</v>
      </c>
      <c r="I42" s="391">
        <v>24769373</v>
      </c>
      <c r="J42" s="391">
        <v>24769373</v>
      </c>
    </row>
    <row r="43" spans="1:10" s="395" customFormat="1" ht="14.25" customHeight="1" x14ac:dyDescent="0.35">
      <c r="A43" s="397"/>
      <c r="B43" s="401"/>
      <c r="C43" s="401"/>
      <c r="D43" s="390"/>
      <c r="E43" s="391"/>
      <c r="F43" s="391"/>
      <c r="G43" s="391"/>
      <c r="H43" s="391"/>
      <c r="I43" s="391"/>
      <c r="J43" s="391"/>
    </row>
    <row r="44" spans="1:10" s="395" customFormat="1" ht="17.25" customHeight="1" x14ac:dyDescent="0.35">
      <c r="A44" s="781" t="s">
        <v>389</v>
      </c>
      <c r="B44" s="781"/>
      <c r="C44" s="781"/>
      <c r="D44" s="390">
        <v>251075842</v>
      </c>
      <c r="E44" s="391">
        <v>244370284</v>
      </c>
      <c r="F44" s="391">
        <v>5944853</v>
      </c>
      <c r="G44" s="391">
        <v>108190696</v>
      </c>
      <c r="H44" s="391">
        <v>45219019</v>
      </c>
      <c r="I44" s="391">
        <v>62971677</v>
      </c>
      <c r="J44" s="391">
        <v>62971677</v>
      </c>
    </row>
    <row r="45" spans="1:10" ht="17.25" customHeight="1" x14ac:dyDescent="0.35">
      <c r="A45" s="396"/>
      <c r="B45" s="396"/>
      <c r="C45" s="388" t="s">
        <v>390</v>
      </c>
      <c r="D45" s="393">
        <v>150163194</v>
      </c>
      <c r="E45" s="394">
        <v>146551705</v>
      </c>
      <c r="F45" s="394">
        <v>3237369</v>
      </c>
      <c r="G45" s="394">
        <v>60870247</v>
      </c>
      <c r="H45" s="394">
        <v>29194219</v>
      </c>
      <c r="I45" s="394">
        <v>31676028</v>
      </c>
      <c r="J45" s="394">
        <v>31676028</v>
      </c>
    </row>
    <row r="46" spans="1:10" ht="17.25" customHeight="1" x14ac:dyDescent="0.35">
      <c r="A46" s="396"/>
      <c r="B46" s="396"/>
      <c r="C46" s="388" t="s">
        <v>391</v>
      </c>
      <c r="D46" s="393">
        <v>23870944</v>
      </c>
      <c r="E46" s="394">
        <v>23222589</v>
      </c>
      <c r="F46" s="394">
        <v>595944</v>
      </c>
      <c r="G46" s="394">
        <v>11156429</v>
      </c>
      <c r="H46" s="394">
        <v>5320299</v>
      </c>
      <c r="I46" s="394">
        <v>5836130</v>
      </c>
      <c r="J46" s="394">
        <v>5836130</v>
      </c>
    </row>
    <row r="47" spans="1:10" s="395" customFormat="1" ht="17.25" customHeight="1" x14ac:dyDescent="0.35">
      <c r="A47" s="397"/>
      <c r="B47" s="781" t="s">
        <v>373</v>
      </c>
      <c r="C47" s="781"/>
      <c r="D47" s="390">
        <f>+D44-D45-D46</f>
        <v>77041704</v>
      </c>
      <c r="E47" s="391">
        <f t="shared" ref="E47:F47" si="6">+E44-E45-E46</f>
        <v>74595990</v>
      </c>
      <c r="F47" s="391">
        <f t="shared" si="6"/>
        <v>2111540</v>
      </c>
      <c r="G47" s="391">
        <f>+G44-G45-G46</f>
        <v>36164020</v>
      </c>
      <c r="H47" s="391">
        <f t="shared" ref="H47:J47" si="7">+H44-H45-H46</f>
        <v>10704501</v>
      </c>
      <c r="I47" s="391">
        <f t="shared" si="7"/>
        <v>25459519</v>
      </c>
      <c r="J47" s="391">
        <f t="shared" si="7"/>
        <v>25459519</v>
      </c>
    </row>
    <row r="48" spans="1:10" ht="14.25" customHeight="1" x14ac:dyDescent="0.35">
      <c r="A48" s="781"/>
      <c r="B48" s="781"/>
      <c r="C48" s="781"/>
      <c r="D48" s="393"/>
      <c r="E48" s="394"/>
      <c r="F48" s="394"/>
      <c r="G48" s="394"/>
      <c r="H48" s="394"/>
      <c r="I48" s="394"/>
      <c r="J48" s="394"/>
    </row>
    <row r="49" spans="1:10" s="395" customFormat="1" ht="17.25" customHeight="1" x14ac:dyDescent="0.35">
      <c r="A49" s="781" t="s">
        <v>392</v>
      </c>
      <c r="B49" s="781"/>
      <c r="C49" s="781"/>
      <c r="D49" s="390">
        <v>46264355</v>
      </c>
      <c r="E49" s="391">
        <v>44992913</v>
      </c>
      <c r="F49" s="391">
        <v>970712</v>
      </c>
      <c r="G49" s="391">
        <v>23401991</v>
      </c>
      <c r="H49" s="391">
        <v>4041977</v>
      </c>
      <c r="I49" s="391">
        <v>19360014</v>
      </c>
      <c r="J49" s="391">
        <v>19360014</v>
      </c>
    </row>
    <row r="50" spans="1:10" ht="14.25" customHeight="1" x14ac:dyDescent="0.35">
      <c r="A50" s="781"/>
      <c r="B50" s="781"/>
      <c r="C50" s="781"/>
      <c r="D50" s="393"/>
      <c r="E50" s="394"/>
      <c r="F50" s="394"/>
      <c r="G50" s="394"/>
      <c r="H50" s="394"/>
      <c r="I50" s="394"/>
      <c r="J50" s="394"/>
    </row>
    <row r="51" spans="1:10" s="395" customFormat="1" ht="17.25" customHeight="1" x14ac:dyDescent="0.35">
      <c r="A51" s="781" t="s">
        <v>393</v>
      </c>
      <c r="B51" s="781"/>
      <c r="C51" s="781"/>
      <c r="D51" s="390">
        <v>373572979</v>
      </c>
      <c r="E51" s="391">
        <v>363214589</v>
      </c>
      <c r="F51" s="391">
        <v>9370395</v>
      </c>
      <c r="G51" s="391">
        <v>157797892</v>
      </c>
      <c r="H51" s="391">
        <v>57577280</v>
      </c>
      <c r="I51" s="391">
        <v>100220612</v>
      </c>
      <c r="J51" s="391">
        <v>100220612</v>
      </c>
    </row>
    <row r="52" spans="1:10" ht="17" customHeight="1" x14ac:dyDescent="0.35">
      <c r="A52" s="396"/>
      <c r="B52" s="396"/>
      <c r="C52" s="388" t="s">
        <v>394</v>
      </c>
      <c r="D52" s="393">
        <v>192603474</v>
      </c>
      <c r="E52" s="394">
        <v>188381368</v>
      </c>
      <c r="F52" s="394">
        <v>3885001</v>
      </c>
      <c r="G52" s="394">
        <v>70729161</v>
      </c>
      <c r="H52" s="394">
        <v>38014910</v>
      </c>
      <c r="I52" s="394">
        <v>32714251</v>
      </c>
      <c r="J52" s="394">
        <v>32714251</v>
      </c>
    </row>
    <row r="53" spans="1:10" ht="17.25" customHeight="1" x14ac:dyDescent="0.35">
      <c r="A53" s="396"/>
      <c r="B53" s="396"/>
      <c r="C53" s="388" t="s">
        <v>395</v>
      </c>
      <c r="D53" s="393">
        <v>17770164</v>
      </c>
      <c r="E53" s="394">
        <v>17339012</v>
      </c>
      <c r="F53" s="394">
        <v>425581</v>
      </c>
      <c r="G53" s="394">
        <v>9451317</v>
      </c>
      <c r="H53" s="394">
        <v>2328814</v>
      </c>
      <c r="I53" s="394">
        <v>7122503</v>
      </c>
      <c r="J53" s="394">
        <v>7122503</v>
      </c>
    </row>
    <row r="54" spans="1:10" ht="17.25" customHeight="1" x14ac:dyDescent="0.35">
      <c r="A54" s="396"/>
      <c r="B54" s="396"/>
      <c r="C54" s="388" t="s">
        <v>396</v>
      </c>
      <c r="D54" s="393">
        <v>25059418</v>
      </c>
      <c r="E54" s="394">
        <v>24702214</v>
      </c>
      <c r="F54" s="394">
        <v>350239</v>
      </c>
      <c r="G54" s="394">
        <v>12007830</v>
      </c>
      <c r="H54" s="394">
        <v>3242490</v>
      </c>
      <c r="I54" s="394">
        <v>8765340</v>
      </c>
      <c r="J54" s="394">
        <v>8765340</v>
      </c>
    </row>
    <row r="55" spans="1:10" ht="17.25" customHeight="1" x14ac:dyDescent="0.35">
      <c r="A55" s="396"/>
      <c r="B55" s="396"/>
      <c r="C55" s="388" t="s">
        <v>397</v>
      </c>
      <c r="D55" s="393">
        <v>17140036</v>
      </c>
      <c r="E55" s="394">
        <v>16931913</v>
      </c>
      <c r="F55" s="394">
        <v>157470</v>
      </c>
      <c r="G55" s="394">
        <v>7544017</v>
      </c>
      <c r="H55" s="394">
        <v>2676172</v>
      </c>
      <c r="I55" s="394">
        <v>4867845</v>
      </c>
      <c r="J55" s="394">
        <v>4867845</v>
      </c>
    </row>
    <row r="56" spans="1:10" s="395" customFormat="1" ht="17.25" customHeight="1" x14ac:dyDescent="0.35">
      <c r="A56" s="397"/>
      <c r="B56" s="781" t="s">
        <v>373</v>
      </c>
      <c r="C56" s="781"/>
      <c r="D56" s="390">
        <f>+D51-SUM(D52:D55)</f>
        <v>120999887</v>
      </c>
      <c r="E56" s="391">
        <f t="shared" ref="E56:J56" si="8">+E51-SUM(E52:E55)</f>
        <v>115860082</v>
      </c>
      <c r="F56" s="391">
        <f t="shared" si="8"/>
        <v>4552104</v>
      </c>
      <c r="G56" s="391">
        <f t="shared" si="8"/>
        <v>58065567</v>
      </c>
      <c r="H56" s="391">
        <f t="shared" si="8"/>
        <v>11314894</v>
      </c>
      <c r="I56" s="391">
        <f t="shared" si="8"/>
        <v>46750673</v>
      </c>
      <c r="J56" s="391">
        <f t="shared" si="8"/>
        <v>46750673</v>
      </c>
    </row>
    <row r="57" spans="1:10" ht="14.25" customHeight="1" x14ac:dyDescent="0.35">
      <c r="A57" s="781"/>
      <c r="B57" s="781"/>
      <c r="C57" s="781"/>
      <c r="D57" s="393"/>
      <c r="E57" s="394"/>
      <c r="F57" s="394"/>
      <c r="G57" s="394"/>
      <c r="H57" s="394"/>
      <c r="I57" s="394"/>
      <c r="J57" s="394"/>
    </row>
    <row r="58" spans="1:10" s="395" customFormat="1" ht="17.25" customHeight="1" x14ac:dyDescent="0.35">
      <c r="A58" s="781" t="s">
        <v>398</v>
      </c>
      <c r="B58" s="781"/>
      <c r="C58" s="781"/>
      <c r="D58" s="390">
        <v>55197878</v>
      </c>
      <c r="E58" s="391">
        <v>53505378</v>
      </c>
      <c r="F58" s="391">
        <v>1599258</v>
      </c>
      <c r="G58" s="391">
        <v>26609433</v>
      </c>
      <c r="H58" s="391">
        <v>5157567</v>
      </c>
      <c r="I58" s="391">
        <v>21451866</v>
      </c>
      <c r="J58" s="391">
        <v>21451866</v>
      </c>
    </row>
    <row r="59" spans="1:10" ht="17.25" customHeight="1" x14ac:dyDescent="0.35">
      <c r="A59" s="396"/>
      <c r="B59" s="396"/>
      <c r="C59" s="388" t="s">
        <v>399</v>
      </c>
      <c r="D59" s="393">
        <v>16249208</v>
      </c>
      <c r="E59" s="394">
        <v>15764347</v>
      </c>
      <c r="F59" s="394">
        <v>469995</v>
      </c>
      <c r="G59" s="394">
        <v>7050349</v>
      </c>
      <c r="H59" s="394">
        <v>2227307</v>
      </c>
      <c r="I59" s="394">
        <v>4823042</v>
      </c>
      <c r="J59" s="394">
        <v>4823042</v>
      </c>
    </row>
    <row r="60" spans="1:10" s="395" customFormat="1" ht="17.25" customHeight="1" x14ac:dyDescent="0.35">
      <c r="A60" s="397"/>
      <c r="B60" s="781" t="s">
        <v>373</v>
      </c>
      <c r="C60" s="781"/>
      <c r="D60" s="390">
        <f>+D58-D59</f>
        <v>38948670</v>
      </c>
      <c r="E60" s="391">
        <f t="shared" ref="E60:J60" si="9">+E58-E59</f>
        <v>37741031</v>
      </c>
      <c r="F60" s="391">
        <f t="shared" si="9"/>
        <v>1129263</v>
      </c>
      <c r="G60" s="391">
        <f t="shared" si="9"/>
        <v>19559084</v>
      </c>
      <c r="H60" s="391">
        <f t="shared" si="9"/>
        <v>2930260</v>
      </c>
      <c r="I60" s="391">
        <f t="shared" si="9"/>
        <v>16628824</v>
      </c>
      <c r="J60" s="391">
        <f t="shared" si="9"/>
        <v>16628824</v>
      </c>
    </row>
    <row r="61" spans="1:10" ht="14.25" customHeight="1" x14ac:dyDescent="0.35">
      <c r="A61" s="781"/>
      <c r="B61" s="781"/>
      <c r="C61" s="781"/>
      <c r="D61" s="393"/>
      <c r="E61" s="394"/>
      <c r="F61" s="394"/>
      <c r="G61" s="394"/>
      <c r="H61" s="394"/>
      <c r="I61" s="394"/>
      <c r="J61" s="394"/>
    </row>
    <row r="62" spans="1:10" s="395" customFormat="1" ht="17.25" customHeight="1" x14ac:dyDescent="0.35">
      <c r="A62" s="781" t="s">
        <v>400</v>
      </c>
      <c r="B62" s="781"/>
      <c r="C62" s="781"/>
      <c r="D62" s="390">
        <v>84929208</v>
      </c>
      <c r="E62" s="391">
        <v>82918748</v>
      </c>
      <c r="F62" s="391">
        <v>1770704</v>
      </c>
      <c r="G62" s="391">
        <v>38895182</v>
      </c>
      <c r="H62" s="391">
        <v>9023343</v>
      </c>
      <c r="I62" s="391">
        <v>29871839</v>
      </c>
      <c r="J62" s="391">
        <v>29871839</v>
      </c>
    </row>
    <row r="63" spans="1:10" ht="17.25" customHeight="1" x14ac:dyDescent="0.35">
      <c r="A63" s="396"/>
      <c r="B63" s="396"/>
      <c r="C63" s="388" t="s">
        <v>401</v>
      </c>
      <c r="D63" s="393">
        <v>29563644</v>
      </c>
      <c r="E63" s="394">
        <v>29188834</v>
      </c>
      <c r="F63" s="394">
        <v>270778</v>
      </c>
      <c r="G63" s="394">
        <v>11392277</v>
      </c>
      <c r="H63" s="394">
        <v>4346989</v>
      </c>
      <c r="I63" s="394">
        <v>7045288</v>
      </c>
      <c r="J63" s="394">
        <v>7045288</v>
      </c>
    </row>
    <row r="64" spans="1:10" s="395" customFormat="1" ht="17.25" customHeight="1" x14ac:dyDescent="0.35">
      <c r="A64" s="397"/>
      <c r="B64" s="781" t="s">
        <v>373</v>
      </c>
      <c r="C64" s="781"/>
      <c r="D64" s="390">
        <f>+D62-D63</f>
        <v>55365564</v>
      </c>
      <c r="E64" s="391">
        <f t="shared" ref="E64:J64" si="10">+E62-E63</f>
        <v>53729914</v>
      </c>
      <c r="F64" s="391">
        <f t="shared" si="10"/>
        <v>1499926</v>
      </c>
      <c r="G64" s="391">
        <f t="shared" si="10"/>
        <v>27502905</v>
      </c>
      <c r="H64" s="391">
        <f t="shared" si="10"/>
        <v>4676354</v>
      </c>
      <c r="I64" s="391">
        <f t="shared" si="10"/>
        <v>22826551</v>
      </c>
      <c r="J64" s="391">
        <f t="shared" si="10"/>
        <v>22826551</v>
      </c>
    </row>
    <row r="65" spans="1:10" ht="14.25" customHeight="1" x14ac:dyDescent="0.35">
      <c r="A65" s="781"/>
      <c r="B65" s="781"/>
      <c r="C65" s="781"/>
      <c r="D65" s="393"/>
      <c r="E65" s="394"/>
      <c r="F65" s="394"/>
      <c r="G65" s="394"/>
      <c r="H65" s="394"/>
      <c r="I65" s="394"/>
      <c r="J65" s="394"/>
    </row>
    <row r="66" spans="1:10" s="395" customFormat="1" ht="17.25" customHeight="1" x14ac:dyDescent="0.35">
      <c r="A66" s="781" t="s">
        <v>402</v>
      </c>
      <c r="B66" s="781"/>
      <c r="C66" s="791"/>
      <c r="D66" s="390">
        <v>275680706</v>
      </c>
      <c r="E66" s="391">
        <v>268489703</v>
      </c>
      <c r="F66" s="391">
        <v>6675315</v>
      </c>
      <c r="G66" s="391">
        <v>112948409</v>
      </c>
      <c r="H66" s="391">
        <v>36111191</v>
      </c>
      <c r="I66" s="391">
        <v>76837218</v>
      </c>
      <c r="J66" s="391">
        <v>76837218</v>
      </c>
    </row>
    <row r="67" spans="1:10" ht="17.25" customHeight="1" x14ac:dyDescent="0.35">
      <c r="A67" s="396"/>
      <c r="B67" s="396"/>
      <c r="C67" s="388" t="s">
        <v>403</v>
      </c>
      <c r="D67" s="393">
        <v>78459451</v>
      </c>
      <c r="E67" s="394">
        <v>76923679</v>
      </c>
      <c r="F67" s="394">
        <v>1485559</v>
      </c>
      <c r="G67" s="394">
        <v>32457175</v>
      </c>
      <c r="H67" s="394">
        <v>14056955</v>
      </c>
      <c r="I67" s="394">
        <v>18400220</v>
      </c>
      <c r="J67" s="394">
        <v>18400220</v>
      </c>
    </row>
    <row r="68" spans="1:10" ht="17.25" customHeight="1" x14ac:dyDescent="0.35">
      <c r="A68" s="396"/>
      <c r="B68" s="396"/>
      <c r="C68" s="388" t="s">
        <v>404</v>
      </c>
      <c r="D68" s="393">
        <v>27440345</v>
      </c>
      <c r="E68" s="394">
        <v>27253830</v>
      </c>
      <c r="F68" s="394">
        <v>94420</v>
      </c>
      <c r="G68" s="394">
        <v>10447692</v>
      </c>
      <c r="H68" s="394">
        <v>4637407</v>
      </c>
      <c r="I68" s="394">
        <v>5810285</v>
      </c>
      <c r="J68" s="394">
        <v>5810285</v>
      </c>
    </row>
    <row r="69" spans="1:10" ht="17.25" customHeight="1" x14ac:dyDescent="0.35">
      <c r="A69" s="396"/>
      <c r="B69" s="396"/>
      <c r="C69" s="388" t="s">
        <v>405</v>
      </c>
      <c r="D69" s="393">
        <v>43952845</v>
      </c>
      <c r="E69" s="394">
        <v>43786396</v>
      </c>
      <c r="F69" s="394">
        <v>109705</v>
      </c>
      <c r="G69" s="394">
        <v>9033628</v>
      </c>
      <c r="H69" s="394">
        <v>2963917</v>
      </c>
      <c r="I69" s="394">
        <v>6069711</v>
      </c>
      <c r="J69" s="394">
        <v>6069711</v>
      </c>
    </row>
    <row r="70" spans="1:10" s="395" customFormat="1" ht="17.25" customHeight="1" x14ac:dyDescent="0.35">
      <c r="A70" s="397"/>
      <c r="B70" s="781" t="s">
        <v>373</v>
      </c>
      <c r="C70" s="781"/>
      <c r="D70" s="390">
        <f>+D66-SUM(D67:D69)</f>
        <v>125828065</v>
      </c>
      <c r="E70" s="391">
        <f t="shared" ref="E70:J70" si="11">+E66-SUM(E67:E69)</f>
        <v>120525798</v>
      </c>
      <c r="F70" s="391">
        <f t="shared" si="11"/>
        <v>4985631</v>
      </c>
      <c r="G70" s="391">
        <f t="shared" si="11"/>
        <v>61009914</v>
      </c>
      <c r="H70" s="391">
        <f t="shared" si="11"/>
        <v>14452912</v>
      </c>
      <c r="I70" s="391">
        <f t="shared" si="11"/>
        <v>46557002</v>
      </c>
      <c r="J70" s="391">
        <f t="shared" si="11"/>
        <v>46557002</v>
      </c>
    </row>
    <row r="71" spans="1:10" ht="14.25" customHeight="1" x14ac:dyDescent="0.35">
      <c r="A71" s="781"/>
      <c r="B71" s="781"/>
      <c r="C71" s="781"/>
      <c r="D71" s="393"/>
      <c r="E71" s="394"/>
      <c r="F71" s="394"/>
      <c r="G71" s="394"/>
      <c r="H71" s="394"/>
      <c r="I71" s="394"/>
      <c r="J71" s="394"/>
    </row>
    <row r="72" spans="1:10" s="395" customFormat="1" ht="17.25" customHeight="1" x14ac:dyDescent="0.35">
      <c r="A72" s="781" t="s">
        <v>406</v>
      </c>
      <c r="B72" s="781"/>
      <c r="C72" s="781"/>
      <c r="D72" s="390">
        <v>269096560</v>
      </c>
      <c r="E72" s="391">
        <v>260943563</v>
      </c>
      <c r="F72" s="391">
        <v>7323864</v>
      </c>
      <c r="G72" s="391">
        <v>121412046</v>
      </c>
      <c r="H72" s="391">
        <v>47531385</v>
      </c>
      <c r="I72" s="391">
        <v>73880661</v>
      </c>
      <c r="J72" s="391">
        <v>73880661</v>
      </c>
    </row>
    <row r="73" spans="1:10" ht="17.25" customHeight="1" x14ac:dyDescent="0.35">
      <c r="A73" s="396"/>
      <c r="B73" s="396"/>
      <c r="C73" s="388" t="s">
        <v>407</v>
      </c>
      <c r="D73" s="393">
        <v>91151075</v>
      </c>
      <c r="E73" s="394">
        <v>89097684</v>
      </c>
      <c r="F73" s="394">
        <v>2013779</v>
      </c>
      <c r="G73" s="394">
        <v>35919452</v>
      </c>
      <c r="H73" s="394">
        <v>21465049</v>
      </c>
      <c r="I73" s="394">
        <v>14454403</v>
      </c>
      <c r="J73" s="394">
        <v>14454403</v>
      </c>
    </row>
    <row r="74" spans="1:10" s="395" customFormat="1" ht="17.25" customHeight="1" x14ac:dyDescent="0.35">
      <c r="A74" s="397"/>
      <c r="B74" s="781" t="s">
        <v>373</v>
      </c>
      <c r="C74" s="781"/>
      <c r="D74" s="390">
        <f>+D72-D73</f>
        <v>177945485</v>
      </c>
      <c r="E74" s="391">
        <f t="shared" ref="E74:J74" si="12">+E72-E73</f>
        <v>171845879</v>
      </c>
      <c r="F74" s="391">
        <f t="shared" si="12"/>
        <v>5310085</v>
      </c>
      <c r="G74" s="391">
        <f t="shared" si="12"/>
        <v>85492594</v>
      </c>
      <c r="H74" s="391">
        <f t="shared" si="12"/>
        <v>26066336</v>
      </c>
      <c r="I74" s="391">
        <f t="shared" si="12"/>
        <v>59426258</v>
      </c>
      <c r="J74" s="391">
        <f t="shared" si="12"/>
        <v>59426258</v>
      </c>
    </row>
    <row r="75" spans="1:10" ht="14.25" customHeight="1" x14ac:dyDescent="0.35">
      <c r="A75" s="781"/>
      <c r="B75" s="781"/>
      <c r="C75" s="781"/>
      <c r="D75" s="393"/>
      <c r="E75" s="394"/>
      <c r="F75" s="394"/>
      <c r="G75" s="394"/>
      <c r="H75" s="394"/>
      <c r="I75" s="394"/>
      <c r="J75" s="394"/>
    </row>
    <row r="76" spans="1:10" s="395" customFormat="1" ht="17.25" customHeight="1" x14ac:dyDescent="0.35">
      <c r="A76" s="781" t="s">
        <v>408</v>
      </c>
      <c r="B76" s="781"/>
      <c r="C76" s="781"/>
      <c r="D76" s="390">
        <v>195923329</v>
      </c>
      <c r="E76" s="391">
        <v>192148829</v>
      </c>
      <c r="F76" s="391">
        <v>3615500</v>
      </c>
      <c r="G76" s="391">
        <v>76209710</v>
      </c>
      <c r="H76" s="391">
        <v>28513353</v>
      </c>
      <c r="I76" s="391">
        <v>47696357</v>
      </c>
      <c r="J76" s="391">
        <v>47696357</v>
      </c>
    </row>
    <row r="77" spans="1:10" ht="17.25" customHeight="1" x14ac:dyDescent="0.35">
      <c r="A77" s="396"/>
      <c r="B77" s="396"/>
      <c r="C77" s="388" t="s">
        <v>409</v>
      </c>
      <c r="D77" s="393">
        <v>101629191</v>
      </c>
      <c r="E77" s="394">
        <v>99630262</v>
      </c>
      <c r="F77" s="394">
        <v>1970987</v>
      </c>
      <c r="G77" s="394">
        <v>43806307</v>
      </c>
      <c r="H77" s="394">
        <v>19776116</v>
      </c>
      <c r="I77" s="394">
        <v>24030191</v>
      </c>
      <c r="J77" s="394">
        <v>24030191</v>
      </c>
    </row>
    <row r="78" spans="1:10" s="395" customFormat="1" ht="17.25" customHeight="1" x14ac:dyDescent="0.35">
      <c r="A78" s="397"/>
      <c r="B78" s="781" t="s">
        <v>373</v>
      </c>
      <c r="C78" s="781"/>
      <c r="D78" s="390">
        <f>+D76-D77</f>
        <v>94294138</v>
      </c>
      <c r="E78" s="391">
        <f t="shared" ref="E78:J78" si="13">+E76-E77</f>
        <v>92518567</v>
      </c>
      <c r="F78" s="391">
        <f t="shared" si="13"/>
        <v>1644513</v>
      </c>
      <c r="G78" s="391">
        <f t="shared" si="13"/>
        <v>32403403</v>
      </c>
      <c r="H78" s="391">
        <f t="shared" si="13"/>
        <v>8737237</v>
      </c>
      <c r="I78" s="391">
        <f t="shared" si="13"/>
        <v>23666166</v>
      </c>
      <c r="J78" s="391">
        <f t="shared" si="13"/>
        <v>23666166</v>
      </c>
    </row>
    <row r="79" spans="1:10" ht="14.25" customHeight="1" x14ac:dyDescent="0.35">
      <c r="A79" s="781"/>
      <c r="B79" s="781"/>
      <c r="C79" s="781"/>
      <c r="D79" s="393"/>
      <c r="E79" s="394"/>
      <c r="F79" s="394"/>
      <c r="G79" s="394"/>
      <c r="H79" s="394"/>
      <c r="I79" s="394"/>
      <c r="J79" s="394"/>
    </row>
    <row r="80" spans="1:10" s="395" customFormat="1" ht="17.25" customHeight="1" x14ac:dyDescent="0.35">
      <c r="A80" s="781" t="s">
        <v>410</v>
      </c>
      <c r="B80" s="781"/>
      <c r="C80" s="781"/>
      <c r="D80" s="390">
        <v>108107958</v>
      </c>
      <c r="E80" s="391">
        <v>105867978</v>
      </c>
      <c r="F80" s="391">
        <v>2095313</v>
      </c>
      <c r="G80" s="391">
        <v>31739845</v>
      </c>
      <c r="H80" s="391">
        <v>10320249</v>
      </c>
      <c r="I80" s="391">
        <v>21419596</v>
      </c>
      <c r="J80" s="391">
        <v>21419596</v>
      </c>
    </row>
    <row r="81" spans="1:11" ht="17.25" customHeight="1" x14ac:dyDescent="0.35">
      <c r="A81" s="396"/>
      <c r="B81" s="396"/>
      <c r="C81" s="388" t="s">
        <v>411</v>
      </c>
      <c r="D81" s="393">
        <v>49047033</v>
      </c>
      <c r="E81" s="394">
        <v>48070865</v>
      </c>
      <c r="F81" s="394">
        <v>964607</v>
      </c>
      <c r="G81" s="394">
        <v>8370292</v>
      </c>
      <c r="H81" s="394">
        <v>2861541</v>
      </c>
      <c r="I81" s="394">
        <v>5508751</v>
      </c>
      <c r="J81" s="394">
        <v>5508751</v>
      </c>
    </row>
    <row r="82" spans="1:11" s="395" customFormat="1" ht="17.25" customHeight="1" x14ac:dyDescent="0.35">
      <c r="A82" s="400"/>
      <c r="B82" s="781" t="s">
        <v>373</v>
      </c>
      <c r="C82" s="781"/>
      <c r="D82" s="390">
        <f>+D80-D81</f>
        <v>59060925</v>
      </c>
      <c r="E82" s="391">
        <f t="shared" ref="E82:J82" si="14">+E80-E81</f>
        <v>57797113</v>
      </c>
      <c r="F82" s="391">
        <f t="shared" si="14"/>
        <v>1130706</v>
      </c>
      <c r="G82" s="391">
        <f t="shared" si="14"/>
        <v>23369553</v>
      </c>
      <c r="H82" s="391">
        <f t="shared" si="14"/>
        <v>7458708</v>
      </c>
      <c r="I82" s="391">
        <f t="shared" si="14"/>
        <v>15910845</v>
      </c>
      <c r="J82" s="391">
        <f t="shared" si="14"/>
        <v>15910845</v>
      </c>
    </row>
    <row r="83" spans="1:11" s="395" customFormat="1" ht="5.25" customHeight="1" x14ac:dyDescent="0.35">
      <c r="A83" s="402"/>
      <c r="B83" s="403"/>
      <c r="C83" s="403"/>
      <c r="D83" s="404"/>
      <c r="E83" s="405"/>
      <c r="F83" s="405"/>
      <c r="G83" s="405"/>
      <c r="H83" s="405"/>
      <c r="I83" s="405"/>
      <c r="J83" s="405"/>
      <c r="K83" s="392"/>
    </row>
    <row r="84" spans="1:11" ht="21" customHeight="1" x14ac:dyDescent="0.35">
      <c r="A84" s="792" t="s">
        <v>412</v>
      </c>
      <c r="B84" s="792"/>
      <c r="C84" s="792"/>
      <c r="D84" s="792"/>
      <c r="E84" s="792"/>
      <c r="F84" s="792"/>
      <c r="G84" s="399"/>
      <c r="H84" s="399"/>
      <c r="I84" s="399"/>
      <c r="J84" s="399"/>
    </row>
  </sheetData>
  <mergeCells count="43">
    <mergeCell ref="A84:F84"/>
    <mergeCell ref="A75:C75"/>
    <mergeCell ref="A76:C76"/>
    <mergeCell ref="B78:C78"/>
    <mergeCell ref="A79:C79"/>
    <mergeCell ref="A80:C80"/>
    <mergeCell ref="B82:C82"/>
    <mergeCell ref="B74:C74"/>
    <mergeCell ref="A57:C57"/>
    <mergeCell ref="A58:C58"/>
    <mergeCell ref="B60:C60"/>
    <mergeCell ref="A61:C61"/>
    <mergeCell ref="A62:C62"/>
    <mergeCell ref="B64:C64"/>
    <mergeCell ref="A65:C65"/>
    <mergeCell ref="A66:C66"/>
    <mergeCell ref="B70:C70"/>
    <mergeCell ref="A71:C71"/>
    <mergeCell ref="A72:C72"/>
    <mergeCell ref="B56:C56"/>
    <mergeCell ref="B33:C33"/>
    <mergeCell ref="A35:C35"/>
    <mergeCell ref="B40:C40"/>
    <mergeCell ref="A41:C41"/>
    <mergeCell ref="A42:C42"/>
    <mergeCell ref="A44:C44"/>
    <mergeCell ref="B47:C47"/>
    <mergeCell ref="A48:C48"/>
    <mergeCell ref="A49:C49"/>
    <mergeCell ref="A50:C50"/>
    <mergeCell ref="A51:C51"/>
    <mergeCell ref="A31:C31"/>
    <mergeCell ref="A1:D1"/>
    <mergeCell ref="A4:C5"/>
    <mergeCell ref="D4:F4"/>
    <mergeCell ref="G4:J4"/>
    <mergeCell ref="A7:C7"/>
    <mergeCell ref="A8:C8"/>
    <mergeCell ref="A9:C9"/>
    <mergeCell ref="B20:C20"/>
    <mergeCell ref="A22:C22"/>
    <mergeCell ref="B29:C29"/>
    <mergeCell ref="A30:C30"/>
  </mergeCells>
  <phoneticPr fontId="1"/>
  <printOptions horizontalCentered="1"/>
  <pageMargins left="0.59055118110236227" right="0.59055118110236227" top="0.39370078740157483" bottom="0.59055118110236227" header="0" footer="0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zoomScale="65" zoomScaleNormal="90" zoomScaleSheetLayoutView="65" workbookViewId="0">
      <selection sqref="A1:L1"/>
    </sheetView>
  </sheetViews>
  <sheetFormatPr defaultColWidth="8.84375" defaultRowHeight="16.5" x14ac:dyDescent="0.25"/>
  <cols>
    <col min="1" max="4" width="1.765625" style="406" customWidth="1"/>
    <col min="5" max="5" width="23.84375" style="406" customWidth="1"/>
    <col min="6" max="6" width="20.69140625" style="406" customWidth="1"/>
    <col min="7" max="7" width="5.84375" style="406" customWidth="1"/>
    <col min="8" max="8" width="2.3046875" style="406" customWidth="1"/>
    <col min="9" max="9" width="20.69140625" style="406" customWidth="1"/>
    <col min="10" max="10" width="2.84375" style="406" customWidth="1"/>
    <col min="11" max="11" width="26.765625" style="406" customWidth="1"/>
    <col min="12" max="12" width="8.4609375" style="406" customWidth="1"/>
    <col min="13" max="13" width="23.3046875" style="406" customWidth="1"/>
    <col min="14" max="16384" width="8.84375" style="406"/>
  </cols>
  <sheetData>
    <row r="1" spans="1:13" ht="42" customHeight="1" x14ac:dyDescent="0.95">
      <c r="A1" s="793" t="s">
        <v>413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3" ht="27.75" customHeight="1" thickBot="1" x14ac:dyDescent="0.6">
      <c r="A2" s="795" t="s">
        <v>414</v>
      </c>
      <c r="B2" s="796"/>
      <c r="C2" s="796"/>
      <c r="D2" s="796"/>
      <c r="E2" s="796"/>
      <c r="F2" s="407"/>
      <c r="G2" s="407"/>
      <c r="H2" s="407"/>
      <c r="I2" s="407"/>
      <c r="J2" s="407"/>
      <c r="K2" s="407"/>
      <c r="L2" s="407"/>
    </row>
    <row r="3" spans="1:13" ht="19.5" customHeight="1" thickTop="1" x14ac:dyDescent="0.25">
      <c r="A3" s="797" t="s">
        <v>415</v>
      </c>
      <c r="B3" s="798"/>
      <c r="C3" s="798"/>
      <c r="D3" s="798"/>
      <c r="E3" s="798"/>
      <c r="F3" s="801" t="s">
        <v>416</v>
      </c>
      <c r="G3" s="798"/>
      <c r="H3" s="803" t="s">
        <v>417</v>
      </c>
      <c r="I3" s="804"/>
      <c r="J3" s="806" t="s">
        <v>415</v>
      </c>
      <c r="K3" s="807"/>
      <c r="L3" s="809" t="s">
        <v>418</v>
      </c>
      <c r="M3" s="810"/>
    </row>
    <row r="4" spans="1:13" s="408" customFormat="1" ht="16.5" customHeight="1" x14ac:dyDescent="0.25">
      <c r="A4" s="799"/>
      <c r="B4" s="800"/>
      <c r="C4" s="800"/>
      <c r="D4" s="800"/>
      <c r="E4" s="800"/>
      <c r="F4" s="802"/>
      <c r="G4" s="802"/>
      <c r="H4" s="802"/>
      <c r="I4" s="805"/>
      <c r="J4" s="808"/>
      <c r="K4" s="808"/>
      <c r="L4" s="811"/>
      <c r="M4" s="812"/>
    </row>
    <row r="5" spans="1:13" s="408" customFormat="1" ht="18.75" customHeight="1" x14ac:dyDescent="0.4">
      <c r="A5" s="813" t="s">
        <v>419</v>
      </c>
      <c r="B5" s="813"/>
      <c r="C5" s="813"/>
      <c r="D5" s="813"/>
      <c r="E5" s="813"/>
      <c r="F5" s="827">
        <f>+F7+F18</f>
        <v>6308010177.0899992</v>
      </c>
      <c r="G5" s="828"/>
      <c r="H5" s="829">
        <f>+H7+H18</f>
        <v>6979521.4300000006</v>
      </c>
      <c r="I5" s="830"/>
      <c r="J5" s="813" t="s">
        <v>420</v>
      </c>
      <c r="K5" s="813"/>
      <c r="L5" s="831"/>
      <c r="M5" s="832"/>
    </row>
    <row r="6" spans="1:13" ht="16.5" customHeight="1" x14ac:dyDescent="0.25">
      <c r="A6" s="409"/>
      <c r="B6" s="409"/>
      <c r="C6" s="409"/>
      <c r="D6" s="833"/>
      <c r="E6" s="833"/>
      <c r="F6" s="834"/>
      <c r="G6" s="835"/>
      <c r="H6" s="835"/>
      <c r="I6" s="836"/>
      <c r="J6" s="409"/>
      <c r="K6" s="410" t="s">
        <v>421</v>
      </c>
      <c r="L6" s="411">
        <v>6</v>
      </c>
      <c r="M6" s="412">
        <v>2361</v>
      </c>
    </row>
    <row r="7" spans="1:13" ht="16.5" customHeight="1" x14ac:dyDescent="0.4">
      <c r="A7" s="413"/>
      <c r="B7" s="813" t="s">
        <v>422</v>
      </c>
      <c r="C7" s="813"/>
      <c r="D7" s="813"/>
      <c r="E7" s="813"/>
      <c r="F7" s="814">
        <f>+F8+F11</f>
        <v>148006932.70999998</v>
      </c>
      <c r="G7" s="815"/>
      <c r="H7" s="816">
        <f>+H8+H11</f>
        <v>5542245.4700000007</v>
      </c>
      <c r="I7" s="817"/>
      <c r="J7" s="409"/>
      <c r="K7" s="410" t="s">
        <v>423</v>
      </c>
      <c r="L7" s="818">
        <v>4</v>
      </c>
      <c r="M7" s="819"/>
    </row>
    <row r="8" spans="1:13" ht="16.5" customHeight="1" x14ac:dyDescent="0.4">
      <c r="A8" s="409"/>
      <c r="B8" s="409"/>
      <c r="C8" s="820" t="s">
        <v>424</v>
      </c>
      <c r="D8" s="820"/>
      <c r="E8" s="820"/>
      <c r="F8" s="821">
        <f>+F9+F10</f>
        <v>3148479.04</v>
      </c>
      <c r="G8" s="822"/>
      <c r="H8" s="823">
        <f>+H9+H10</f>
        <v>828665.44000000006</v>
      </c>
      <c r="I8" s="824"/>
      <c r="J8" s="409"/>
      <c r="K8" s="410" t="s">
        <v>425</v>
      </c>
      <c r="L8" s="825">
        <v>2</v>
      </c>
      <c r="M8" s="826"/>
    </row>
    <row r="9" spans="1:13" ht="16.5" customHeight="1" x14ac:dyDescent="0.4">
      <c r="A9" s="409"/>
      <c r="B9" s="409"/>
      <c r="C9" s="409"/>
      <c r="D9" s="833" t="s">
        <v>426</v>
      </c>
      <c r="E9" s="833"/>
      <c r="F9" s="821">
        <v>644428.46</v>
      </c>
      <c r="G9" s="822"/>
      <c r="H9" s="823">
        <v>117617.67</v>
      </c>
      <c r="I9" s="824"/>
      <c r="J9" s="409"/>
      <c r="K9" s="410"/>
      <c r="L9" s="825"/>
      <c r="M9" s="826"/>
    </row>
    <row r="10" spans="1:13" ht="16.5" customHeight="1" x14ac:dyDescent="0.25">
      <c r="A10" s="409"/>
      <c r="B10" s="409"/>
      <c r="C10" s="410"/>
      <c r="D10" s="833" t="s">
        <v>427</v>
      </c>
      <c r="E10" s="833"/>
      <c r="F10" s="821">
        <v>2504050.58</v>
      </c>
      <c r="G10" s="822"/>
      <c r="H10" s="823">
        <v>711047.77</v>
      </c>
      <c r="I10" s="824"/>
      <c r="J10" s="837" t="s">
        <v>428</v>
      </c>
      <c r="K10" s="838"/>
      <c r="L10" s="839"/>
      <c r="M10" s="840"/>
    </row>
    <row r="11" spans="1:13" ht="16.5" customHeight="1" x14ac:dyDescent="0.25">
      <c r="A11" s="409"/>
      <c r="B11" s="409"/>
      <c r="C11" s="820" t="s">
        <v>429</v>
      </c>
      <c r="D11" s="820"/>
      <c r="E11" s="820"/>
      <c r="F11" s="821">
        <f>+F12+F13+F14+F15+F16</f>
        <v>144858453.66999999</v>
      </c>
      <c r="G11" s="822"/>
      <c r="H11" s="823">
        <f>+H12+H13+H14+H15+H16</f>
        <v>4713580.03</v>
      </c>
      <c r="I11" s="824"/>
      <c r="J11" s="409"/>
      <c r="K11" s="410" t="s">
        <v>430</v>
      </c>
      <c r="L11" s="841">
        <v>275.32</v>
      </c>
      <c r="M11" s="842"/>
    </row>
    <row r="12" spans="1:13" s="408" customFormat="1" ht="16.5" customHeight="1" x14ac:dyDescent="0.25">
      <c r="A12" s="409"/>
      <c r="B12" s="409"/>
      <c r="C12" s="409"/>
      <c r="D12" s="833" t="s">
        <v>431</v>
      </c>
      <c r="E12" s="833"/>
      <c r="F12" s="821">
        <v>19149778.359999999</v>
      </c>
      <c r="G12" s="822"/>
      <c r="H12" s="823">
        <v>2422798.1800000002</v>
      </c>
      <c r="I12" s="824"/>
      <c r="J12" s="409"/>
      <c r="K12" s="410" t="s">
        <v>432</v>
      </c>
      <c r="L12" s="821">
        <v>0</v>
      </c>
      <c r="M12" s="822"/>
    </row>
    <row r="13" spans="1:13" ht="16.5" customHeight="1" x14ac:dyDescent="0.25">
      <c r="A13" s="409"/>
      <c r="B13" s="409"/>
      <c r="C13" s="409"/>
      <c r="D13" s="833" t="s">
        <v>433</v>
      </c>
      <c r="E13" s="833"/>
      <c r="F13" s="821">
        <v>2875403.09</v>
      </c>
      <c r="G13" s="822"/>
      <c r="H13" s="823">
        <v>1884143.85</v>
      </c>
      <c r="I13" s="824"/>
      <c r="J13" s="409"/>
      <c r="K13" s="410" t="s">
        <v>434</v>
      </c>
      <c r="L13" s="821">
        <v>0</v>
      </c>
      <c r="M13" s="822"/>
    </row>
    <row r="14" spans="1:13" s="408" customFormat="1" ht="16.5" customHeight="1" x14ac:dyDescent="0.25">
      <c r="A14" s="409"/>
      <c r="B14" s="409"/>
      <c r="C14" s="409"/>
      <c r="D14" s="833" t="s">
        <v>435</v>
      </c>
      <c r="E14" s="833"/>
      <c r="F14" s="821">
        <v>17479975.640000001</v>
      </c>
      <c r="G14" s="822"/>
      <c r="H14" s="823">
        <v>105933.31</v>
      </c>
      <c r="I14" s="824"/>
      <c r="J14" s="409"/>
      <c r="K14" s="409"/>
      <c r="L14" s="841"/>
      <c r="M14" s="842"/>
    </row>
    <row r="15" spans="1:13" ht="16.5" customHeight="1" x14ac:dyDescent="0.25">
      <c r="A15" s="409"/>
      <c r="B15" s="409"/>
      <c r="C15" s="409"/>
      <c r="D15" s="833" t="s">
        <v>427</v>
      </c>
      <c r="E15" s="833"/>
      <c r="F15" s="821">
        <v>98056058.239999995</v>
      </c>
      <c r="G15" s="822"/>
      <c r="H15" s="823">
        <v>300704.69</v>
      </c>
      <c r="I15" s="824"/>
      <c r="J15" s="837" t="s">
        <v>436</v>
      </c>
      <c r="K15" s="838"/>
      <c r="L15" s="847">
        <f>+L16+L17+L18+L19+L20</f>
        <v>340</v>
      </c>
      <c r="M15" s="848"/>
    </row>
    <row r="16" spans="1:13" s="408" customFormat="1" ht="16.5" customHeight="1" x14ac:dyDescent="0.4">
      <c r="A16" s="409"/>
      <c r="B16" s="409"/>
      <c r="C16" s="409"/>
      <c r="D16" s="833" t="s">
        <v>437</v>
      </c>
      <c r="E16" s="833"/>
      <c r="F16" s="821">
        <v>7297238.3399999999</v>
      </c>
      <c r="G16" s="822"/>
      <c r="H16" s="823">
        <v>0</v>
      </c>
      <c r="I16" s="824"/>
      <c r="J16" s="409"/>
      <c r="K16" s="410" t="s">
        <v>438</v>
      </c>
      <c r="L16" s="843">
        <v>1</v>
      </c>
      <c r="M16" s="844"/>
    </row>
    <row r="17" spans="1:15" ht="16.5" customHeight="1" x14ac:dyDescent="0.4">
      <c r="A17" s="409"/>
      <c r="B17" s="409"/>
      <c r="C17" s="409"/>
      <c r="D17" s="409"/>
      <c r="E17" s="409"/>
      <c r="F17" s="834"/>
      <c r="G17" s="835"/>
      <c r="H17" s="835"/>
      <c r="I17" s="836"/>
      <c r="J17" s="409"/>
      <c r="K17" s="410" t="s">
        <v>439</v>
      </c>
      <c r="L17" s="843">
        <v>301</v>
      </c>
      <c r="M17" s="844"/>
    </row>
    <row r="18" spans="1:15" s="408" customFormat="1" ht="16.5" customHeight="1" x14ac:dyDescent="0.25">
      <c r="A18" s="413"/>
      <c r="B18" s="813" t="s">
        <v>440</v>
      </c>
      <c r="C18" s="813"/>
      <c r="D18" s="813"/>
      <c r="E18" s="813"/>
      <c r="F18" s="814">
        <f>+F19+F20+F22</f>
        <v>6160003244.3799992</v>
      </c>
      <c r="G18" s="815"/>
      <c r="H18" s="845">
        <f>+H19+H20+H22</f>
        <v>1437275.96</v>
      </c>
      <c r="I18" s="846"/>
      <c r="J18" s="409"/>
      <c r="K18" s="410" t="s">
        <v>441</v>
      </c>
      <c r="L18" s="821">
        <v>0</v>
      </c>
      <c r="M18" s="822"/>
    </row>
    <row r="19" spans="1:15" ht="16.5" customHeight="1" x14ac:dyDescent="0.25">
      <c r="A19" s="409"/>
      <c r="B19" s="409"/>
      <c r="C19" s="820" t="s">
        <v>442</v>
      </c>
      <c r="D19" s="820"/>
      <c r="E19" s="820"/>
      <c r="F19" s="821">
        <v>3900872.5</v>
      </c>
      <c r="G19" s="849"/>
      <c r="H19" s="823">
        <v>1298889.22</v>
      </c>
      <c r="I19" s="850"/>
      <c r="J19" s="409"/>
      <c r="K19" s="410" t="s">
        <v>443</v>
      </c>
      <c r="L19" s="821">
        <v>0</v>
      </c>
      <c r="M19" s="822"/>
    </row>
    <row r="20" spans="1:15" s="408" customFormat="1" ht="16.5" customHeight="1" thickBot="1" x14ac:dyDescent="0.45">
      <c r="A20" s="409"/>
      <c r="B20" s="409"/>
      <c r="C20" s="820" t="s">
        <v>444</v>
      </c>
      <c r="D20" s="820"/>
      <c r="E20" s="820"/>
      <c r="F20" s="851">
        <v>25993973.190000001</v>
      </c>
      <c r="G20" s="852"/>
      <c r="H20" s="855">
        <v>138386.74</v>
      </c>
      <c r="I20" s="856"/>
      <c r="J20" s="409"/>
      <c r="K20" s="410" t="s">
        <v>445</v>
      </c>
      <c r="L20" s="843">
        <v>38</v>
      </c>
      <c r="M20" s="844"/>
    </row>
    <row r="21" spans="1:15" ht="16.5" customHeight="1" x14ac:dyDescent="0.25">
      <c r="A21" s="409"/>
      <c r="B21" s="409"/>
      <c r="C21" s="820" t="s">
        <v>446</v>
      </c>
      <c r="D21" s="820"/>
      <c r="E21" s="820"/>
      <c r="F21" s="853"/>
      <c r="G21" s="854"/>
      <c r="H21" s="857"/>
      <c r="I21" s="858"/>
      <c r="J21" s="409"/>
      <c r="K21" s="410"/>
      <c r="L21" s="841"/>
      <c r="M21" s="842"/>
    </row>
    <row r="22" spans="1:15" s="408" customFormat="1" ht="16.5" customHeight="1" x14ac:dyDescent="0.4">
      <c r="A22" s="409"/>
      <c r="B22" s="409"/>
      <c r="C22" s="820" t="s">
        <v>437</v>
      </c>
      <c r="D22" s="820"/>
      <c r="E22" s="820"/>
      <c r="F22" s="865">
        <v>6130108398.6899996</v>
      </c>
      <c r="G22" s="866"/>
      <c r="H22" s="823">
        <v>0</v>
      </c>
      <c r="I22" s="824"/>
      <c r="J22" s="837" t="s">
        <v>447</v>
      </c>
      <c r="K22" s="838"/>
      <c r="L22" s="867">
        <f>+L23+L24+L25</f>
        <v>16023413765</v>
      </c>
      <c r="M22" s="868"/>
    </row>
    <row r="23" spans="1:15" ht="16.5" customHeight="1" x14ac:dyDescent="0.25">
      <c r="A23" s="409"/>
      <c r="B23" s="409"/>
      <c r="C23" s="820"/>
      <c r="D23" s="820"/>
      <c r="E23" s="820"/>
      <c r="F23" s="869"/>
      <c r="G23" s="870"/>
      <c r="H23" s="870"/>
      <c r="I23" s="871"/>
      <c r="J23" s="409"/>
      <c r="K23" s="410" t="s">
        <v>448</v>
      </c>
      <c r="L23" s="863">
        <v>1505454674</v>
      </c>
      <c r="M23" s="864"/>
    </row>
    <row r="24" spans="1:15" s="408" customFormat="1" ht="16.5" customHeight="1" x14ac:dyDescent="0.25">
      <c r="A24" s="409"/>
      <c r="B24" s="409"/>
      <c r="C24" s="820"/>
      <c r="D24" s="820"/>
      <c r="E24" s="820"/>
      <c r="F24" s="859" t="s">
        <v>449</v>
      </c>
      <c r="G24" s="860"/>
      <c r="H24" s="859" t="s">
        <v>450</v>
      </c>
      <c r="I24" s="862"/>
      <c r="J24" s="409"/>
      <c r="K24" s="410" t="s">
        <v>451</v>
      </c>
      <c r="L24" s="863">
        <v>11621846694</v>
      </c>
      <c r="M24" s="864"/>
    </row>
    <row r="25" spans="1:15" ht="16.5" customHeight="1" x14ac:dyDescent="0.25">
      <c r="A25" s="409"/>
      <c r="B25" s="409"/>
      <c r="C25" s="820"/>
      <c r="D25" s="820"/>
      <c r="E25" s="820"/>
      <c r="F25" s="861"/>
      <c r="G25" s="860"/>
      <c r="H25" s="861"/>
      <c r="I25" s="862"/>
      <c r="J25" s="409"/>
      <c r="K25" s="410" t="s">
        <v>452</v>
      </c>
      <c r="L25" s="863">
        <v>2896112397</v>
      </c>
      <c r="M25" s="864"/>
    </row>
    <row r="26" spans="1:15" ht="19" customHeight="1" x14ac:dyDescent="0.4">
      <c r="A26" s="813" t="s">
        <v>437</v>
      </c>
      <c r="B26" s="813"/>
      <c r="C26" s="813"/>
      <c r="D26" s="813"/>
      <c r="E26" s="813"/>
      <c r="F26" s="827">
        <f>+F27+F28</f>
        <v>6137742995.9399996</v>
      </c>
      <c r="G26" s="828"/>
      <c r="H26" s="872">
        <f>+H27+H28</f>
        <v>102642579.28</v>
      </c>
      <c r="I26" s="873"/>
      <c r="J26" s="409"/>
      <c r="K26" s="409"/>
      <c r="L26" s="867"/>
      <c r="M26" s="868"/>
    </row>
    <row r="27" spans="1:15" ht="16.5" customHeight="1" x14ac:dyDescent="0.25">
      <c r="A27" s="409"/>
      <c r="B27" s="820" t="s">
        <v>453</v>
      </c>
      <c r="C27" s="820"/>
      <c r="D27" s="820"/>
      <c r="E27" s="820"/>
      <c r="F27" s="821">
        <v>6137405637.0299997</v>
      </c>
      <c r="G27" s="822"/>
      <c r="H27" s="823">
        <v>102638274.28</v>
      </c>
      <c r="I27" s="824"/>
      <c r="J27" s="837" t="s">
        <v>454</v>
      </c>
      <c r="K27" s="838"/>
      <c r="L27" s="867">
        <f>+L28</f>
        <v>123784930718</v>
      </c>
      <c r="M27" s="874"/>
    </row>
    <row r="28" spans="1:15" ht="16.5" customHeight="1" x14ac:dyDescent="0.25">
      <c r="A28" s="409"/>
      <c r="B28" s="820" t="s">
        <v>455</v>
      </c>
      <c r="C28" s="820"/>
      <c r="D28" s="820"/>
      <c r="E28" s="820"/>
      <c r="F28" s="821">
        <v>337358.91</v>
      </c>
      <c r="G28" s="822"/>
      <c r="H28" s="823">
        <v>4305</v>
      </c>
      <c r="I28" s="824"/>
      <c r="J28" s="409"/>
      <c r="K28" s="410" t="s">
        <v>456</v>
      </c>
      <c r="L28" s="863">
        <v>123784930718</v>
      </c>
      <c r="M28" s="864"/>
    </row>
    <row r="29" spans="1:15" ht="16.5" customHeight="1" x14ac:dyDescent="0.25">
      <c r="A29" s="409"/>
      <c r="B29" s="409"/>
      <c r="C29" s="409"/>
      <c r="D29" s="409"/>
      <c r="E29" s="409"/>
      <c r="F29" s="834"/>
      <c r="G29" s="835"/>
      <c r="H29" s="835"/>
      <c r="I29" s="836"/>
      <c r="J29" s="409"/>
      <c r="K29" s="409"/>
      <c r="L29" s="841"/>
      <c r="M29" s="842"/>
    </row>
    <row r="30" spans="1:15" ht="16.5" customHeight="1" x14ac:dyDescent="0.25">
      <c r="A30" s="813"/>
      <c r="B30" s="813"/>
      <c r="C30" s="813"/>
      <c r="D30" s="813"/>
      <c r="E30" s="813"/>
      <c r="F30" s="894"/>
      <c r="G30" s="816"/>
      <c r="H30" s="816"/>
      <c r="I30" s="817"/>
      <c r="J30" s="837" t="s">
        <v>457</v>
      </c>
      <c r="K30" s="838"/>
      <c r="L30" s="414"/>
      <c r="M30" s="415">
        <f>+M31</f>
        <v>16486639494</v>
      </c>
      <c r="O30" s="407"/>
    </row>
    <row r="31" spans="1:15" ht="16.5" customHeight="1" x14ac:dyDescent="0.25">
      <c r="A31" s="416"/>
      <c r="B31" s="895"/>
      <c r="C31" s="895"/>
      <c r="D31" s="895"/>
      <c r="E31" s="895"/>
      <c r="F31" s="869"/>
      <c r="G31" s="870"/>
      <c r="H31" s="870"/>
      <c r="I31" s="871"/>
      <c r="J31" s="416"/>
      <c r="K31" s="417" t="s">
        <v>457</v>
      </c>
      <c r="L31" s="418">
        <v>1</v>
      </c>
      <c r="M31" s="419">
        <v>16486639494</v>
      </c>
    </row>
    <row r="32" spans="1:15" ht="15" customHeight="1" x14ac:dyDescent="0.25">
      <c r="A32" s="420"/>
      <c r="B32" s="421"/>
      <c r="C32" s="421"/>
      <c r="D32" s="421"/>
      <c r="E32" s="421"/>
      <c r="F32" s="422"/>
      <c r="G32" s="422"/>
      <c r="H32" s="422"/>
      <c r="I32" s="422"/>
      <c r="J32" s="420"/>
      <c r="K32" s="421"/>
      <c r="L32" s="423"/>
      <c r="M32" s="424"/>
    </row>
    <row r="33" spans="1:14" s="408" customFormat="1" ht="15" customHeight="1" x14ac:dyDescent="0.25">
      <c r="A33" s="875" t="s">
        <v>458</v>
      </c>
      <c r="B33" s="875"/>
      <c r="C33" s="875"/>
      <c r="D33" s="875"/>
      <c r="E33" s="875"/>
      <c r="F33" s="425"/>
      <c r="G33" s="425"/>
      <c r="H33" s="877" t="s">
        <v>459</v>
      </c>
      <c r="I33" s="878"/>
      <c r="J33" s="426"/>
      <c r="K33" s="426"/>
      <c r="L33" s="427"/>
      <c r="M33" s="428"/>
    </row>
    <row r="34" spans="1:14" ht="18.75" customHeight="1" thickBot="1" x14ac:dyDescent="0.3">
      <c r="A34" s="876"/>
      <c r="B34" s="876"/>
      <c r="C34" s="876"/>
      <c r="D34" s="876"/>
      <c r="E34" s="876"/>
      <c r="F34" s="429" t="s">
        <v>460</v>
      </c>
      <c r="G34" s="430"/>
      <c r="H34" s="879"/>
      <c r="I34" s="879"/>
      <c r="J34" s="431"/>
      <c r="K34" s="431"/>
      <c r="L34" s="432"/>
      <c r="M34" s="433" t="s">
        <v>461</v>
      </c>
    </row>
    <row r="35" spans="1:14" s="408" customFormat="1" ht="15" customHeight="1" thickTop="1" x14ac:dyDescent="0.25">
      <c r="A35" s="880" t="s">
        <v>415</v>
      </c>
      <c r="B35" s="880"/>
      <c r="C35" s="880"/>
      <c r="D35" s="880"/>
      <c r="E35" s="881"/>
      <c r="F35" s="884" t="s">
        <v>462</v>
      </c>
      <c r="G35" s="434"/>
      <c r="H35" s="886" t="s">
        <v>463</v>
      </c>
      <c r="I35" s="887"/>
      <c r="J35" s="887"/>
      <c r="K35" s="888"/>
      <c r="L35" s="891" t="s">
        <v>464</v>
      </c>
      <c r="M35" s="892"/>
    </row>
    <row r="36" spans="1:14" ht="15" customHeight="1" x14ac:dyDescent="0.25">
      <c r="A36" s="882"/>
      <c r="B36" s="882"/>
      <c r="C36" s="882"/>
      <c r="D36" s="882"/>
      <c r="E36" s="883"/>
      <c r="F36" s="885"/>
      <c r="G36" s="435"/>
      <c r="H36" s="889"/>
      <c r="I36" s="889"/>
      <c r="J36" s="889"/>
      <c r="K36" s="890"/>
      <c r="L36" s="893"/>
      <c r="M36" s="812"/>
    </row>
    <row r="37" spans="1:14" ht="19" customHeight="1" x14ac:dyDescent="0.4">
      <c r="A37" s="898" t="s">
        <v>465</v>
      </c>
      <c r="B37" s="898"/>
      <c r="C37" s="898"/>
      <c r="D37" s="898"/>
      <c r="E37" s="898"/>
      <c r="F37" s="436">
        <f>+F39+F60</f>
        <v>10312</v>
      </c>
      <c r="G37" s="437"/>
      <c r="H37" s="898" t="s">
        <v>466</v>
      </c>
      <c r="I37" s="898"/>
      <c r="J37" s="898"/>
      <c r="K37" s="898"/>
      <c r="L37" s="899">
        <f>SUM(L38:M66)</f>
        <v>385593532938</v>
      </c>
      <c r="M37" s="900"/>
      <c r="N37" s="407"/>
    </row>
    <row r="38" spans="1:14" ht="16.5" customHeight="1" x14ac:dyDescent="0.25">
      <c r="A38" s="438"/>
      <c r="B38" s="438"/>
      <c r="C38" s="438"/>
      <c r="D38" s="438"/>
      <c r="E38" s="438"/>
      <c r="F38" s="439"/>
      <c r="G38" s="435"/>
      <c r="H38" s="410"/>
      <c r="I38" s="820" t="s">
        <v>467</v>
      </c>
      <c r="J38" s="820"/>
      <c r="K38" s="820"/>
      <c r="L38" s="896">
        <v>42848498162</v>
      </c>
      <c r="M38" s="901"/>
      <c r="N38" s="407"/>
    </row>
    <row r="39" spans="1:14" s="408" customFormat="1" ht="16.5" customHeight="1" x14ac:dyDescent="0.25">
      <c r="A39" s="413"/>
      <c r="B39" s="813" t="s">
        <v>468</v>
      </c>
      <c r="C39" s="813"/>
      <c r="D39" s="813"/>
      <c r="E39" s="813"/>
      <c r="F39" s="439">
        <f>+F40+F43+F49+F56</f>
        <v>10213</v>
      </c>
      <c r="G39" s="440"/>
      <c r="H39" s="441"/>
      <c r="I39" s="820" t="s">
        <v>469</v>
      </c>
      <c r="J39" s="820"/>
      <c r="K39" s="820"/>
      <c r="L39" s="896">
        <v>2783624490</v>
      </c>
      <c r="M39" s="897"/>
      <c r="N39" s="442"/>
    </row>
    <row r="40" spans="1:14" ht="16.5" customHeight="1" x14ac:dyDescent="0.25">
      <c r="A40" s="409"/>
      <c r="B40" s="409"/>
      <c r="C40" s="820" t="s">
        <v>470</v>
      </c>
      <c r="D40" s="820"/>
      <c r="E40" s="820"/>
      <c r="F40" s="443">
        <f>+F41+F42</f>
        <v>98</v>
      </c>
      <c r="G40" s="444"/>
      <c r="H40" s="441"/>
      <c r="I40" s="820" t="s">
        <v>471</v>
      </c>
      <c r="J40" s="820"/>
      <c r="K40" s="820"/>
      <c r="L40" s="896">
        <v>12528973444</v>
      </c>
      <c r="M40" s="897"/>
    </row>
    <row r="41" spans="1:14" s="408" customFormat="1" ht="16.5" customHeight="1" x14ac:dyDescent="0.25">
      <c r="A41" s="409"/>
      <c r="B41" s="409"/>
      <c r="C41" s="409"/>
      <c r="D41" s="820" t="s">
        <v>472</v>
      </c>
      <c r="E41" s="820"/>
      <c r="F41" s="443">
        <v>20</v>
      </c>
      <c r="G41" s="444"/>
      <c r="H41" s="441"/>
      <c r="I41" s="820" t="s">
        <v>473</v>
      </c>
      <c r="J41" s="820"/>
      <c r="K41" s="820"/>
      <c r="L41" s="896">
        <v>183970182</v>
      </c>
      <c r="M41" s="897"/>
    </row>
    <row r="42" spans="1:14" ht="16.5" customHeight="1" x14ac:dyDescent="0.25">
      <c r="A42" s="409"/>
      <c r="B42" s="409"/>
      <c r="C42" s="409"/>
      <c r="D42" s="820" t="s">
        <v>474</v>
      </c>
      <c r="E42" s="820"/>
      <c r="F42" s="443">
        <v>78</v>
      </c>
      <c r="G42" s="444"/>
      <c r="H42" s="441"/>
      <c r="I42" s="820" t="s">
        <v>475</v>
      </c>
      <c r="J42" s="820"/>
      <c r="K42" s="820"/>
      <c r="L42" s="896">
        <v>268868979206</v>
      </c>
      <c r="M42" s="897"/>
    </row>
    <row r="43" spans="1:14" s="408" customFormat="1" ht="16.5" customHeight="1" x14ac:dyDescent="0.25">
      <c r="A43" s="409"/>
      <c r="B43" s="409"/>
      <c r="C43" s="820" t="s">
        <v>476</v>
      </c>
      <c r="D43" s="820"/>
      <c r="E43" s="820"/>
      <c r="F43" s="443">
        <f>SUM(F44:F48)</f>
        <v>3436</v>
      </c>
      <c r="G43" s="444"/>
      <c r="H43" s="441"/>
      <c r="I43" s="820" t="s">
        <v>477</v>
      </c>
      <c r="J43" s="820"/>
      <c r="K43" s="820"/>
      <c r="L43" s="896">
        <v>8691058499</v>
      </c>
      <c r="M43" s="897"/>
    </row>
    <row r="44" spans="1:14" ht="16.5" customHeight="1" x14ac:dyDescent="0.25">
      <c r="A44" s="409"/>
      <c r="B44" s="409"/>
      <c r="C44" s="409"/>
      <c r="D44" s="820" t="s">
        <v>478</v>
      </c>
      <c r="E44" s="820"/>
      <c r="F44" s="443">
        <v>26</v>
      </c>
      <c r="G44" s="444"/>
      <c r="H44" s="441"/>
      <c r="I44" s="820" t="s">
        <v>479</v>
      </c>
      <c r="J44" s="820"/>
      <c r="K44" s="820"/>
      <c r="L44" s="896">
        <v>113413862</v>
      </c>
      <c r="M44" s="897"/>
    </row>
    <row r="45" spans="1:14" s="408" customFormat="1" ht="16.5" customHeight="1" x14ac:dyDescent="0.25">
      <c r="A45" s="409"/>
      <c r="B45" s="409"/>
      <c r="C45" s="409"/>
      <c r="D45" s="820" t="s">
        <v>480</v>
      </c>
      <c r="E45" s="820"/>
      <c r="F45" s="443">
        <v>102</v>
      </c>
      <c r="G45" s="444"/>
      <c r="H45" s="410"/>
      <c r="I45" s="820" t="s">
        <v>481</v>
      </c>
      <c r="J45" s="820"/>
      <c r="K45" s="902"/>
      <c r="L45" s="896">
        <v>10692732433</v>
      </c>
      <c r="M45" s="897"/>
      <c r="N45" s="442"/>
    </row>
    <row r="46" spans="1:14" ht="16.5" customHeight="1" x14ac:dyDescent="0.25">
      <c r="A46" s="409"/>
      <c r="B46" s="409"/>
      <c r="C46" s="409"/>
      <c r="D46" s="820" t="s">
        <v>482</v>
      </c>
      <c r="E46" s="820"/>
      <c r="F46" s="443">
        <v>1516</v>
      </c>
      <c r="G46" s="444"/>
      <c r="H46" s="410"/>
      <c r="I46" s="820" t="s">
        <v>483</v>
      </c>
      <c r="J46" s="820"/>
      <c r="K46" s="820"/>
      <c r="L46" s="896">
        <v>1840549184</v>
      </c>
      <c r="M46" s="897"/>
      <c r="N46" s="407"/>
    </row>
    <row r="47" spans="1:14" s="408" customFormat="1" ht="16.5" customHeight="1" x14ac:dyDescent="0.25">
      <c r="A47" s="409"/>
      <c r="B47" s="409"/>
      <c r="C47" s="409"/>
      <c r="D47" s="820" t="s">
        <v>484</v>
      </c>
      <c r="E47" s="820"/>
      <c r="F47" s="443">
        <v>709</v>
      </c>
      <c r="G47" s="444"/>
      <c r="H47" s="441"/>
      <c r="I47" s="820" t="s">
        <v>485</v>
      </c>
      <c r="J47" s="820"/>
      <c r="K47" s="820"/>
      <c r="L47" s="904"/>
      <c r="M47" s="903"/>
      <c r="N47" s="442"/>
    </row>
    <row r="48" spans="1:14" ht="16.5" customHeight="1" x14ac:dyDescent="0.25">
      <c r="A48" s="409"/>
      <c r="B48" s="409"/>
      <c r="C48" s="409"/>
      <c r="D48" s="820" t="s">
        <v>486</v>
      </c>
      <c r="E48" s="820"/>
      <c r="F48" s="443">
        <v>1083</v>
      </c>
      <c r="G48" s="444"/>
      <c r="H48" s="441"/>
      <c r="I48" s="820" t="s">
        <v>487</v>
      </c>
      <c r="J48" s="820"/>
      <c r="K48" s="820"/>
      <c r="L48" s="896">
        <v>500000000</v>
      </c>
      <c r="M48" s="897"/>
      <c r="N48" s="407"/>
    </row>
    <row r="49" spans="1:15" s="408" customFormat="1" ht="16.5" customHeight="1" x14ac:dyDescent="0.25">
      <c r="A49" s="409"/>
      <c r="B49" s="409"/>
      <c r="C49" s="820" t="s">
        <v>488</v>
      </c>
      <c r="D49" s="820"/>
      <c r="E49" s="820"/>
      <c r="F49" s="443">
        <f>SUM(F50:F55)</f>
        <v>4077</v>
      </c>
      <c r="G49" s="444"/>
      <c r="H49" s="441"/>
      <c r="I49" s="820" t="s">
        <v>489</v>
      </c>
      <c r="J49" s="820"/>
      <c r="K49" s="820"/>
      <c r="L49" s="896">
        <v>71536237</v>
      </c>
      <c r="M49" s="903"/>
      <c r="N49" s="442"/>
    </row>
    <row r="50" spans="1:15" ht="16.5" customHeight="1" x14ac:dyDescent="0.25">
      <c r="A50" s="409"/>
      <c r="B50" s="409"/>
      <c r="C50" s="409"/>
      <c r="D50" s="820" t="s">
        <v>490</v>
      </c>
      <c r="E50" s="820"/>
      <c r="F50" s="443">
        <v>760</v>
      </c>
      <c r="G50" s="444"/>
      <c r="H50" s="441"/>
      <c r="I50" s="820" t="s">
        <v>491</v>
      </c>
      <c r="J50" s="820"/>
      <c r="K50" s="820"/>
      <c r="L50" s="896">
        <v>3292804458</v>
      </c>
      <c r="M50" s="903"/>
      <c r="N50" s="407"/>
    </row>
    <row r="51" spans="1:15" ht="16.5" customHeight="1" x14ac:dyDescent="0.25">
      <c r="A51" s="409"/>
      <c r="B51" s="409"/>
      <c r="C51" s="409"/>
      <c r="D51" s="820" t="s">
        <v>492</v>
      </c>
      <c r="E51" s="820"/>
      <c r="F51" s="443">
        <v>741</v>
      </c>
      <c r="G51" s="444"/>
      <c r="H51" s="441"/>
      <c r="I51" s="820" t="s">
        <v>493</v>
      </c>
      <c r="J51" s="820"/>
      <c r="K51" s="820"/>
      <c r="L51" s="896">
        <v>4991048175</v>
      </c>
      <c r="M51" s="903"/>
      <c r="N51" s="407"/>
    </row>
    <row r="52" spans="1:15" ht="16.5" customHeight="1" x14ac:dyDescent="0.25">
      <c r="A52" s="409"/>
      <c r="B52" s="409"/>
      <c r="C52" s="409"/>
      <c r="D52" s="820" t="s">
        <v>494</v>
      </c>
      <c r="E52" s="820"/>
      <c r="F52" s="443">
        <v>677</v>
      </c>
      <c r="G52" s="444"/>
      <c r="H52" s="441"/>
      <c r="I52" s="820" t="s">
        <v>495</v>
      </c>
      <c r="J52" s="820"/>
      <c r="K52" s="820"/>
      <c r="L52" s="896">
        <v>77924200</v>
      </c>
      <c r="M52" s="897"/>
      <c r="N52" s="407"/>
    </row>
    <row r="53" spans="1:15" s="408" customFormat="1" ht="16.5" customHeight="1" x14ac:dyDescent="0.25">
      <c r="A53" s="409"/>
      <c r="B53" s="409"/>
      <c r="C53" s="409"/>
      <c r="D53" s="820" t="s">
        <v>496</v>
      </c>
      <c r="E53" s="820"/>
      <c r="F53" s="443">
        <v>1274</v>
      </c>
      <c r="G53" s="444"/>
      <c r="H53" s="441"/>
      <c r="I53" s="820" t="s">
        <v>497</v>
      </c>
      <c r="J53" s="820"/>
      <c r="K53" s="820"/>
      <c r="L53" s="896">
        <v>142815</v>
      </c>
      <c r="M53" s="897"/>
      <c r="N53" s="442"/>
    </row>
    <row r="54" spans="1:15" ht="16.5" customHeight="1" x14ac:dyDescent="0.25">
      <c r="A54" s="409"/>
      <c r="B54" s="409"/>
      <c r="C54" s="409"/>
      <c r="D54" s="820" t="s">
        <v>498</v>
      </c>
      <c r="E54" s="820"/>
      <c r="F54" s="443">
        <v>269</v>
      </c>
      <c r="G54" s="444"/>
      <c r="H54" s="441"/>
      <c r="I54" s="820" t="s">
        <v>499</v>
      </c>
      <c r="J54" s="820"/>
      <c r="K54" s="820"/>
      <c r="L54" s="896">
        <v>623639159</v>
      </c>
      <c r="M54" s="897"/>
      <c r="N54" s="407"/>
    </row>
    <row r="55" spans="1:15" s="408" customFormat="1" ht="16.5" customHeight="1" x14ac:dyDescent="0.25">
      <c r="A55" s="409"/>
      <c r="B55" s="409"/>
      <c r="C55" s="409"/>
      <c r="D55" s="820" t="s">
        <v>500</v>
      </c>
      <c r="E55" s="820"/>
      <c r="F55" s="443">
        <v>356</v>
      </c>
      <c r="G55" s="444"/>
      <c r="H55" s="441"/>
      <c r="I55" s="820" t="s">
        <v>501</v>
      </c>
      <c r="J55" s="905"/>
      <c r="K55" s="905"/>
      <c r="L55" s="896">
        <v>3298601073</v>
      </c>
      <c r="M55" s="897"/>
      <c r="N55" s="442"/>
    </row>
    <row r="56" spans="1:15" ht="16.5" customHeight="1" x14ac:dyDescent="0.25">
      <c r="A56" s="409"/>
      <c r="B56" s="409"/>
      <c r="C56" s="820" t="s">
        <v>502</v>
      </c>
      <c r="D56" s="820"/>
      <c r="E56" s="820"/>
      <c r="F56" s="443">
        <f>+F57+F58</f>
        <v>2602</v>
      </c>
      <c r="G56" s="444"/>
      <c r="H56" s="441"/>
      <c r="I56" s="820" t="s">
        <v>503</v>
      </c>
      <c r="J56" s="905"/>
      <c r="K56" s="905"/>
      <c r="L56" s="896">
        <v>1012194161</v>
      </c>
      <c r="M56" s="897"/>
      <c r="N56" s="407"/>
    </row>
    <row r="57" spans="1:15" ht="16.5" customHeight="1" x14ac:dyDescent="0.25">
      <c r="A57" s="409"/>
      <c r="B57" s="409"/>
      <c r="C57" s="409"/>
      <c r="D57" s="820" t="s">
        <v>421</v>
      </c>
      <c r="E57" s="820"/>
      <c r="F57" s="443">
        <v>60</v>
      </c>
      <c r="G57" s="444"/>
      <c r="H57" s="441"/>
      <c r="I57" s="820" t="s">
        <v>504</v>
      </c>
      <c r="J57" s="820"/>
      <c r="K57" s="902"/>
      <c r="L57" s="896">
        <v>413807593</v>
      </c>
      <c r="M57" s="897"/>
      <c r="N57" s="407"/>
    </row>
    <row r="58" spans="1:15" ht="16.5" customHeight="1" x14ac:dyDescent="0.25">
      <c r="A58" s="409"/>
      <c r="B58" s="409"/>
      <c r="C58" s="409"/>
      <c r="D58" s="820" t="s">
        <v>505</v>
      </c>
      <c r="E58" s="820"/>
      <c r="F58" s="443">
        <v>2542</v>
      </c>
      <c r="G58" s="444"/>
      <c r="H58" s="441"/>
      <c r="I58" s="820" t="s">
        <v>506</v>
      </c>
      <c r="J58" s="820"/>
      <c r="K58" s="902"/>
      <c r="L58" s="896">
        <v>6716374441</v>
      </c>
      <c r="M58" s="897"/>
      <c r="N58" s="407"/>
      <c r="O58" s="407"/>
    </row>
    <row r="59" spans="1:15" ht="16.5" customHeight="1" x14ac:dyDescent="0.25">
      <c r="A59" s="409"/>
      <c r="B59" s="409"/>
      <c r="C59" s="409"/>
      <c r="D59" s="410"/>
      <c r="E59" s="410"/>
      <c r="F59" s="443"/>
      <c r="G59" s="444"/>
      <c r="H59" s="441"/>
      <c r="I59" s="820" t="s">
        <v>507</v>
      </c>
      <c r="J59" s="820"/>
      <c r="K59" s="902"/>
      <c r="L59" s="896">
        <v>12321184693</v>
      </c>
      <c r="M59" s="897"/>
      <c r="N59" s="407"/>
    </row>
    <row r="60" spans="1:15" s="408" customFormat="1" ht="16.5" customHeight="1" x14ac:dyDescent="0.25">
      <c r="A60" s="413"/>
      <c r="B60" s="813" t="s">
        <v>508</v>
      </c>
      <c r="C60" s="813"/>
      <c r="D60" s="813"/>
      <c r="E60" s="813"/>
      <c r="F60" s="439">
        <f>+F61+F63+F68+F73</f>
        <v>99</v>
      </c>
      <c r="G60" s="444"/>
      <c r="H60" s="441"/>
      <c r="I60" s="908" t="s">
        <v>509</v>
      </c>
      <c r="J60" s="910"/>
      <c r="K60" s="911"/>
      <c r="L60" s="896">
        <v>76207688</v>
      </c>
      <c r="M60" s="897"/>
      <c r="N60" s="907"/>
      <c r="O60" s="907"/>
    </row>
    <row r="61" spans="1:15" ht="16.5" customHeight="1" x14ac:dyDescent="0.25">
      <c r="A61" s="409"/>
      <c r="B61" s="409"/>
      <c r="C61" s="820" t="s">
        <v>470</v>
      </c>
      <c r="D61" s="820"/>
      <c r="E61" s="902"/>
      <c r="F61" s="445">
        <f>+F62</f>
        <v>0</v>
      </c>
      <c r="G61" s="444"/>
      <c r="H61" s="441"/>
      <c r="I61" s="820" t="s">
        <v>510</v>
      </c>
      <c r="J61" s="820"/>
      <c r="K61" s="902"/>
      <c r="L61" s="896">
        <v>3104544360</v>
      </c>
      <c r="M61" s="906"/>
      <c r="N61" s="907"/>
      <c r="O61" s="907"/>
    </row>
    <row r="62" spans="1:15" s="408" customFormat="1" ht="16.5" customHeight="1" x14ac:dyDescent="0.25">
      <c r="A62" s="409"/>
      <c r="B62" s="409"/>
      <c r="C62" s="409"/>
      <c r="D62" s="820" t="s">
        <v>472</v>
      </c>
      <c r="E62" s="902"/>
      <c r="F62" s="445">
        <v>0</v>
      </c>
      <c r="G62" s="444"/>
      <c r="H62" s="441"/>
      <c r="I62" s="908" t="s">
        <v>511</v>
      </c>
      <c r="J62" s="908"/>
      <c r="K62" s="909"/>
      <c r="L62" s="897">
        <v>381219084</v>
      </c>
      <c r="M62" s="897"/>
      <c r="N62" s="907"/>
      <c r="O62" s="907"/>
    </row>
    <row r="63" spans="1:15" ht="16.5" customHeight="1" x14ac:dyDescent="0.25">
      <c r="A63" s="409"/>
      <c r="B63" s="409"/>
      <c r="C63" s="902" t="s">
        <v>476</v>
      </c>
      <c r="D63" s="914"/>
      <c r="E63" s="914"/>
      <c r="F63" s="446">
        <f>SUM(F64:F67)</f>
        <v>13</v>
      </c>
      <c r="G63" s="444"/>
      <c r="H63" s="441"/>
      <c r="I63" s="820" t="s">
        <v>512</v>
      </c>
      <c r="J63" s="820"/>
      <c r="K63" s="820"/>
      <c r="L63" s="447"/>
      <c r="M63" s="448">
        <v>118386884</v>
      </c>
      <c r="N63" s="407"/>
    </row>
    <row r="64" spans="1:15" s="408" customFormat="1" ht="16.5" customHeight="1" x14ac:dyDescent="0.25">
      <c r="A64" s="434"/>
      <c r="B64" s="434"/>
      <c r="C64" s="441"/>
      <c r="D64" s="902" t="s">
        <v>478</v>
      </c>
      <c r="E64" s="914"/>
      <c r="F64" s="445">
        <v>0</v>
      </c>
      <c r="G64" s="444"/>
      <c r="H64" s="441"/>
      <c r="I64" s="908" t="s">
        <v>513</v>
      </c>
      <c r="J64" s="908"/>
      <c r="K64" s="909"/>
      <c r="L64" s="896">
        <v>42118455</v>
      </c>
      <c r="M64" s="897"/>
      <c r="N64" s="442"/>
    </row>
    <row r="65" spans="1:15" ht="16.5" customHeight="1" x14ac:dyDescent="0.25">
      <c r="A65" s="449"/>
      <c r="B65" s="449"/>
      <c r="C65" s="435"/>
      <c r="D65" s="902" t="s">
        <v>480</v>
      </c>
      <c r="E65" s="914"/>
      <c r="F65" s="450">
        <v>2</v>
      </c>
      <c r="G65" s="444"/>
      <c r="H65" s="441"/>
      <c r="I65" s="915"/>
      <c r="J65" s="915"/>
      <c r="K65" s="916"/>
      <c r="L65" s="904"/>
      <c r="M65" s="919"/>
      <c r="N65" s="407"/>
    </row>
    <row r="66" spans="1:15" s="408" customFormat="1" ht="16.5" customHeight="1" x14ac:dyDescent="0.25">
      <c r="A66" s="434"/>
      <c r="B66" s="434"/>
      <c r="C66" s="451"/>
      <c r="D66" s="902" t="s">
        <v>484</v>
      </c>
      <c r="E66" s="914"/>
      <c r="F66" s="450">
        <v>9</v>
      </c>
      <c r="G66" s="444"/>
      <c r="H66" s="441"/>
      <c r="I66" s="917"/>
      <c r="J66" s="917"/>
      <c r="K66" s="918"/>
      <c r="L66" s="920"/>
      <c r="M66" s="921"/>
      <c r="N66" s="907"/>
      <c r="O66" s="907"/>
    </row>
    <row r="67" spans="1:15" ht="16.5" customHeight="1" x14ac:dyDescent="0.25">
      <c r="A67" s="449"/>
      <c r="B67" s="449"/>
      <c r="C67" s="449"/>
      <c r="D67" s="820" t="s">
        <v>486</v>
      </c>
      <c r="E67" s="912"/>
      <c r="F67" s="449">
        <v>2</v>
      </c>
      <c r="G67" s="444"/>
      <c r="H67" s="409"/>
      <c r="I67" s="820"/>
      <c r="J67" s="820"/>
      <c r="K67" s="820"/>
      <c r="L67" s="452"/>
      <c r="M67" s="452"/>
      <c r="N67" s="407"/>
    </row>
    <row r="68" spans="1:15" s="408" customFormat="1" ht="16.5" customHeight="1" x14ac:dyDescent="0.25">
      <c r="A68" s="434"/>
      <c r="B68" s="434"/>
      <c r="C68" s="820" t="s">
        <v>488</v>
      </c>
      <c r="D68" s="820"/>
      <c r="E68" s="912"/>
      <c r="F68" s="449">
        <f>SUM(F69:F72)</f>
        <v>31</v>
      </c>
      <c r="G68" s="444"/>
      <c r="H68" s="409"/>
      <c r="I68" s="410"/>
      <c r="J68" s="410"/>
      <c r="K68" s="410"/>
      <c r="L68" s="452"/>
      <c r="M68" s="452"/>
      <c r="N68" s="442"/>
    </row>
    <row r="69" spans="1:15" ht="16.5" customHeight="1" x14ac:dyDescent="0.25">
      <c r="A69" s="449"/>
      <c r="B69" s="449"/>
      <c r="C69" s="449"/>
      <c r="D69" s="820" t="s">
        <v>490</v>
      </c>
      <c r="E69" s="912"/>
      <c r="F69" s="449">
        <v>8</v>
      </c>
      <c r="G69" s="444"/>
      <c r="H69" s="409"/>
      <c r="I69" s="820"/>
      <c r="J69" s="820"/>
      <c r="K69" s="820"/>
      <c r="L69" s="913"/>
      <c r="M69" s="913"/>
      <c r="N69" s="907"/>
      <c r="O69" s="907"/>
    </row>
    <row r="70" spans="1:15" s="408" customFormat="1" ht="16.5" customHeight="1" x14ac:dyDescent="0.25">
      <c r="A70" s="434"/>
      <c r="B70" s="434"/>
      <c r="C70" s="434"/>
      <c r="D70" s="820" t="s">
        <v>492</v>
      </c>
      <c r="E70" s="912"/>
      <c r="F70" s="449">
        <v>3</v>
      </c>
      <c r="G70" s="444"/>
      <c r="H70" s="409"/>
      <c r="I70" s="820"/>
      <c r="J70" s="820"/>
      <c r="K70" s="820"/>
      <c r="L70" s="913"/>
      <c r="M70" s="842"/>
      <c r="N70" s="442"/>
    </row>
    <row r="71" spans="1:15" s="408" customFormat="1" ht="16.5" customHeight="1" x14ac:dyDescent="0.25">
      <c r="A71" s="434"/>
      <c r="B71" s="434"/>
      <c r="C71" s="434"/>
      <c r="D71" s="820" t="s">
        <v>494</v>
      </c>
      <c r="E71" s="923"/>
      <c r="F71" s="449">
        <v>2</v>
      </c>
      <c r="G71" s="444"/>
      <c r="H71" s="409"/>
      <c r="I71" s="924"/>
      <c r="J71" s="925"/>
      <c r="K71" s="925"/>
      <c r="L71" s="913"/>
      <c r="M71" s="913"/>
      <c r="N71" s="442"/>
    </row>
    <row r="72" spans="1:15" ht="16.5" customHeight="1" x14ac:dyDescent="0.25">
      <c r="A72" s="449"/>
      <c r="B72" s="449"/>
      <c r="C72" s="449"/>
      <c r="D72" s="820" t="s">
        <v>496</v>
      </c>
      <c r="E72" s="912"/>
      <c r="F72" s="449">
        <v>18</v>
      </c>
      <c r="G72" s="444"/>
      <c r="H72" s="409"/>
      <c r="I72" s="820"/>
      <c r="J72" s="820"/>
      <c r="K72" s="820"/>
      <c r="L72" s="913"/>
      <c r="M72" s="913"/>
      <c r="N72" s="407"/>
    </row>
    <row r="73" spans="1:15" s="408" customFormat="1" ht="16.5" customHeight="1" x14ac:dyDescent="0.25">
      <c r="A73" s="434"/>
      <c r="B73" s="434"/>
      <c r="C73" s="820" t="s">
        <v>502</v>
      </c>
      <c r="D73" s="820"/>
      <c r="E73" s="912"/>
      <c r="F73" s="449">
        <f>+F74</f>
        <v>55</v>
      </c>
      <c r="G73" s="451"/>
      <c r="H73" s="413"/>
      <c r="I73" s="922"/>
      <c r="J73" s="922"/>
      <c r="K73" s="922"/>
      <c r="L73" s="907"/>
      <c r="M73" s="907"/>
      <c r="N73" s="907"/>
      <c r="O73" s="907"/>
    </row>
    <row r="74" spans="1:15" s="408" customFormat="1" ht="16.5" customHeight="1" x14ac:dyDescent="0.25">
      <c r="A74" s="453"/>
      <c r="B74" s="453"/>
      <c r="C74" s="453"/>
      <c r="D74" s="926" t="s">
        <v>505</v>
      </c>
      <c r="E74" s="927"/>
      <c r="F74" s="454">
        <v>55</v>
      </c>
      <c r="G74" s="451"/>
      <c r="H74" s="409"/>
      <c r="I74" s="928"/>
      <c r="J74" s="928"/>
      <c r="K74" s="928"/>
      <c r="L74" s="907"/>
      <c r="M74" s="907"/>
      <c r="N74" s="907"/>
      <c r="O74" s="907"/>
    </row>
    <row r="75" spans="1:15" s="408" customFormat="1" ht="13.5" customHeight="1" x14ac:dyDescent="0.25">
      <c r="G75" s="455"/>
      <c r="H75" s="409"/>
      <c r="I75" s="929"/>
      <c r="J75" s="929"/>
      <c r="K75" s="929"/>
      <c r="L75" s="907"/>
      <c r="M75" s="907"/>
      <c r="N75" s="442"/>
    </row>
    <row r="76" spans="1:15" s="408" customFormat="1" ht="16" customHeight="1" x14ac:dyDescent="0.25">
      <c r="A76" s="875" t="s">
        <v>514</v>
      </c>
      <c r="B76" s="875"/>
      <c r="C76" s="875"/>
      <c r="D76" s="875"/>
      <c r="E76" s="875"/>
      <c r="F76" s="456"/>
      <c r="G76" s="455"/>
      <c r="H76" s="420"/>
      <c r="I76" s="922"/>
      <c r="J76" s="922"/>
      <c r="K76" s="922"/>
      <c r="L76" s="907"/>
      <c r="M76" s="907"/>
      <c r="N76" s="907"/>
      <c r="O76" s="907"/>
    </row>
    <row r="77" spans="1:15" s="408" customFormat="1" ht="16" customHeight="1" thickBot="1" x14ac:dyDescent="0.3">
      <c r="A77" s="876"/>
      <c r="B77" s="876"/>
      <c r="C77" s="876"/>
      <c r="D77" s="876"/>
      <c r="E77" s="876"/>
      <c r="F77" s="457" t="s">
        <v>515</v>
      </c>
      <c r="G77" s="455"/>
      <c r="H77" s="420"/>
      <c r="I77" s="922"/>
      <c r="J77" s="922"/>
      <c r="K77" s="922"/>
      <c r="L77" s="458"/>
      <c r="M77" s="458"/>
      <c r="N77" s="907"/>
      <c r="O77" s="907"/>
    </row>
    <row r="78" spans="1:15" s="408" customFormat="1" ht="16" customHeight="1" thickTop="1" x14ac:dyDescent="0.25">
      <c r="A78" s="880" t="s">
        <v>415</v>
      </c>
      <c r="B78" s="880"/>
      <c r="C78" s="880"/>
      <c r="D78" s="880"/>
      <c r="E78" s="881"/>
      <c r="F78" s="884" t="s">
        <v>516</v>
      </c>
      <c r="G78" s="455"/>
      <c r="H78" s="420"/>
      <c r="I78" s="922"/>
      <c r="J78" s="922"/>
      <c r="K78" s="922"/>
      <c r="L78" s="458"/>
      <c r="M78" s="458"/>
      <c r="N78" s="442"/>
    </row>
    <row r="79" spans="1:15" s="408" customFormat="1" ht="13.5" customHeight="1" x14ac:dyDescent="0.25">
      <c r="A79" s="882"/>
      <c r="B79" s="882"/>
      <c r="C79" s="882"/>
      <c r="D79" s="882"/>
      <c r="E79" s="883"/>
      <c r="F79" s="930"/>
      <c r="G79" s="455"/>
      <c r="H79" s="420"/>
      <c r="I79" s="922"/>
      <c r="J79" s="922"/>
      <c r="K79" s="922"/>
      <c r="L79" s="458"/>
      <c r="M79" s="458"/>
      <c r="N79" s="442"/>
    </row>
    <row r="80" spans="1:15" s="408" customFormat="1" ht="19" customHeight="1" x14ac:dyDescent="0.25">
      <c r="A80" s="898" t="s">
        <v>465</v>
      </c>
      <c r="B80" s="898"/>
      <c r="C80" s="898"/>
      <c r="D80" s="898"/>
      <c r="E80" s="931"/>
      <c r="F80" s="436">
        <f>+F81+F82</f>
        <v>97533441902</v>
      </c>
      <c r="G80" s="455"/>
      <c r="H80" s="420"/>
      <c r="I80" s="922"/>
      <c r="J80" s="922"/>
      <c r="K80" s="922"/>
      <c r="L80" s="907"/>
      <c r="M80" s="907"/>
      <c r="N80" s="442"/>
    </row>
    <row r="81" spans="1:15" s="408" customFormat="1" ht="16.5" customHeight="1" x14ac:dyDescent="0.25">
      <c r="A81" s="438"/>
      <c r="B81" s="820" t="s">
        <v>517</v>
      </c>
      <c r="C81" s="820"/>
      <c r="D81" s="820"/>
      <c r="E81" s="912"/>
      <c r="F81" s="443">
        <v>76022074344</v>
      </c>
      <c r="G81" s="455"/>
      <c r="H81" s="420"/>
      <c r="I81" s="459"/>
      <c r="J81" s="459"/>
      <c r="K81" s="459"/>
      <c r="L81" s="907"/>
      <c r="M81" s="907"/>
      <c r="N81" s="442"/>
    </row>
    <row r="82" spans="1:15" s="408" customFormat="1" ht="16.5" customHeight="1" x14ac:dyDescent="0.25">
      <c r="A82" s="460"/>
      <c r="B82" s="895" t="s">
        <v>518</v>
      </c>
      <c r="C82" s="895"/>
      <c r="D82" s="895"/>
      <c r="E82" s="932"/>
      <c r="F82" s="461">
        <v>21511367558</v>
      </c>
      <c r="G82" s="455"/>
      <c r="H82" s="420"/>
      <c r="I82" s="459"/>
      <c r="J82" s="459"/>
      <c r="K82" s="459"/>
      <c r="L82" s="907"/>
      <c r="M82" s="907"/>
      <c r="N82" s="442"/>
    </row>
    <row r="83" spans="1:15" s="408" customFormat="1" ht="16.5" customHeight="1" x14ac:dyDescent="0.25">
      <c r="A83" s="462" t="s">
        <v>519</v>
      </c>
      <c r="B83" s="462"/>
      <c r="C83" s="462"/>
      <c r="D83" s="462"/>
      <c r="E83" s="462"/>
      <c r="F83" s="462"/>
      <c r="G83" s="455"/>
      <c r="H83" s="430"/>
      <c r="I83" s="463"/>
      <c r="J83" s="463"/>
      <c r="K83" s="463"/>
      <c r="L83" s="464"/>
      <c r="M83" s="464"/>
      <c r="N83" s="907"/>
      <c r="O83" s="907"/>
    </row>
    <row r="84" spans="1:15" ht="30" customHeight="1" x14ac:dyDescent="0.35">
      <c r="A84" s="465" t="s">
        <v>520</v>
      </c>
      <c r="B84" s="462"/>
      <c r="C84" s="449"/>
      <c r="D84" s="449"/>
      <c r="E84" s="449"/>
      <c r="F84" s="449"/>
      <c r="H84" s="466"/>
      <c r="I84" s="467"/>
      <c r="J84" s="467"/>
      <c r="K84" s="467"/>
      <c r="L84" s="464"/>
      <c r="M84" s="464"/>
      <c r="N84" s="907"/>
      <c r="O84" s="907"/>
    </row>
    <row r="85" spans="1:15" ht="17.25" customHeight="1" x14ac:dyDescent="0.25">
      <c r="N85" s="907"/>
      <c r="O85" s="907"/>
    </row>
    <row r="87" spans="1:15" x14ac:dyDescent="0.25">
      <c r="A87" s="420"/>
      <c r="B87" s="420"/>
      <c r="C87" s="420"/>
      <c r="D87" s="922"/>
      <c r="E87" s="922"/>
      <c r="F87" s="468"/>
    </row>
    <row r="88" spans="1:15" x14ac:dyDescent="0.25">
      <c r="A88" s="420"/>
      <c r="B88" s="420"/>
      <c r="C88" s="420"/>
      <c r="E88" s="407"/>
      <c r="F88" s="468"/>
      <c r="I88" s="922"/>
      <c r="J88" s="922"/>
      <c r="K88" s="922"/>
    </row>
    <row r="89" spans="1:15" x14ac:dyDescent="0.25">
      <c r="A89" s="420"/>
      <c r="B89" s="420"/>
      <c r="C89" s="420"/>
      <c r="E89" s="407"/>
      <c r="F89" s="468"/>
    </row>
    <row r="90" spans="1:15" x14ac:dyDescent="0.25">
      <c r="A90" s="420"/>
      <c r="B90" s="420"/>
      <c r="E90" s="407"/>
      <c r="F90" s="468"/>
    </row>
    <row r="91" spans="1:15" x14ac:dyDescent="0.25">
      <c r="A91" s="420"/>
      <c r="B91" s="420"/>
      <c r="C91" s="420"/>
      <c r="E91" s="407"/>
      <c r="F91" s="468"/>
    </row>
    <row r="92" spans="1:15" x14ac:dyDescent="0.25">
      <c r="A92" s="420"/>
      <c r="B92" s="420"/>
      <c r="C92" s="420"/>
      <c r="E92" s="407"/>
      <c r="F92" s="468"/>
    </row>
    <row r="93" spans="1:15" x14ac:dyDescent="0.25">
      <c r="A93" s="420"/>
      <c r="B93" s="420"/>
      <c r="E93" s="407"/>
      <c r="F93" s="468"/>
    </row>
    <row r="94" spans="1:15" x14ac:dyDescent="0.25">
      <c r="A94" s="420"/>
      <c r="B94" s="420"/>
      <c r="C94" s="420"/>
      <c r="E94" s="407"/>
      <c r="F94" s="468"/>
    </row>
    <row r="95" spans="1:15" x14ac:dyDescent="0.25">
      <c r="A95" s="420"/>
      <c r="B95" s="420"/>
      <c r="C95" s="922"/>
      <c r="D95" s="922"/>
      <c r="E95" s="922"/>
      <c r="F95" s="456"/>
      <c r="G95" s="407"/>
    </row>
  </sheetData>
  <mergeCells count="250">
    <mergeCell ref="D87:E87"/>
    <mergeCell ref="I88:K88"/>
    <mergeCell ref="C95:E95"/>
    <mergeCell ref="L80:M80"/>
    <mergeCell ref="B81:E81"/>
    <mergeCell ref="L81:M82"/>
    <mergeCell ref="B82:E82"/>
    <mergeCell ref="N83:O83"/>
    <mergeCell ref="N84:O85"/>
    <mergeCell ref="A78:E79"/>
    <mergeCell ref="F78:F79"/>
    <mergeCell ref="I78:K78"/>
    <mergeCell ref="I79:K79"/>
    <mergeCell ref="A80:E80"/>
    <mergeCell ref="I80:K80"/>
    <mergeCell ref="A76:E77"/>
    <mergeCell ref="I76:K76"/>
    <mergeCell ref="L76:M76"/>
    <mergeCell ref="N76:O76"/>
    <mergeCell ref="I77:K77"/>
    <mergeCell ref="N77:O77"/>
    <mergeCell ref="N73:O74"/>
    <mergeCell ref="D74:E74"/>
    <mergeCell ref="I74:K74"/>
    <mergeCell ref="L74:M74"/>
    <mergeCell ref="I75:K75"/>
    <mergeCell ref="L75:M75"/>
    <mergeCell ref="D72:E72"/>
    <mergeCell ref="I72:K72"/>
    <mergeCell ref="L72:M72"/>
    <mergeCell ref="C73:E73"/>
    <mergeCell ref="I73:K73"/>
    <mergeCell ref="L73:M73"/>
    <mergeCell ref="D70:E70"/>
    <mergeCell ref="I70:K70"/>
    <mergeCell ref="L70:M70"/>
    <mergeCell ref="D71:E71"/>
    <mergeCell ref="I71:K71"/>
    <mergeCell ref="L71:M71"/>
    <mergeCell ref="N66:O66"/>
    <mergeCell ref="D67:E67"/>
    <mergeCell ref="I67:K67"/>
    <mergeCell ref="C68:E68"/>
    <mergeCell ref="D69:E69"/>
    <mergeCell ref="I69:K69"/>
    <mergeCell ref="L69:M69"/>
    <mergeCell ref="N69:O69"/>
    <mergeCell ref="C63:E63"/>
    <mergeCell ref="I63:K63"/>
    <mergeCell ref="D64:E64"/>
    <mergeCell ref="I64:K66"/>
    <mergeCell ref="L64:M66"/>
    <mergeCell ref="D65:E65"/>
    <mergeCell ref="D66:E66"/>
    <mergeCell ref="C61:E61"/>
    <mergeCell ref="I61:K61"/>
    <mergeCell ref="L61:M61"/>
    <mergeCell ref="N61:O61"/>
    <mergeCell ref="D62:E62"/>
    <mergeCell ref="I62:K62"/>
    <mergeCell ref="L62:M62"/>
    <mergeCell ref="N62:O62"/>
    <mergeCell ref="I59:K59"/>
    <mergeCell ref="L59:M59"/>
    <mergeCell ref="B60:E60"/>
    <mergeCell ref="I60:K60"/>
    <mergeCell ref="L60:M60"/>
    <mergeCell ref="N60:O60"/>
    <mergeCell ref="D57:E57"/>
    <mergeCell ref="I57:K57"/>
    <mergeCell ref="L57:M57"/>
    <mergeCell ref="D58:E58"/>
    <mergeCell ref="I58:K58"/>
    <mergeCell ref="L58:M58"/>
    <mergeCell ref="D55:E55"/>
    <mergeCell ref="I55:K55"/>
    <mergeCell ref="L55:M55"/>
    <mergeCell ref="C56:E56"/>
    <mergeCell ref="I56:K56"/>
    <mergeCell ref="L56:M56"/>
    <mergeCell ref="D53:E53"/>
    <mergeCell ref="I53:K53"/>
    <mergeCell ref="L53:M53"/>
    <mergeCell ref="D54:E54"/>
    <mergeCell ref="I54:K54"/>
    <mergeCell ref="L54:M54"/>
    <mergeCell ref="D51:E51"/>
    <mergeCell ref="I51:K51"/>
    <mergeCell ref="L51:M51"/>
    <mergeCell ref="D52:E52"/>
    <mergeCell ref="I52:K52"/>
    <mergeCell ref="L52:M52"/>
    <mergeCell ref="C49:E49"/>
    <mergeCell ref="I49:K49"/>
    <mergeCell ref="L49:M49"/>
    <mergeCell ref="D50:E50"/>
    <mergeCell ref="I50:K50"/>
    <mergeCell ref="L50:M50"/>
    <mergeCell ref="D46:E46"/>
    <mergeCell ref="I46:K46"/>
    <mergeCell ref="L46:M47"/>
    <mergeCell ref="D47:E47"/>
    <mergeCell ref="I47:K47"/>
    <mergeCell ref="D48:E48"/>
    <mergeCell ref="I48:K48"/>
    <mergeCell ref="L48:M48"/>
    <mergeCell ref="D44:E44"/>
    <mergeCell ref="I44:K44"/>
    <mergeCell ref="L44:M44"/>
    <mergeCell ref="D45:E45"/>
    <mergeCell ref="I45:K45"/>
    <mergeCell ref="L45:M45"/>
    <mergeCell ref="D42:E42"/>
    <mergeCell ref="I42:K42"/>
    <mergeCell ref="L42:M42"/>
    <mergeCell ref="C43:E43"/>
    <mergeCell ref="I43:K43"/>
    <mergeCell ref="L43:M43"/>
    <mergeCell ref="C40:E40"/>
    <mergeCell ref="I40:K40"/>
    <mergeCell ref="L40:M40"/>
    <mergeCell ref="D41:E41"/>
    <mergeCell ref="I41:K41"/>
    <mergeCell ref="L41:M41"/>
    <mergeCell ref="A37:E37"/>
    <mergeCell ref="H37:K37"/>
    <mergeCell ref="L37:M37"/>
    <mergeCell ref="I38:K38"/>
    <mergeCell ref="L38:M38"/>
    <mergeCell ref="B39:E39"/>
    <mergeCell ref="I39:K39"/>
    <mergeCell ref="L39:M39"/>
    <mergeCell ref="A33:E34"/>
    <mergeCell ref="H33:I34"/>
    <mergeCell ref="A35:E36"/>
    <mergeCell ref="F35:F36"/>
    <mergeCell ref="H35:K36"/>
    <mergeCell ref="L35:M36"/>
    <mergeCell ref="A30:E30"/>
    <mergeCell ref="F30:G30"/>
    <mergeCell ref="H30:I30"/>
    <mergeCell ref="J30:K30"/>
    <mergeCell ref="B31:E31"/>
    <mergeCell ref="F31:G31"/>
    <mergeCell ref="H31:I31"/>
    <mergeCell ref="B28:E28"/>
    <mergeCell ref="F28:G28"/>
    <mergeCell ref="H28:I28"/>
    <mergeCell ref="L28:M28"/>
    <mergeCell ref="F29:G29"/>
    <mergeCell ref="H29:I29"/>
    <mergeCell ref="L29:M29"/>
    <mergeCell ref="A26:E26"/>
    <mergeCell ref="F26:G26"/>
    <mergeCell ref="H26:I26"/>
    <mergeCell ref="L26:M26"/>
    <mergeCell ref="B27:E27"/>
    <mergeCell ref="F27:G27"/>
    <mergeCell ref="H27:I27"/>
    <mergeCell ref="J27:K27"/>
    <mergeCell ref="L27:M27"/>
    <mergeCell ref="C24:E24"/>
    <mergeCell ref="F24:G25"/>
    <mergeCell ref="H24:I25"/>
    <mergeCell ref="L24:M24"/>
    <mergeCell ref="C25:E25"/>
    <mergeCell ref="L25:M25"/>
    <mergeCell ref="C22:E22"/>
    <mergeCell ref="F22:G22"/>
    <mergeCell ref="H22:I22"/>
    <mergeCell ref="J22:K22"/>
    <mergeCell ref="L22:M22"/>
    <mergeCell ref="C23:E23"/>
    <mergeCell ref="F23:G23"/>
    <mergeCell ref="H23:I23"/>
    <mergeCell ref="L23:M23"/>
    <mergeCell ref="C19:E19"/>
    <mergeCell ref="F19:G19"/>
    <mergeCell ref="H19:I19"/>
    <mergeCell ref="L19:M19"/>
    <mergeCell ref="C20:E20"/>
    <mergeCell ref="F20:G21"/>
    <mergeCell ref="H20:I21"/>
    <mergeCell ref="L20:M20"/>
    <mergeCell ref="C21:E21"/>
    <mergeCell ref="L21:M21"/>
    <mergeCell ref="F17:G17"/>
    <mergeCell ref="H17:I17"/>
    <mergeCell ref="L17:M17"/>
    <mergeCell ref="B18:E18"/>
    <mergeCell ref="F18:G18"/>
    <mergeCell ref="H18:I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C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J10:K10"/>
    <mergeCell ref="L10:M10"/>
    <mergeCell ref="C8:E8"/>
    <mergeCell ref="F8:G8"/>
    <mergeCell ref="H8:I8"/>
    <mergeCell ref="L8:M8"/>
    <mergeCell ref="A5:E5"/>
    <mergeCell ref="F5:G5"/>
    <mergeCell ref="H5:I5"/>
    <mergeCell ref="J5:K5"/>
    <mergeCell ref="L5:M5"/>
    <mergeCell ref="D6:E6"/>
    <mergeCell ref="F6:G6"/>
    <mergeCell ref="H6:I6"/>
    <mergeCell ref="A1:L1"/>
    <mergeCell ref="A2:E2"/>
    <mergeCell ref="A3:E4"/>
    <mergeCell ref="F3:G4"/>
    <mergeCell ref="H3:I4"/>
    <mergeCell ref="J3:K4"/>
    <mergeCell ref="L3:M4"/>
    <mergeCell ref="B7:E7"/>
    <mergeCell ref="F7:G7"/>
    <mergeCell ref="H7:I7"/>
    <mergeCell ref="L7:M7"/>
  </mergeCells>
  <phoneticPr fontId="1"/>
  <printOptions horizontalCentered="1"/>
  <pageMargins left="0.59055118110236227" right="0.59055118110236227" top="0.59055118110236227" bottom="0.59055118110236227" header="0" footer="0"/>
  <pageSetup paperSize="9"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view="pageBreakPreview" zoomScale="85" zoomScaleNormal="130" zoomScaleSheetLayoutView="85" workbookViewId="0"/>
  </sheetViews>
  <sheetFormatPr defaultColWidth="8.84375" defaultRowHeight="13" x14ac:dyDescent="0.35"/>
  <cols>
    <col min="1" max="1" width="17.69140625" style="471" customWidth="1"/>
    <col min="2" max="8" width="11.3046875" style="471" customWidth="1"/>
    <col min="9" max="9" width="8.84375" style="471" customWidth="1"/>
    <col min="10" max="10" width="12.84375" style="471" customWidth="1"/>
    <col min="11" max="17" width="8.84375" style="471" customWidth="1"/>
    <col min="18" max="16384" width="8.84375" style="471"/>
  </cols>
  <sheetData>
    <row r="1" spans="1:14" ht="18" x14ac:dyDescent="0.35">
      <c r="A1" s="469" t="s">
        <v>117</v>
      </c>
      <c r="B1" s="470"/>
    </row>
    <row r="2" spans="1:14" ht="28.5" customHeight="1" x14ac:dyDescent="0.35">
      <c r="A2" s="472" t="s">
        <v>521</v>
      </c>
      <c r="B2" s="473"/>
      <c r="C2" s="473"/>
      <c r="D2" s="473"/>
      <c r="E2" s="473"/>
      <c r="F2" s="473"/>
      <c r="G2" s="473"/>
      <c r="H2" s="474"/>
    </row>
    <row r="3" spans="1:14" ht="16.5" customHeight="1" thickBot="1" x14ac:dyDescent="0.4">
      <c r="A3" s="475"/>
      <c r="B3" s="475"/>
      <c r="C3" s="475"/>
      <c r="D3" s="475"/>
      <c r="E3" s="475"/>
      <c r="F3" s="475"/>
      <c r="G3" s="476" t="s">
        <v>522</v>
      </c>
      <c r="H3" s="17"/>
      <c r="I3" s="17"/>
      <c r="J3" s="17"/>
    </row>
    <row r="4" spans="1:14" ht="18.75" customHeight="1" thickTop="1" x14ac:dyDescent="0.35">
      <c r="A4" s="933" t="s">
        <v>523</v>
      </c>
      <c r="B4" s="935" t="s">
        <v>524</v>
      </c>
      <c r="C4" s="936"/>
      <c r="D4" s="937"/>
      <c r="E4" s="935" t="s">
        <v>525</v>
      </c>
      <c r="F4" s="936"/>
      <c r="G4" s="936"/>
      <c r="H4" s="477"/>
      <c r="I4" s="474"/>
      <c r="J4" s="474"/>
    </row>
    <row r="5" spans="1:14" ht="18.75" customHeight="1" x14ac:dyDescent="0.35">
      <c r="A5" s="934"/>
      <c r="B5" s="478" t="s">
        <v>526</v>
      </c>
      <c r="C5" s="479" t="s">
        <v>527</v>
      </c>
      <c r="D5" s="480" t="s">
        <v>528</v>
      </c>
      <c r="E5" s="479" t="s">
        <v>529</v>
      </c>
      <c r="F5" s="479" t="s">
        <v>530</v>
      </c>
      <c r="G5" s="480" t="s">
        <v>531</v>
      </c>
      <c r="H5" s="481"/>
      <c r="I5" s="474"/>
      <c r="J5" s="474"/>
    </row>
    <row r="6" spans="1:14" ht="6" customHeight="1" x14ac:dyDescent="0.35">
      <c r="A6" s="482"/>
      <c r="B6" s="483"/>
      <c r="C6" s="483"/>
      <c r="D6" s="484"/>
      <c r="E6" s="483"/>
      <c r="F6" s="483"/>
      <c r="G6" s="484"/>
      <c r="H6" s="484"/>
    </row>
    <row r="7" spans="1:14" ht="18.75" customHeight="1" x14ac:dyDescent="0.35">
      <c r="A7" s="485" t="s">
        <v>532</v>
      </c>
      <c r="B7" s="486">
        <v>144827557</v>
      </c>
      <c r="C7" s="486">
        <v>144166870</v>
      </c>
      <c r="D7" s="487">
        <v>100.45827935364069</v>
      </c>
      <c r="E7" s="488">
        <v>148679175</v>
      </c>
      <c r="F7" s="488">
        <v>147983897</v>
      </c>
      <c r="G7" s="487">
        <v>100.46983355222766</v>
      </c>
      <c r="H7" s="489"/>
      <c r="J7" s="487"/>
      <c r="K7" s="490"/>
      <c r="L7" s="490"/>
      <c r="N7" s="487"/>
    </row>
    <row r="8" spans="1:14" ht="18.75" customHeight="1" x14ac:dyDescent="0.35">
      <c r="A8" s="485" t="s">
        <v>533</v>
      </c>
      <c r="B8" s="486">
        <v>13219574</v>
      </c>
      <c r="C8" s="486">
        <v>12710918</v>
      </c>
      <c r="D8" s="487">
        <v>104.00172513110381</v>
      </c>
      <c r="E8" s="488">
        <v>13274297</v>
      </c>
      <c r="F8" s="488">
        <v>13182599</v>
      </c>
      <c r="G8" s="487">
        <v>100.69559879656509</v>
      </c>
      <c r="H8" s="489"/>
      <c r="J8" s="487"/>
      <c r="K8" s="490"/>
      <c r="L8" s="490"/>
      <c r="N8" s="487"/>
    </row>
    <row r="9" spans="1:14" ht="18.75" customHeight="1" x14ac:dyDescent="0.35">
      <c r="A9" s="485" t="s">
        <v>534</v>
      </c>
      <c r="B9" s="486">
        <v>401753</v>
      </c>
      <c r="C9" s="486">
        <v>663753</v>
      </c>
      <c r="D9" s="487">
        <v>60.527485374830704</v>
      </c>
      <c r="E9" s="488">
        <v>402582</v>
      </c>
      <c r="F9" s="488">
        <v>661005</v>
      </c>
      <c r="G9" s="487">
        <v>60.904531735765985</v>
      </c>
      <c r="H9" s="489"/>
      <c r="J9" s="487"/>
      <c r="K9" s="490"/>
      <c r="L9" s="490"/>
      <c r="N9" s="487"/>
    </row>
    <row r="10" spans="1:14" ht="18.75" customHeight="1" x14ac:dyDescent="0.35">
      <c r="A10" s="485" t="s">
        <v>535</v>
      </c>
      <c r="B10" s="486">
        <v>5762099</v>
      </c>
      <c r="C10" s="486">
        <v>5262886</v>
      </c>
      <c r="D10" s="487">
        <v>109.48553702284261</v>
      </c>
      <c r="E10" s="488">
        <v>6094707</v>
      </c>
      <c r="F10" s="488">
        <v>5585920</v>
      </c>
      <c r="G10" s="487">
        <v>109.10838322066911</v>
      </c>
      <c r="H10" s="489"/>
      <c r="J10" s="487"/>
      <c r="K10" s="490"/>
      <c r="L10" s="490"/>
      <c r="N10" s="487"/>
    </row>
    <row r="11" spans="1:14" ht="18.75" customHeight="1" x14ac:dyDescent="0.35">
      <c r="A11" s="485" t="s">
        <v>536</v>
      </c>
      <c r="B11" s="486">
        <v>140819127</v>
      </c>
      <c r="C11" s="486">
        <v>130132185</v>
      </c>
      <c r="D11" s="487">
        <v>108.21237421011567</v>
      </c>
      <c r="E11" s="488">
        <v>143067959</v>
      </c>
      <c r="F11" s="488">
        <v>133392122</v>
      </c>
      <c r="G11" s="487">
        <v>107.25367949390593</v>
      </c>
      <c r="H11" s="489"/>
      <c r="J11" s="487"/>
      <c r="K11" s="490"/>
      <c r="L11" s="490"/>
      <c r="N11" s="487"/>
    </row>
    <row r="12" spans="1:14" ht="18.75" customHeight="1" x14ac:dyDescent="0.35">
      <c r="A12" s="485" t="s">
        <v>5</v>
      </c>
      <c r="B12" s="486">
        <v>175887661</v>
      </c>
      <c r="C12" s="486">
        <v>156406446</v>
      </c>
      <c r="D12" s="487">
        <v>112.45550646934335</v>
      </c>
      <c r="E12" s="488">
        <v>176093857</v>
      </c>
      <c r="F12" s="488">
        <v>159092210</v>
      </c>
      <c r="G12" s="487">
        <v>110.68666215649404</v>
      </c>
      <c r="H12" s="489"/>
      <c r="J12" s="487"/>
      <c r="K12" s="490"/>
      <c r="L12" s="490"/>
      <c r="N12" s="487"/>
    </row>
    <row r="13" spans="1:14" ht="18.75" customHeight="1" x14ac:dyDescent="0.35">
      <c r="A13" s="485" t="s">
        <v>6</v>
      </c>
      <c r="B13" s="486">
        <v>16177185</v>
      </c>
      <c r="C13" s="486">
        <v>16716816</v>
      </c>
      <c r="D13" s="487">
        <v>96.771927142106478</v>
      </c>
      <c r="E13" s="488">
        <v>17188045</v>
      </c>
      <c r="F13" s="488">
        <v>17712197</v>
      </c>
      <c r="G13" s="487">
        <v>97.040728487832425</v>
      </c>
      <c r="H13" s="489"/>
      <c r="J13" s="487"/>
      <c r="K13" s="490"/>
      <c r="L13" s="490"/>
      <c r="N13" s="487"/>
    </row>
    <row r="14" spans="1:14" ht="18.75" customHeight="1" x14ac:dyDescent="0.35">
      <c r="A14" s="485" t="s">
        <v>7</v>
      </c>
      <c r="B14" s="486">
        <v>7732221</v>
      </c>
      <c r="C14" s="486">
        <v>7225041</v>
      </c>
      <c r="D14" s="487">
        <v>107.01975255226925</v>
      </c>
      <c r="E14" s="488">
        <v>7749535</v>
      </c>
      <c r="F14" s="488">
        <v>7297478</v>
      </c>
      <c r="G14" s="487">
        <v>106.19470178601429</v>
      </c>
      <c r="H14" s="489"/>
      <c r="J14" s="487"/>
      <c r="K14" s="490"/>
      <c r="L14" s="490"/>
      <c r="N14" s="487"/>
    </row>
    <row r="15" spans="1:14" ht="18.75" customHeight="1" x14ac:dyDescent="0.35">
      <c r="A15" s="485" t="s">
        <v>8</v>
      </c>
      <c r="B15" s="486">
        <v>1492504</v>
      </c>
      <c r="C15" s="486">
        <v>1450199</v>
      </c>
      <c r="D15" s="487">
        <v>102.91718584828702</v>
      </c>
      <c r="E15" s="488">
        <v>1493345</v>
      </c>
      <c r="F15" s="488">
        <v>1468635</v>
      </c>
      <c r="G15" s="487">
        <v>101.68251471604586</v>
      </c>
      <c r="H15" s="489"/>
      <c r="J15" s="487"/>
      <c r="K15" s="490"/>
      <c r="L15" s="490"/>
      <c r="N15" s="487"/>
    </row>
    <row r="16" spans="1:14" ht="18.75" customHeight="1" x14ac:dyDescent="0.35">
      <c r="A16" s="485" t="s">
        <v>11</v>
      </c>
      <c r="B16" s="486">
        <v>56592671</v>
      </c>
      <c r="C16" s="486">
        <v>58350266</v>
      </c>
      <c r="D16" s="487">
        <v>96.987854348427476</v>
      </c>
      <c r="E16" s="488">
        <v>58747929</v>
      </c>
      <c r="F16" s="488">
        <v>59269581</v>
      </c>
      <c r="G16" s="487">
        <v>99.119865551268191</v>
      </c>
      <c r="H16" s="489"/>
      <c r="J16" s="487"/>
      <c r="K16" s="490"/>
      <c r="L16" s="490"/>
      <c r="N16" s="487"/>
    </row>
    <row r="17" spans="1:21" ht="18.75" customHeight="1" x14ac:dyDescent="0.35">
      <c r="A17" s="485" t="s">
        <v>9</v>
      </c>
      <c r="B17" s="486">
        <v>80803899</v>
      </c>
      <c r="C17" s="486">
        <v>79700619</v>
      </c>
      <c r="D17" s="487">
        <v>101.38428034040739</v>
      </c>
      <c r="E17" s="486">
        <v>81570411</v>
      </c>
      <c r="F17" s="488">
        <v>80013037</v>
      </c>
      <c r="G17" s="487">
        <v>101.94640030973952</v>
      </c>
      <c r="H17" s="489"/>
      <c r="J17" s="487"/>
      <c r="K17" s="490"/>
      <c r="L17" s="490"/>
      <c r="N17" s="487"/>
    </row>
    <row r="18" spans="1:21" ht="18.75" customHeight="1" x14ac:dyDescent="0.35">
      <c r="A18" s="485" t="s">
        <v>10</v>
      </c>
      <c r="B18" s="491">
        <v>37947</v>
      </c>
      <c r="C18" s="486">
        <v>38720</v>
      </c>
      <c r="D18" s="487">
        <v>98.003615702479337</v>
      </c>
      <c r="E18" s="488">
        <v>29723</v>
      </c>
      <c r="F18" s="488">
        <v>36620</v>
      </c>
      <c r="G18" s="487">
        <v>81.166029492080824</v>
      </c>
      <c r="H18" s="489"/>
      <c r="J18" s="487"/>
      <c r="K18" s="490"/>
      <c r="L18" s="490"/>
      <c r="N18" s="487"/>
    </row>
    <row r="19" spans="1:21" ht="18.75" customHeight="1" x14ac:dyDescent="0.35">
      <c r="A19" s="485" t="s">
        <v>537</v>
      </c>
      <c r="B19" s="486">
        <v>0</v>
      </c>
      <c r="C19" s="486">
        <v>174750</v>
      </c>
      <c r="D19" s="492">
        <v>0</v>
      </c>
      <c r="E19" s="486">
        <v>0</v>
      </c>
      <c r="F19" s="488">
        <v>175164</v>
      </c>
      <c r="G19" s="492">
        <v>0</v>
      </c>
      <c r="H19" s="489"/>
      <c r="J19" s="492"/>
      <c r="K19" s="490"/>
      <c r="L19" s="490"/>
      <c r="N19" s="492"/>
    </row>
    <row r="20" spans="1:21" ht="18.75" customHeight="1" x14ac:dyDescent="0.35">
      <c r="A20" s="485" t="s">
        <v>538</v>
      </c>
      <c r="B20" s="486">
        <v>41750</v>
      </c>
      <c r="C20" s="486">
        <v>41354</v>
      </c>
      <c r="D20" s="487">
        <v>100.95758572326741</v>
      </c>
      <c r="E20" s="488">
        <v>43605</v>
      </c>
      <c r="F20" s="488">
        <v>42310</v>
      </c>
      <c r="G20" s="487">
        <v>103.06074214133774</v>
      </c>
      <c r="H20" s="489"/>
      <c r="J20" s="487"/>
      <c r="K20" s="490"/>
      <c r="L20" s="490"/>
      <c r="N20" s="487"/>
    </row>
    <row r="21" spans="1:21" ht="18.75" customHeight="1" x14ac:dyDescent="0.35">
      <c r="A21" s="485" t="s">
        <v>539</v>
      </c>
      <c r="B21" s="486">
        <v>899960</v>
      </c>
      <c r="C21" s="486">
        <v>899960</v>
      </c>
      <c r="D21" s="487">
        <v>100</v>
      </c>
      <c r="E21" s="488">
        <v>899960</v>
      </c>
      <c r="F21" s="488">
        <v>899960</v>
      </c>
      <c r="G21" s="487">
        <v>100</v>
      </c>
      <c r="H21" s="489"/>
      <c r="J21" s="487"/>
      <c r="K21" s="490"/>
      <c r="L21" s="490"/>
      <c r="N21" s="487"/>
    </row>
    <row r="22" spans="1:21" ht="18.75" customHeight="1" x14ac:dyDescent="0.35">
      <c r="A22" s="485" t="s">
        <v>95</v>
      </c>
      <c r="B22" s="486">
        <v>825145</v>
      </c>
      <c r="C22" s="486">
        <v>805855</v>
      </c>
      <c r="D22" s="487">
        <v>102.3937308821066</v>
      </c>
      <c r="E22" s="488">
        <v>862593</v>
      </c>
      <c r="F22" s="488">
        <v>808336</v>
      </c>
      <c r="G22" s="487">
        <v>106.71218404227945</v>
      </c>
      <c r="H22" s="489"/>
      <c r="J22" s="487"/>
      <c r="K22" s="490"/>
      <c r="L22" s="490"/>
      <c r="N22" s="487"/>
    </row>
    <row r="23" spans="1:21" ht="18.75" customHeight="1" x14ac:dyDescent="0.2">
      <c r="A23" s="493" t="s">
        <v>540</v>
      </c>
      <c r="B23" s="486"/>
      <c r="C23" s="486"/>
      <c r="D23" s="492"/>
      <c r="E23" s="486"/>
      <c r="F23" s="486"/>
      <c r="G23" s="492"/>
      <c r="H23" s="494"/>
      <c r="J23" s="492"/>
      <c r="K23" s="490"/>
      <c r="L23" s="490"/>
      <c r="N23" s="492"/>
    </row>
    <row r="24" spans="1:21" ht="18.75" customHeight="1" x14ac:dyDescent="0.35">
      <c r="A24" s="485" t="s">
        <v>541</v>
      </c>
      <c r="B24" s="486">
        <v>0</v>
      </c>
      <c r="C24" s="486">
        <v>0</v>
      </c>
      <c r="D24" s="492">
        <v>0</v>
      </c>
      <c r="E24" s="488">
        <v>614</v>
      </c>
      <c r="F24" s="488">
        <v>760</v>
      </c>
      <c r="G24" s="487">
        <v>80.78947368421052</v>
      </c>
      <c r="H24" s="489"/>
      <c r="J24" s="487"/>
      <c r="K24" s="490"/>
      <c r="L24" s="490"/>
      <c r="N24" s="492"/>
    </row>
    <row r="25" spans="1:21" ht="18.75" customHeight="1" x14ac:dyDescent="0.35">
      <c r="A25" s="495" t="s">
        <v>542</v>
      </c>
      <c r="B25" s="496">
        <f>SUM(B7:B24)</f>
        <v>645521053</v>
      </c>
      <c r="C25" s="496">
        <f>SUM(C7:C24)</f>
        <v>614746638</v>
      </c>
      <c r="D25" s="497">
        <v>105.00603225747125</v>
      </c>
      <c r="E25" s="498">
        <f>SUM(E7:E24)</f>
        <v>656198337</v>
      </c>
      <c r="F25" s="498">
        <f>SUM(F7:F24)</f>
        <v>627621831</v>
      </c>
      <c r="G25" s="497">
        <v>104.55314085465584</v>
      </c>
      <c r="H25" s="499"/>
      <c r="J25" s="497"/>
      <c r="K25" s="490"/>
      <c r="L25" s="490"/>
      <c r="N25" s="497"/>
    </row>
    <row r="26" spans="1:21" ht="6" customHeight="1" thickBot="1" x14ac:dyDescent="0.4">
      <c r="A26" s="500"/>
      <c r="B26" s="501"/>
      <c r="C26" s="501"/>
      <c r="D26" s="502"/>
      <c r="E26" s="501"/>
      <c r="F26" s="501"/>
      <c r="G26" s="501"/>
      <c r="H26" s="503"/>
      <c r="I26" s="504"/>
    </row>
    <row r="27" spans="1:21" ht="18.75" customHeight="1" thickTop="1" x14ac:dyDescent="0.35">
      <c r="A27" s="933" t="s">
        <v>523</v>
      </c>
      <c r="B27" s="935" t="s">
        <v>543</v>
      </c>
      <c r="C27" s="936"/>
      <c r="D27" s="937"/>
      <c r="E27" s="938" t="s">
        <v>544</v>
      </c>
      <c r="F27" s="939"/>
      <c r="G27" s="938" t="s">
        <v>545</v>
      </c>
      <c r="H27" s="940"/>
      <c r="I27" s="504"/>
    </row>
    <row r="28" spans="1:21" ht="18.75" customHeight="1" x14ac:dyDescent="0.35">
      <c r="A28" s="934"/>
      <c r="B28" s="478" t="s">
        <v>546</v>
      </c>
      <c r="C28" s="479" t="s">
        <v>547</v>
      </c>
      <c r="D28" s="505" t="s">
        <v>548</v>
      </c>
      <c r="E28" s="480" t="s">
        <v>549</v>
      </c>
      <c r="F28" s="505" t="s">
        <v>550</v>
      </c>
      <c r="G28" s="480" t="s">
        <v>551</v>
      </c>
      <c r="H28" s="480" t="s">
        <v>552</v>
      </c>
      <c r="I28" s="504"/>
    </row>
    <row r="29" spans="1:21" ht="6" customHeight="1" x14ac:dyDescent="0.35">
      <c r="A29" s="506"/>
      <c r="B29" s="483"/>
      <c r="C29" s="483"/>
      <c r="D29" s="484"/>
      <c r="E29" s="481"/>
      <c r="F29" s="481"/>
      <c r="G29" s="481"/>
      <c r="H29" s="481"/>
      <c r="I29" s="11"/>
      <c r="K29" s="504"/>
      <c r="L29" s="504"/>
    </row>
    <row r="30" spans="1:21" ht="18.75" customHeight="1" x14ac:dyDescent="0.35">
      <c r="A30" s="485" t="s">
        <v>532</v>
      </c>
      <c r="B30" s="486">
        <v>144636237</v>
      </c>
      <c r="C30" s="486">
        <v>143795469</v>
      </c>
      <c r="D30" s="492">
        <v>100.58469714369093</v>
      </c>
      <c r="E30" s="492">
        <v>99.86789806859754</v>
      </c>
      <c r="F30" s="492">
        <v>99.742381172595344</v>
      </c>
      <c r="G30" s="492">
        <v>97.280763765335664</v>
      </c>
      <c r="H30" s="492">
        <v>97.169673130043336</v>
      </c>
      <c r="I30" s="507"/>
      <c r="K30" s="508"/>
      <c r="L30" s="508"/>
      <c r="M30" s="508"/>
      <c r="N30" s="508"/>
      <c r="O30" s="508"/>
      <c r="Q30" s="492"/>
      <c r="R30" s="492"/>
      <c r="S30" s="492"/>
      <c r="T30" s="492"/>
      <c r="U30" s="492"/>
    </row>
    <row r="31" spans="1:21" ht="18.75" customHeight="1" x14ac:dyDescent="0.35">
      <c r="A31" s="485" t="s">
        <v>533</v>
      </c>
      <c r="B31" s="486">
        <v>13142561</v>
      </c>
      <c r="C31" s="486">
        <v>13010752</v>
      </c>
      <c r="D31" s="492">
        <v>101.0130774916008</v>
      </c>
      <c r="E31" s="492">
        <v>99.417432059459713</v>
      </c>
      <c r="F31" s="492">
        <v>102.35886975275901</v>
      </c>
      <c r="G31" s="492">
        <v>99.007585863115764</v>
      </c>
      <c r="H31" s="492">
        <v>98.69641032090864</v>
      </c>
      <c r="I31" s="507"/>
      <c r="K31" s="508"/>
      <c r="L31" s="508"/>
      <c r="M31" s="508"/>
      <c r="N31" s="508"/>
      <c r="O31" s="508"/>
      <c r="Q31" s="492"/>
      <c r="R31" s="492"/>
      <c r="S31" s="492"/>
      <c r="T31" s="492"/>
      <c r="U31" s="492"/>
    </row>
    <row r="32" spans="1:21" ht="18.75" customHeight="1" x14ac:dyDescent="0.35">
      <c r="A32" s="485" t="s">
        <v>534</v>
      </c>
      <c r="B32" s="486">
        <v>402582</v>
      </c>
      <c r="C32" s="486">
        <v>661005</v>
      </c>
      <c r="D32" s="492">
        <v>60.904531735765985</v>
      </c>
      <c r="E32" s="492">
        <v>100.20634569001352</v>
      </c>
      <c r="F32" s="492">
        <v>99.585990571794028</v>
      </c>
      <c r="G32" s="492">
        <v>100</v>
      </c>
      <c r="H32" s="492">
        <v>100</v>
      </c>
      <c r="I32" s="507"/>
      <c r="K32" s="508"/>
      <c r="L32" s="508"/>
      <c r="M32" s="508"/>
      <c r="N32" s="508"/>
      <c r="O32" s="508"/>
      <c r="Q32" s="492"/>
      <c r="R32" s="492"/>
      <c r="S32" s="492"/>
      <c r="T32" s="492"/>
      <c r="U32" s="492"/>
    </row>
    <row r="33" spans="1:21" ht="18.75" customHeight="1" x14ac:dyDescent="0.35">
      <c r="A33" s="485" t="s">
        <v>535</v>
      </c>
      <c r="B33" s="486">
        <v>5793691</v>
      </c>
      <c r="C33" s="486">
        <v>5282277</v>
      </c>
      <c r="D33" s="492">
        <v>109.68169598072951</v>
      </c>
      <c r="E33" s="492">
        <v>100.54827242641962</v>
      </c>
      <c r="F33" s="492">
        <v>100.36844803402545</v>
      </c>
      <c r="G33" s="492">
        <v>95.061025903296098</v>
      </c>
      <c r="H33" s="492">
        <v>94.564136256874434</v>
      </c>
      <c r="I33" s="507"/>
      <c r="K33" s="508"/>
      <c r="L33" s="508"/>
      <c r="M33" s="508"/>
      <c r="N33" s="508"/>
      <c r="O33" s="508"/>
      <c r="Q33" s="492"/>
      <c r="R33" s="492"/>
      <c r="S33" s="492"/>
      <c r="T33" s="492"/>
      <c r="U33" s="492"/>
    </row>
    <row r="34" spans="1:21" ht="18.75" customHeight="1" x14ac:dyDescent="0.35">
      <c r="A34" s="485" t="s">
        <v>536</v>
      </c>
      <c r="B34" s="486">
        <v>142455902</v>
      </c>
      <c r="C34" s="486">
        <v>132721598</v>
      </c>
      <c r="D34" s="492">
        <v>107.33437823736871</v>
      </c>
      <c r="E34" s="492">
        <v>101.16232434816898</v>
      </c>
      <c r="F34" s="492">
        <v>101.98983287647094</v>
      </c>
      <c r="G34" s="492">
        <v>99.572191422679069</v>
      </c>
      <c r="H34" s="492">
        <v>99.497328635344758</v>
      </c>
      <c r="I34" s="507"/>
      <c r="K34" s="508"/>
      <c r="L34" s="508"/>
      <c r="M34" s="508"/>
      <c r="N34" s="508"/>
      <c r="O34" s="508"/>
      <c r="Q34" s="492"/>
      <c r="R34" s="492"/>
      <c r="S34" s="492"/>
      <c r="T34" s="492"/>
      <c r="U34" s="492"/>
    </row>
    <row r="35" spans="1:21" ht="18.75" customHeight="1" x14ac:dyDescent="0.35">
      <c r="A35" s="485" t="s">
        <v>5</v>
      </c>
      <c r="B35" s="486">
        <v>176093857</v>
      </c>
      <c r="C35" s="486">
        <v>159092210</v>
      </c>
      <c r="D35" s="492">
        <v>110.68666215649404</v>
      </c>
      <c r="E35" s="492">
        <v>100.11723164594247</v>
      </c>
      <c r="F35" s="492">
        <v>101.71716963634607</v>
      </c>
      <c r="G35" s="492">
        <v>100</v>
      </c>
      <c r="H35" s="492">
        <v>100</v>
      </c>
      <c r="I35" s="507"/>
      <c r="K35" s="508"/>
      <c r="L35" s="508"/>
      <c r="M35" s="508"/>
      <c r="N35" s="508"/>
      <c r="O35" s="508"/>
      <c r="Q35" s="492"/>
      <c r="R35" s="492"/>
      <c r="S35" s="492"/>
      <c r="T35" s="492"/>
      <c r="U35" s="492"/>
    </row>
    <row r="36" spans="1:21" ht="18.75" customHeight="1" x14ac:dyDescent="0.35">
      <c r="A36" s="485" t="s">
        <v>6</v>
      </c>
      <c r="B36" s="486">
        <v>16639628</v>
      </c>
      <c r="C36" s="486">
        <v>17095057</v>
      </c>
      <c r="D36" s="492">
        <v>97.335902419044288</v>
      </c>
      <c r="E36" s="492">
        <v>102.85861229874047</v>
      </c>
      <c r="F36" s="492">
        <v>102.26263781332521</v>
      </c>
      <c r="G36" s="492">
        <v>96.809311355654472</v>
      </c>
      <c r="H36" s="492">
        <v>96.515734327029008</v>
      </c>
      <c r="I36" s="507"/>
      <c r="K36" s="508"/>
      <c r="L36" s="508"/>
      <c r="M36" s="508"/>
      <c r="N36" s="508"/>
      <c r="O36" s="508"/>
      <c r="Q36" s="492"/>
      <c r="R36" s="492"/>
      <c r="S36" s="492"/>
      <c r="T36" s="492"/>
      <c r="U36" s="492"/>
    </row>
    <row r="37" spans="1:21" ht="18.75" customHeight="1" x14ac:dyDescent="0.35">
      <c r="A37" s="485" t="s">
        <v>7</v>
      </c>
      <c r="B37" s="486">
        <v>7749535</v>
      </c>
      <c r="C37" s="486">
        <v>7297471</v>
      </c>
      <c r="D37" s="492">
        <v>106.19480365184049</v>
      </c>
      <c r="E37" s="492">
        <v>100.22392013885791</v>
      </c>
      <c r="F37" s="492">
        <v>101.00248566063502</v>
      </c>
      <c r="G37" s="492">
        <v>100</v>
      </c>
      <c r="H37" s="492">
        <v>99.999904076449425</v>
      </c>
      <c r="I37" s="507"/>
      <c r="K37" s="508"/>
      <c r="L37" s="508"/>
      <c r="M37" s="508"/>
      <c r="N37" s="508"/>
      <c r="O37" s="508"/>
      <c r="Q37" s="492"/>
      <c r="R37" s="492"/>
      <c r="S37" s="492"/>
      <c r="T37" s="492"/>
      <c r="U37" s="492"/>
    </row>
    <row r="38" spans="1:21" ht="18.75" customHeight="1" x14ac:dyDescent="0.35">
      <c r="A38" s="485" t="s">
        <v>8</v>
      </c>
      <c r="B38" s="486">
        <v>1488540</v>
      </c>
      <c r="C38" s="486">
        <v>1463187</v>
      </c>
      <c r="D38" s="492">
        <v>101.73272452529991</v>
      </c>
      <c r="E38" s="492">
        <v>99.734406071943525</v>
      </c>
      <c r="F38" s="492">
        <v>100.89560122438368</v>
      </c>
      <c r="G38" s="492">
        <v>99.678239120899718</v>
      </c>
      <c r="H38" s="492">
        <v>99.629043295304825</v>
      </c>
      <c r="I38" s="507"/>
      <c r="K38" s="508"/>
      <c r="L38" s="508"/>
      <c r="M38" s="508"/>
      <c r="N38" s="508"/>
      <c r="O38" s="508"/>
      <c r="Q38" s="492"/>
      <c r="R38" s="492"/>
      <c r="S38" s="492"/>
      <c r="T38" s="492"/>
      <c r="U38" s="492"/>
    </row>
    <row r="39" spans="1:21" ht="18.75" customHeight="1" x14ac:dyDescent="0.35">
      <c r="A39" s="485" t="s">
        <v>11</v>
      </c>
      <c r="B39" s="486">
        <v>57674488</v>
      </c>
      <c r="C39" s="486">
        <v>57141465</v>
      </c>
      <c r="D39" s="492">
        <v>100.93281297565613</v>
      </c>
      <c r="E39" s="492">
        <v>101.9115849824441</v>
      </c>
      <c r="F39" s="492">
        <v>97.928371054898022</v>
      </c>
      <c r="G39" s="492">
        <v>98.172801972304427</v>
      </c>
      <c r="H39" s="492">
        <v>96.409429653298886</v>
      </c>
      <c r="I39" s="507"/>
      <c r="K39" s="508"/>
      <c r="L39" s="508"/>
      <c r="M39" s="508"/>
      <c r="N39" s="508"/>
      <c r="O39" s="508"/>
      <c r="Q39" s="492"/>
      <c r="R39" s="492"/>
      <c r="S39" s="492"/>
      <c r="T39" s="492"/>
      <c r="U39" s="492"/>
    </row>
    <row r="40" spans="1:21" ht="18.75" customHeight="1" x14ac:dyDescent="0.35">
      <c r="A40" s="485" t="s">
        <v>9</v>
      </c>
      <c r="B40" s="486">
        <v>80900386</v>
      </c>
      <c r="C40" s="486">
        <v>79304554</v>
      </c>
      <c r="D40" s="492">
        <v>102.01228292640042</v>
      </c>
      <c r="E40" s="492">
        <v>100.11940884189264</v>
      </c>
      <c r="F40" s="492">
        <v>99.50305906658015</v>
      </c>
      <c r="G40" s="492">
        <v>99.178593080767968</v>
      </c>
      <c r="H40" s="492">
        <v>99.114540546686158</v>
      </c>
      <c r="I40" s="507"/>
      <c r="K40" s="508"/>
      <c r="L40" s="508"/>
      <c r="M40" s="508"/>
      <c r="N40" s="508"/>
      <c r="O40" s="508"/>
      <c r="Q40" s="492"/>
      <c r="R40" s="492"/>
      <c r="S40" s="492"/>
      <c r="T40" s="492"/>
      <c r="U40" s="492"/>
    </row>
    <row r="41" spans="1:21" ht="18.75" customHeight="1" x14ac:dyDescent="0.35">
      <c r="A41" s="485" t="s">
        <v>10</v>
      </c>
      <c r="B41" s="486">
        <v>29653</v>
      </c>
      <c r="C41" s="486">
        <v>36457</v>
      </c>
      <c r="D41" s="492">
        <v>81.336917464410135</v>
      </c>
      <c r="E41" s="492">
        <v>78.143199725933542</v>
      </c>
      <c r="F41" s="492">
        <v>94.15547520661157</v>
      </c>
      <c r="G41" s="492">
        <v>99.764492144130813</v>
      </c>
      <c r="H41" s="492">
        <v>99.554888039322776</v>
      </c>
      <c r="I41" s="507"/>
      <c r="K41" s="508"/>
      <c r="L41" s="508"/>
      <c r="M41" s="508"/>
      <c r="N41" s="508"/>
      <c r="O41" s="508"/>
      <c r="Q41" s="492"/>
      <c r="R41" s="492"/>
      <c r="S41" s="492"/>
      <c r="T41" s="492"/>
      <c r="U41" s="492"/>
    </row>
    <row r="42" spans="1:21" ht="18.75" customHeight="1" x14ac:dyDescent="0.35">
      <c r="A42" s="485" t="s">
        <v>553</v>
      </c>
      <c r="B42" s="486">
        <v>0</v>
      </c>
      <c r="C42" s="486">
        <v>175164</v>
      </c>
      <c r="D42" s="492">
        <v>0</v>
      </c>
      <c r="E42" s="492">
        <v>0</v>
      </c>
      <c r="F42" s="492">
        <v>100.23690987124463</v>
      </c>
      <c r="G42" s="492">
        <v>0</v>
      </c>
      <c r="H42" s="492">
        <v>100</v>
      </c>
      <c r="I42" s="507"/>
      <c r="K42" s="508"/>
      <c r="L42" s="508"/>
      <c r="M42" s="508"/>
      <c r="N42" s="508"/>
      <c r="O42" s="508"/>
      <c r="Q42" s="492"/>
      <c r="R42" s="492"/>
      <c r="S42" s="492"/>
      <c r="T42" s="492"/>
      <c r="U42" s="492"/>
    </row>
    <row r="43" spans="1:21" ht="18.75" customHeight="1" x14ac:dyDescent="0.35">
      <c r="A43" s="485" t="s">
        <v>538</v>
      </c>
      <c r="B43" s="486">
        <v>43605</v>
      </c>
      <c r="C43" s="486">
        <v>42310</v>
      </c>
      <c r="D43" s="492">
        <v>103.06074214133774</v>
      </c>
      <c r="E43" s="492">
        <v>104.44311377245509</v>
      </c>
      <c r="F43" s="492">
        <v>102.31174735213038</v>
      </c>
      <c r="G43" s="492">
        <v>100</v>
      </c>
      <c r="H43" s="492">
        <v>100</v>
      </c>
      <c r="I43" s="507"/>
      <c r="K43" s="508"/>
      <c r="L43" s="508"/>
      <c r="M43" s="508"/>
      <c r="N43" s="508"/>
      <c r="O43" s="508"/>
      <c r="Q43" s="492"/>
      <c r="R43" s="492"/>
      <c r="S43" s="492"/>
      <c r="T43" s="492"/>
      <c r="U43" s="492"/>
    </row>
    <row r="44" spans="1:21" ht="18.75" customHeight="1" x14ac:dyDescent="0.35">
      <c r="A44" s="485" t="s">
        <v>539</v>
      </c>
      <c r="B44" s="486">
        <v>899960</v>
      </c>
      <c r="C44" s="486">
        <v>899960</v>
      </c>
      <c r="D44" s="492">
        <v>100</v>
      </c>
      <c r="E44" s="492">
        <v>100</v>
      </c>
      <c r="F44" s="492">
        <v>100</v>
      </c>
      <c r="G44" s="492">
        <v>100</v>
      </c>
      <c r="H44" s="492">
        <v>100</v>
      </c>
      <c r="I44" s="507"/>
      <c r="K44" s="508"/>
      <c r="L44" s="508"/>
      <c r="M44" s="508"/>
      <c r="N44" s="508"/>
      <c r="O44" s="508"/>
      <c r="Q44" s="492"/>
      <c r="R44" s="492"/>
      <c r="S44" s="492"/>
      <c r="T44" s="492"/>
      <c r="U44" s="492"/>
    </row>
    <row r="45" spans="1:21" ht="18.75" customHeight="1" x14ac:dyDescent="0.35">
      <c r="A45" s="485" t="s">
        <v>95</v>
      </c>
      <c r="B45" s="486">
        <v>862088</v>
      </c>
      <c r="C45" s="486">
        <v>807777</v>
      </c>
      <c r="D45" s="492">
        <v>106.72351403914695</v>
      </c>
      <c r="E45" s="492">
        <v>104.4771525004696</v>
      </c>
      <c r="F45" s="492">
        <v>100.23850444558884</v>
      </c>
      <c r="G45" s="492">
        <v>99.941455587977174</v>
      </c>
      <c r="H45" s="492">
        <v>99.930845588962995</v>
      </c>
      <c r="I45" s="507"/>
      <c r="K45" s="508"/>
      <c r="L45" s="508"/>
      <c r="M45" s="508"/>
      <c r="N45" s="508"/>
      <c r="O45" s="508"/>
      <c r="Q45" s="492"/>
      <c r="R45" s="492"/>
      <c r="S45" s="492"/>
      <c r="T45" s="492"/>
      <c r="U45" s="492"/>
    </row>
    <row r="46" spans="1:21" ht="18.75" customHeight="1" x14ac:dyDescent="0.2">
      <c r="A46" s="493" t="s">
        <v>540</v>
      </c>
      <c r="B46" s="486"/>
      <c r="C46" s="486"/>
      <c r="D46" s="492"/>
      <c r="E46" s="492"/>
      <c r="F46" s="492"/>
      <c r="G46" s="492"/>
      <c r="H46" s="492"/>
      <c r="I46" s="509"/>
      <c r="K46" s="508"/>
      <c r="L46" s="508"/>
      <c r="M46" s="508"/>
      <c r="N46" s="508"/>
      <c r="O46" s="508"/>
      <c r="Q46" s="492"/>
      <c r="R46" s="492"/>
      <c r="S46" s="492"/>
      <c r="T46" s="492"/>
      <c r="U46" s="492"/>
    </row>
    <row r="47" spans="1:21" ht="18.75" customHeight="1" x14ac:dyDescent="0.35">
      <c r="A47" s="485" t="s">
        <v>541</v>
      </c>
      <c r="B47" s="486">
        <v>0</v>
      </c>
      <c r="C47" s="486">
        <v>129</v>
      </c>
      <c r="D47" s="492">
        <v>0</v>
      </c>
      <c r="E47" s="492">
        <v>0</v>
      </c>
      <c r="F47" s="492">
        <v>0</v>
      </c>
      <c r="G47" s="492">
        <v>0</v>
      </c>
      <c r="H47" s="492">
        <v>16.973684210526315</v>
      </c>
      <c r="I47" s="507"/>
      <c r="K47" s="508"/>
      <c r="L47" s="508"/>
      <c r="M47" s="508"/>
      <c r="N47" s="508"/>
      <c r="O47" s="508"/>
      <c r="Q47" s="492"/>
      <c r="R47" s="492"/>
      <c r="S47" s="492"/>
      <c r="T47" s="492"/>
      <c r="U47" s="492"/>
    </row>
    <row r="48" spans="1:21" s="511" customFormat="1" ht="18.75" customHeight="1" x14ac:dyDescent="0.35">
      <c r="A48" s="495" t="s">
        <v>542</v>
      </c>
      <c r="B48" s="496">
        <f>SUM(B30:B47)</f>
        <v>648812713</v>
      </c>
      <c r="C48" s="496">
        <v>618826842</v>
      </c>
      <c r="D48" s="497">
        <v>104.84559960312777</v>
      </c>
      <c r="E48" s="497">
        <v>100.50992295056874</v>
      </c>
      <c r="F48" s="497">
        <v>100.66372123860236</v>
      </c>
      <c r="G48" s="497">
        <v>98.874482975106957</v>
      </c>
      <c r="H48" s="497">
        <v>98.598680197916821</v>
      </c>
      <c r="I48" s="510"/>
      <c r="K48" s="508"/>
      <c r="L48" s="508"/>
      <c r="M48" s="508"/>
      <c r="N48" s="508"/>
      <c r="O48" s="508"/>
      <c r="Q48" s="497"/>
      <c r="R48" s="497"/>
      <c r="S48" s="497"/>
      <c r="T48" s="497"/>
      <c r="U48" s="497"/>
    </row>
    <row r="49" spans="1:15" s="511" customFormat="1" ht="6" customHeight="1" x14ac:dyDescent="0.35">
      <c r="A49" s="512"/>
      <c r="B49" s="513"/>
      <c r="C49" s="513"/>
      <c r="D49" s="514"/>
      <c r="E49" s="515"/>
      <c r="F49" s="515"/>
      <c r="G49" s="515"/>
      <c r="H49" s="516"/>
      <c r="I49" s="517"/>
      <c r="M49" s="508"/>
      <c r="N49" s="508"/>
      <c r="O49" s="508"/>
    </row>
    <row r="50" spans="1:15" ht="18.75" customHeight="1" x14ac:dyDescent="0.35">
      <c r="A50" s="474" t="s">
        <v>554</v>
      </c>
      <c r="B50" s="474"/>
      <c r="C50" s="474"/>
      <c r="D50" s="474"/>
      <c r="E50" s="474"/>
      <c r="F50" s="474"/>
      <c r="G50" s="474"/>
      <c r="H50" s="474"/>
      <c r="I50" s="17"/>
      <c r="M50" s="508"/>
      <c r="N50" s="508"/>
      <c r="O50" s="508"/>
    </row>
  </sheetData>
  <mergeCells count="7">
    <mergeCell ref="A4:A5"/>
    <mergeCell ref="B4:D4"/>
    <mergeCell ref="E4:G4"/>
    <mergeCell ref="A27:A28"/>
    <mergeCell ref="B27:D27"/>
    <mergeCell ref="E27:F27"/>
    <mergeCell ref="G27:H27"/>
  </mergeCells>
  <phoneticPr fontId="1"/>
  <printOptions horizontalCentered="1"/>
  <pageMargins left="0.59055118110236227" right="0.59055118110236227" top="0.39370078740157483" bottom="0.59055118110236227" header="0.31496062992125984" footer="0.31496062992125984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75" zoomScaleNormal="100" zoomScaleSheetLayoutView="75" workbookViewId="0"/>
  </sheetViews>
  <sheetFormatPr defaultColWidth="8.84375" defaultRowHeight="13" x14ac:dyDescent="0.35"/>
  <cols>
    <col min="1" max="1" width="3.07421875" style="471" customWidth="1"/>
    <col min="2" max="2" width="13.23046875" style="471" customWidth="1"/>
    <col min="3" max="3" width="6.07421875" style="471" customWidth="1"/>
    <col min="4" max="5" width="13.84375" style="471" customWidth="1"/>
    <col min="6" max="6" width="15.84375" style="471" customWidth="1"/>
    <col min="7" max="7" width="12.765625" style="471" customWidth="1"/>
    <col min="8" max="8" width="11.765625" style="471" customWidth="1"/>
    <col min="9" max="9" width="11.84375" style="471" customWidth="1"/>
    <col min="10" max="16384" width="8.84375" style="471"/>
  </cols>
  <sheetData>
    <row r="1" spans="1:9" ht="29.25" customHeight="1" x14ac:dyDescent="0.35">
      <c r="A1" s="518" t="s">
        <v>555</v>
      </c>
      <c r="B1" s="518"/>
      <c r="C1" s="518"/>
      <c r="D1" s="518"/>
      <c r="E1" s="518"/>
      <c r="F1" s="518"/>
      <c r="G1" s="518"/>
      <c r="H1" s="518"/>
      <c r="I1" s="518"/>
    </row>
    <row r="2" spans="1:9" ht="21" customHeight="1" thickBot="1" x14ac:dyDescent="0.4">
      <c r="A2" s="519" t="s">
        <v>556</v>
      </c>
      <c r="B2" s="519"/>
      <c r="C2" s="519"/>
      <c r="D2" s="519"/>
      <c r="E2" s="520"/>
      <c r="F2" s="520"/>
      <c r="G2" s="520"/>
      <c r="H2" s="521"/>
      <c r="I2" s="521"/>
    </row>
    <row r="3" spans="1:9" ht="25" customHeight="1" thickTop="1" x14ac:dyDescent="0.35">
      <c r="A3" s="942" t="s">
        <v>557</v>
      </c>
      <c r="B3" s="942"/>
      <c r="C3" s="943"/>
      <c r="D3" s="946" t="s">
        <v>558</v>
      </c>
      <c r="E3" s="946" t="s">
        <v>559</v>
      </c>
      <c r="F3" s="948" t="s">
        <v>560</v>
      </c>
      <c r="G3" s="949"/>
      <c r="H3" s="474"/>
      <c r="I3" s="474"/>
    </row>
    <row r="4" spans="1:9" ht="25" customHeight="1" x14ac:dyDescent="0.35">
      <c r="A4" s="944"/>
      <c r="B4" s="944"/>
      <c r="C4" s="945"/>
      <c r="D4" s="947"/>
      <c r="E4" s="947"/>
      <c r="F4" s="522" t="s">
        <v>561</v>
      </c>
      <c r="G4" s="522" t="s">
        <v>562</v>
      </c>
      <c r="H4" s="474"/>
      <c r="I4" s="474"/>
    </row>
    <row r="5" spans="1:9" ht="6" customHeight="1" x14ac:dyDescent="0.35">
      <c r="A5" s="523"/>
      <c r="B5" s="523"/>
      <c r="C5" s="524"/>
      <c r="D5" s="525"/>
      <c r="E5" s="526"/>
      <c r="F5" s="523"/>
      <c r="G5" s="523"/>
      <c r="I5" s="483"/>
    </row>
    <row r="6" spans="1:9" ht="30" customHeight="1" x14ac:dyDescent="0.35">
      <c r="A6" s="941" t="s">
        <v>563</v>
      </c>
      <c r="B6" s="941"/>
      <c r="C6" s="527" t="s">
        <v>564</v>
      </c>
      <c r="D6" s="528">
        <v>1434246417</v>
      </c>
      <c r="E6" s="529">
        <v>1370853483</v>
      </c>
      <c r="F6" s="530">
        <v>63392934</v>
      </c>
      <c r="G6" s="531">
        <v>104.62434058680508</v>
      </c>
      <c r="I6" s="532"/>
    </row>
    <row r="7" spans="1:9" ht="30" customHeight="1" x14ac:dyDescent="0.35">
      <c r="A7" s="95"/>
      <c r="B7" s="100" t="s">
        <v>565</v>
      </c>
      <c r="C7" s="527" t="s">
        <v>564</v>
      </c>
      <c r="D7" s="528">
        <v>648280446</v>
      </c>
      <c r="E7" s="529">
        <v>618034628</v>
      </c>
      <c r="F7" s="530">
        <v>30245818</v>
      </c>
      <c r="G7" s="531">
        <v>104.8938710922845</v>
      </c>
      <c r="I7" s="532"/>
    </row>
    <row r="8" spans="1:9" ht="30" customHeight="1" x14ac:dyDescent="0.35">
      <c r="A8" s="100"/>
      <c r="B8" s="100" t="s">
        <v>566</v>
      </c>
      <c r="C8" s="527" t="s">
        <v>564</v>
      </c>
      <c r="D8" s="528">
        <v>785965971</v>
      </c>
      <c r="E8" s="529">
        <v>752818855</v>
      </c>
      <c r="F8" s="530">
        <v>33147116</v>
      </c>
      <c r="G8" s="531">
        <v>104.40306665804751</v>
      </c>
      <c r="I8" s="532"/>
    </row>
    <row r="9" spans="1:9" ht="30" customHeight="1" x14ac:dyDescent="0.35">
      <c r="A9" s="941" t="s">
        <v>567</v>
      </c>
      <c r="B9" s="941"/>
      <c r="C9" s="527" t="s">
        <v>568</v>
      </c>
      <c r="D9" s="528">
        <v>5139913</v>
      </c>
      <c r="E9" s="529">
        <v>5183687</v>
      </c>
      <c r="F9" s="533">
        <v>-43774</v>
      </c>
      <c r="G9" s="531">
        <v>99.15554314911374</v>
      </c>
      <c r="I9" s="532"/>
    </row>
    <row r="10" spans="1:9" ht="30" customHeight="1" x14ac:dyDescent="0.35">
      <c r="A10" s="941" t="s">
        <v>569</v>
      </c>
      <c r="B10" s="941"/>
      <c r="C10" s="527" t="s">
        <v>570</v>
      </c>
      <c r="D10" s="528">
        <v>2804281</v>
      </c>
      <c r="E10" s="529">
        <v>2796536</v>
      </c>
      <c r="F10" s="530">
        <v>7745</v>
      </c>
      <c r="G10" s="531">
        <v>100.27694976928601</v>
      </c>
      <c r="I10" s="532"/>
    </row>
    <row r="11" spans="1:9" ht="30" customHeight="1" x14ac:dyDescent="0.35">
      <c r="A11" s="941" t="s">
        <v>571</v>
      </c>
      <c r="B11" s="941"/>
      <c r="C11" s="527" t="s">
        <v>572</v>
      </c>
      <c r="D11" s="528">
        <v>279041</v>
      </c>
      <c r="E11" s="529">
        <v>264455</v>
      </c>
      <c r="F11" s="530">
        <v>14586</v>
      </c>
      <c r="G11" s="531">
        <v>105.51549412943602</v>
      </c>
      <c r="I11" s="532"/>
    </row>
    <row r="12" spans="1:9" ht="30" customHeight="1" x14ac:dyDescent="0.35">
      <c r="A12" s="95"/>
      <c r="B12" s="100" t="s">
        <v>565</v>
      </c>
      <c r="C12" s="527" t="s">
        <v>572</v>
      </c>
      <c r="D12" s="528">
        <v>126127</v>
      </c>
      <c r="E12" s="529">
        <v>119227</v>
      </c>
      <c r="F12" s="530">
        <v>6900</v>
      </c>
      <c r="G12" s="531">
        <v>105.78727972690749</v>
      </c>
      <c r="I12" s="532"/>
    </row>
    <row r="13" spans="1:9" ht="30" customHeight="1" x14ac:dyDescent="0.35">
      <c r="A13" s="95"/>
      <c r="B13" s="100" t="s">
        <v>573</v>
      </c>
      <c r="C13" s="527" t="s">
        <v>572</v>
      </c>
      <c r="D13" s="528">
        <v>152914</v>
      </c>
      <c r="E13" s="529">
        <v>145228</v>
      </c>
      <c r="F13" s="530">
        <v>7686</v>
      </c>
      <c r="G13" s="531">
        <v>105.29236786294653</v>
      </c>
      <c r="I13" s="532"/>
    </row>
    <row r="14" spans="1:9" ht="30" customHeight="1" x14ac:dyDescent="0.35">
      <c r="A14" s="941" t="s">
        <v>574</v>
      </c>
      <c r="B14" s="941"/>
      <c r="C14" s="527" t="s">
        <v>572</v>
      </c>
      <c r="D14" s="528">
        <v>511449</v>
      </c>
      <c r="E14" s="529">
        <v>490197</v>
      </c>
      <c r="F14" s="530">
        <v>21252</v>
      </c>
      <c r="G14" s="531">
        <v>104.33539984944828</v>
      </c>
      <c r="I14" s="532"/>
    </row>
    <row r="15" spans="1:9" ht="30" customHeight="1" x14ac:dyDescent="0.35">
      <c r="A15" s="534"/>
      <c r="B15" s="100" t="s">
        <v>565</v>
      </c>
      <c r="C15" s="527" t="s">
        <v>572</v>
      </c>
      <c r="D15" s="528">
        <v>231175</v>
      </c>
      <c r="E15" s="529">
        <v>221000</v>
      </c>
      <c r="F15" s="530">
        <v>10175</v>
      </c>
      <c r="G15" s="531">
        <v>104.60407239819006</v>
      </c>
      <c r="I15" s="532"/>
    </row>
    <row r="16" spans="1:9" ht="30" customHeight="1" x14ac:dyDescent="0.35">
      <c r="A16" s="101"/>
      <c r="B16" s="100" t="s">
        <v>573</v>
      </c>
      <c r="C16" s="527" t="s">
        <v>572</v>
      </c>
      <c r="D16" s="528">
        <v>280274</v>
      </c>
      <c r="E16" s="529">
        <v>269197</v>
      </c>
      <c r="F16" s="530">
        <v>11077</v>
      </c>
      <c r="G16" s="531">
        <v>104.11483040301341</v>
      </c>
      <c r="I16" s="532"/>
    </row>
    <row r="17" spans="1:9" ht="6" customHeight="1" x14ac:dyDescent="0.35">
      <c r="A17" s="535"/>
      <c r="B17" s="536"/>
      <c r="C17" s="537"/>
      <c r="D17" s="538"/>
      <c r="E17" s="538"/>
      <c r="F17" s="538"/>
      <c r="G17" s="538"/>
      <c r="H17" s="539"/>
      <c r="I17" s="539"/>
    </row>
    <row r="18" spans="1:9" s="474" customFormat="1" ht="19.5" customHeight="1" x14ac:dyDescent="0.35">
      <c r="A18" s="540" t="s">
        <v>575</v>
      </c>
      <c r="B18" s="540"/>
      <c r="C18" s="540"/>
      <c r="D18" s="540"/>
      <c r="E18" s="540"/>
      <c r="F18" s="540"/>
      <c r="G18" s="101"/>
      <c r="H18" s="541"/>
    </row>
    <row r="19" spans="1:9" ht="19.5" customHeight="1" x14ac:dyDescent="0.35">
      <c r="A19" s="540" t="s">
        <v>576</v>
      </c>
      <c r="B19" s="540"/>
      <c r="C19" s="540"/>
      <c r="D19" s="540"/>
      <c r="E19" s="540"/>
      <c r="F19" s="540"/>
      <c r="G19" s="540"/>
      <c r="H19" s="542"/>
      <c r="I19" s="542"/>
    </row>
    <row r="20" spans="1:9" ht="19.5" customHeight="1" x14ac:dyDescent="0.35">
      <c r="A20" s="540" t="s">
        <v>577</v>
      </c>
      <c r="B20" s="540"/>
      <c r="C20" s="540"/>
      <c r="D20" s="540"/>
      <c r="E20" s="540"/>
      <c r="F20" s="540"/>
      <c r="G20" s="540"/>
      <c r="H20" s="542"/>
      <c r="I20" s="542"/>
    </row>
    <row r="21" spans="1:9" ht="19.5" customHeight="1" x14ac:dyDescent="0.35">
      <c r="A21" s="540" t="s">
        <v>554</v>
      </c>
      <c r="B21" s="540"/>
      <c r="C21" s="540"/>
      <c r="D21" s="540"/>
      <c r="E21" s="540"/>
      <c r="F21" s="540"/>
      <c r="G21" s="534"/>
    </row>
    <row r="22" spans="1:9" ht="81" customHeight="1" x14ac:dyDescent="0.35"/>
    <row r="23" spans="1:9" ht="33" customHeight="1" x14ac:dyDescent="0.35">
      <c r="A23" s="518" t="s">
        <v>578</v>
      </c>
      <c r="B23" s="543"/>
      <c r="C23" s="543"/>
      <c r="D23" s="543"/>
      <c r="E23" s="543"/>
      <c r="F23" s="543"/>
      <c r="G23" s="543"/>
      <c r="H23" s="543"/>
      <c r="I23" s="543"/>
    </row>
    <row r="24" spans="1:9" ht="16.5" customHeight="1" thickBot="1" x14ac:dyDescent="0.4">
      <c r="A24" s="544"/>
      <c r="B24" s="544"/>
      <c r="C24" s="544"/>
      <c r="D24" s="544"/>
      <c r="E24" s="544"/>
      <c r="F24" s="544"/>
      <c r="G24" s="544"/>
      <c r="H24" s="544"/>
      <c r="I24" s="545" t="s">
        <v>579</v>
      </c>
    </row>
    <row r="25" spans="1:9" ht="25" customHeight="1" thickTop="1" x14ac:dyDescent="0.35">
      <c r="A25" s="942" t="s">
        <v>580</v>
      </c>
      <c r="B25" s="942"/>
      <c r="C25" s="943"/>
      <c r="D25" s="948" t="s">
        <v>581</v>
      </c>
      <c r="E25" s="950"/>
      <c r="F25" s="948" t="s">
        <v>582</v>
      </c>
      <c r="G25" s="950"/>
      <c r="H25" s="948" t="s">
        <v>583</v>
      </c>
      <c r="I25" s="949"/>
    </row>
    <row r="26" spans="1:9" ht="25" customHeight="1" x14ac:dyDescent="0.35">
      <c r="A26" s="944"/>
      <c r="B26" s="944"/>
      <c r="C26" s="945"/>
      <c r="D26" s="522" t="s">
        <v>584</v>
      </c>
      <c r="E26" s="522" t="s">
        <v>585</v>
      </c>
      <c r="F26" s="522" t="s">
        <v>586</v>
      </c>
      <c r="G26" s="522" t="s">
        <v>587</v>
      </c>
      <c r="H26" s="525" t="s">
        <v>586</v>
      </c>
      <c r="I26" s="522" t="s">
        <v>587</v>
      </c>
    </row>
    <row r="27" spans="1:9" ht="6" customHeight="1" x14ac:dyDescent="0.35">
      <c r="A27" s="526"/>
      <c r="B27" s="526"/>
      <c r="C27" s="546"/>
      <c r="D27" s="526"/>
      <c r="E27" s="526"/>
      <c r="F27" s="526"/>
      <c r="G27" s="526"/>
      <c r="H27" s="526"/>
      <c r="I27" s="526"/>
    </row>
    <row r="28" spans="1:9" ht="30" customHeight="1" x14ac:dyDescent="0.35">
      <c r="A28" s="941" t="s">
        <v>588</v>
      </c>
      <c r="B28" s="941"/>
      <c r="C28" s="951"/>
      <c r="D28" s="529">
        <v>2559479</v>
      </c>
      <c r="E28" s="529">
        <v>56587</v>
      </c>
      <c r="F28" s="529">
        <v>2565360</v>
      </c>
      <c r="G28" s="529">
        <v>56025</v>
      </c>
      <c r="H28" s="533">
        <v>-5881</v>
      </c>
      <c r="I28" s="547">
        <v>562</v>
      </c>
    </row>
    <row r="29" spans="1:9" ht="30" customHeight="1" x14ac:dyDescent="0.35">
      <c r="A29" s="941" t="s">
        <v>589</v>
      </c>
      <c r="B29" s="941"/>
      <c r="C29" s="951"/>
      <c r="D29" s="529">
        <v>130108</v>
      </c>
      <c r="E29" s="529">
        <v>101061</v>
      </c>
      <c r="F29" s="529">
        <v>128225</v>
      </c>
      <c r="G29" s="529">
        <v>100894</v>
      </c>
      <c r="H29" s="533">
        <v>1883</v>
      </c>
      <c r="I29" s="547">
        <v>167</v>
      </c>
    </row>
    <row r="30" spans="1:9" ht="30" customHeight="1" x14ac:dyDescent="0.35">
      <c r="A30" s="941" t="s">
        <v>590</v>
      </c>
      <c r="B30" s="941"/>
      <c r="C30" s="951"/>
      <c r="D30" s="529">
        <v>32637</v>
      </c>
      <c r="E30" s="529">
        <v>178145</v>
      </c>
      <c r="F30" s="529">
        <v>31159</v>
      </c>
      <c r="G30" s="529">
        <v>169664</v>
      </c>
      <c r="H30" s="533">
        <v>1478</v>
      </c>
      <c r="I30" s="547">
        <v>8481</v>
      </c>
    </row>
    <row r="31" spans="1:9" ht="30" customHeight="1" x14ac:dyDescent="0.35">
      <c r="A31" s="941" t="s">
        <v>591</v>
      </c>
      <c r="B31" s="941"/>
      <c r="C31" s="951"/>
      <c r="D31" s="529">
        <v>126549</v>
      </c>
      <c r="E31" s="529">
        <v>1126685</v>
      </c>
      <c r="F31" s="529">
        <v>124719</v>
      </c>
      <c r="G31" s="529">
        <v>1057680</v>
      </c>
      <c r="H31" s="533">
        <v>1830</v>
      </c>
      <c r="I31" s="547">
        <v>69005</v>
      </c>
    </row>
    <row r="32" spans="1:9" ht="6" customHeight="1" x14ac:dyDescent="0.35">
      <c r="A32" s="536"/>
      <c r="B32" s="548"/>
      <c r="C32" s="549"/>
      <c r="D32" s="538"/>
      <c r="E32" s="538"/>
      <c r="F32" s="538"/>
      <c r="G32" s="538"/>
      <c r="H32" s="538"/>
      <c r="I32" s="538"/>
    </row>
    <row r="33" spans="1:9" ht="20.25" customHeight="1" x14ac:dyDescent="0.35">
      <c r="A33" s="540" t="s">
        <v>592</v>
      </c>
      <c r="B33" s="540"/>
      <c r="C33" s="540"/>
      <c r="D33" s="540"/>
      <c r="E33" s="540"/>
      <c r="F33" s="540"/>
      <c r="G33" s="101"/>
      <c r="H33" s="101"/>
      <c r="I33" s="101"/>
    </row>
    <row r="34" spans="1:9" ht="20.25" customHeight="1" x14ac:dyDescent="0.35">
      <c r="A34" s="540" t="s">
        <v>593</v>
      </c>
      <c r="B34" s="540"/>
      <c r="C34" s="540"/>
      <c r="D34" s="540"/>
      <c r="E34" s="540"/>
      <c r="F34" s="540"/>
      <c r="G34" s="540"/>
      <c r="H34" s="534"/>
      <c r="I34" s="534"/>
    </row>
    <row r="35" spans="1:9" ht="20.25" customHeight="1" x14ac:dyDescent="0.35">
      <c r="A35" s="540" t="s">
        <v>554</v>
      </c>
      <c r="B35" s="540"/>
      <c r="C35" s="540"/>
      <c r="D35" s="540"/>
      <c r="E35" s="540"/>
      <c r="F35" s="540"/>
      <c r="G35" s="534"/>
      <c r="H35" s="534"/>
      <c r="I35" s="534"/>
    </row>
  </sheetData>
  <mergeCells count="17">
    <mergeCell ref="H25:I25"/>
    <mergeCell ref="A28:C28"/>
    <mergeCell ref="A29:C29"/>
    <mergeCell ref="A30:C30"/>
    <mergeCell ref="A31:C31"/>
    <mergeCell ref="F25:G25"/>
    <mergeCell ref="A10:B10"/>
    <mergeCell ref="A11:B11"/>
    <mergeCell ref="A14:B14"/>
    <mergeCell ref="A25:C26"/>
    <mergeCell ref="D25:E25"/>
    <mergeCell ref="A9:B9"/>
    <mergeCell ref="A3:C4"/>
    <mergeCell ref="D3:D4"/>
    <mergeCell ref="E3:E4"/>
    <mergeCell ref="F3:G3"/>
    <mergeCell ref="A6:B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18-1,2</vt:lpstr>
      <vt:lpstr>18-3(1)</vt:lpstr>
      <vt:lpstr>18-3 (2)</vt:lpstr>
      <vt:lpstr>18-3(3)</vt:lpstr>
      <vt:lpstr>18-4</vt:lpstr>
      <vt:lpstr>18-5</vt:lpstr>
      <vt:lpstr>18-6</vt:lpstr>
      <vt:lpstr>18-7</vt:lpstr>
      <vt:lpstr>18-8,9</vt:lpstr>
      <vt:lpstr>18-10 </vt:lpstr>
      <vt:lpstr>'18-1,2'!Print_Area</vt:lpstr>
      <vt:lpstr>'18-10 '!Print_Area</vt:lpstr>
      <vt:lpstr>'18-3 (2)'!Print_Area</vt:lpstr>
      <vt:lpstr>'18-3(1)'!Print_Area</vt:lpstr>
      <vt:lpstr>'18-3(3)'!Print_Area</vt:lpstr>
      <vt:lpstr>'18-4'!Print_Area</vt:lpstr>
      <vt:lpstr>'18-5'!Print_Area</vt:lpstr>
      <vt:lpstr>'18-6'!Print_Area</vt:lpstr>
      <vt:lpstr>'18-7'!Print_Area</vt:lpstr>
      <vt:lpstr>'18-8,9'!Print_Area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</dc:creator>
  <cp:lastModifiedBy>Windows ユーザー</cp:lastModifiedBy>
  <cp:lastPrinted>2024-03-12T06:02:19Z</cp:lastPrinted>
  <dcterms:created xsi:type="dcterms:W3CDTF">2004-11-04T00:40:04Z</dcterms:created>
  <dcterms:modified xsi:type="dcterms:W3CDTF">2024-04-03T01:53:38Z</dcterms:modified>
</cp:coreProperties>
</file>