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p1501-01319\g\8 特用林産\02_特用林産物統計調査\02_流通実態調査\R　１流通実態調査\○調査結果通知\"/>
    </mc:Choice>
  </mc:AlternateContent>
  <bookViews>
    <workbookView xWindow="0" yWindow="0" windowWidth="19200" windowHeight="11070" tabRatio="753"/>
  </bookViews>
  <sheets>
    <sheet name="表紙" sheetId="31" r:id="rId1"/>
    <sheet name="概要P.1-5" sheetId="29" r:id="rId2"/>
    <sheet name="表１P6～P7" sheetId="33" r:id="rId3"/>
    <sheet name="表２P8～P9" sheetId="34" r:id="rId4"/>
    <sheet name="表３P10～P11" sheetId="35" r:id="rId5"/>
    <sheet name="５年推移P12-17" sheetId="36" r:id="rId6"/>
    <sheet name="振興局集計表P.18" sheetId="37" r:id="rId7"/>
    <sheet name="道外産集計表P.19" sheetId="38" r:id="rId8"/>
    <sheet name="裏表紙" sheetId="32" r:id="rId9"/>
  </sheets>
  <definedNames>
    <definedName name="_xlnm.Print_Area" localSheetId="5">'５年推移P12-17'!$A$1:$O$462</definedName>
    <definedName name="_xlnm.Print_Area" localSheetId="1">'概要P.1-5'!$A$1:$AK$235</definedName>
    <definedName name="_xlnm.Print_Area" localSheetId="6">振興局集計表P.18!$B$1:$T$42</definedName>
    <definedName name="_xlnm.Print_Area" localSheetId="7">道外産集計表P.19!$B$1:$N$49</definedName>
    <definedName name="_xlnm.Print_Area" localSheetId="2">'表１P6～P7'!$A$1:$L$95</definedName>
    <definedName name="_xlnm.Print_Area" localSheetId="3">'表２P8～P9'!$A$1:$P$75</definedName>
    <definedName name="_xlnm.Print_Area" localSheetId="4">'表３P10～P11'!$A$1:$L$68</definedName>
    <definedName name="_xlnm.Print_Area" localSheetId="0">表紙!$A$1:$AI$50</definedName>
    <definedName name="_xlnm.Print_Area" localSheetId="8">裏表紙!$A$1:$K$54</definedName>
    <definedName name="_xlnm.Print_Titles" localSheetId="2">'表１P6～P7'!$2:$4</definedName>
    <definedName name="_xlnm.Print_Titles" localSheetId="3">'表２P8～P9'!$1:$15</definedName>
    <definedName name="_xlnm.Print_Titles" localSheetId="4">'表３P10～P11'!$1:$4</definedName>
  </definedNames>
  <calcPr calcId="152511"/>
</workbook>
</file>

<file path=xl/calcChain.xml><?xml version="1.0" encoding="utf-8"?>
<calcChain xmlns="http://schemas.openxmlformats.org/spreadsheetml/2006/main">
  <c r="A8" i="38" l="1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6" i="38"/>
  <c r="A7" i="38"/>
  <c r="A5" i="38"/>
  <c r="A32" i="37" l="1"/>
  <c r="A28" i="37" l="1"/>
  <c r="A18" i="37" l="1"/>
  <c r="A6" i="37"/>
  <c r="A9" i="37"/>
  <c r="A12" i="37"/>
  <c r="A15" i="37"/>
  <c r="A7" i="37" l="1"/>
  <c r="H67" i="35" l="1"/>
  <c r="E67" i="35"/>
  <c r="L66" i="35"/>
  <c r="K66" i="35"/>
  <c r="K67" i="35" s="1"/>
  <c r="J66" i="35"/>
  <c r="I66" i="35"/>
  <c r="F66" i="35"/>
  <c r="H64" i="35"/>
  <c r="H65" i="35" s="1"/>
  <c r="G64" i="35"/>
  <c r="E64" i="35"/>
  <c r="F64" i="35" s="1"/>
  <c r="D64" i="35"/>
  <c r="D63" i="35"/>
  <c r="H62" i="35"/>
  <c r="E62" i="35"/>
  <c r="L61" i="35"/>
  <c r="K61" i="35"/>
  <c r="K64" i="35" s="1"/>
  <c r="J61" i="35"/>
  <c r="J64" i="35" s="1"/>
  <c r="F61" i="35"/>
  <c r="H60" i="35"/>
  <c r="E60" i="35"/>
  <c r="K59" i="35"/>
  <c r="K60" i="35" s="1"/>
  <c r="J59" i="35"/>
  <c r="I59" i="35"/>
  <c r="F59" i="35"/>
  <c r="H57" i="35"/>
  <c r="I57" i="35" s="1"/>
  <c r="G57" i="35"/>
  <c r="H58" i="35" s="1"/>
  <c r="F57" i="35"/>
  <c r="E57" i="35"/>
  <c r="E58" i="35" s="1"/>
  <c r="D57" i="35"/>
  <c r="H55" i="35"/>
  <c r="E55" i="35"/>
  <c r="K54" i="35"/>
  <c r="E56" i="35" s="1"/>
  <c r="J54" i="35"/>
  <c r="J57" i="35" s="1"/>
  <c r="I54" i="35"/>
  <c r="F54" i="35"/>
  <c r="H53" i="35"/>
  <c r="E53" i="35"/>
  <c r="K52" i="35"/>
  <c r="K53" i="35" s="1"/>
  <c r="J52" i="35"/>
  <c r="I52" i="35"/>
  <c r="F52" i="35"/>
  <c r="H50" i="35"/>
  <c r="G50" i="35"/>
  <c r="H51" i="35" s="1"/>
  <c r="F50" i="35"/>
  <c r="E50" i="35"/>
  <c r="E51" i="35" s="1"/>
  <c r="D50" i="35"/>
  <c r="H48" i="35"/>
  <c r="E48" i="35"/>
  <c r="K47" i="35"/>
  <c r="K50" i="35" s="1"/>
  <c r="J47" i="35"/>
  <c r="J50" i="35" s="1"/>
  <c r="F47" i="35"/>
  <c r="H46" i="35"/>
  <c r="E46" i="35"/>
  <c r="K45" i="35"/>
  <c r="K46" i="35" s="1"/>
  <c r="J45" i="35"/>
  <c r="L45" i="35" s="1"/>
  <c r="I45" i="35"/>
  <c r="F45" i="35"/>
  <c r="H44" i="35"/>
  <c r="I43" i="35"/>
  <c r="H43" i="35"/>
  <c r="G43" i="35"/>
  <c r="F43" i="35"/>
  <c r="E43" i="35"/>
  <c r="E44" i="35" s="1"/>
  <c r="D43" i="35"/>
  <c r="E42" i="35"/>
  <c r="H41" i="35"/>
  <c r="E41" i="35"/>
  <c r="K40" i="35"/>
  <c r="L40" i="35" s="1"/>
  <c r="J40" i="35"/>
  <c r="D42" i="35" s="1"/>
  <c r="I40" i="35"/>
  <c r="F40" i="35"/>
  <c r="H39" i="35"/>
  <c r="E39" i="35"/>
  <c r="K38" i="35"/>
  <c r="K39" i="35" s="1"/>
  <c r="J38" i="35"/>
  <c r="L38" i="35" s="1"/>
  <c r="F38" i="35"/>
  <c r="I36" i="35"/>
  <c r="H36" i="35"/>
  <c r="H37" i="35" s="1"/>
  <c r="G36" i="35"/>
  <c r="E36" i="35"/>
  <c r="E37" i="35" s="1"/>
  <c r="D36" i="35"/>
  <c r="E35" i="35"/>
  <c r="D35" i="35"/>
  <c r="H34" i="35"/>
  <c r="E34" i="35"/>
  <c r="L33" i="35"/>
  <c r="K33" i="35"/>
  <c r="K36" i="35" s="1"/>
  <c r="J33" i="35"/>
  <c r="G35" i="35" s="1"/>
  <c r="I33" i="35"/>
  <c r="F33" i="35"/>
  <c r="H32" i="35"/>
  <c r="E32" i="35"/>
  <c r="L31" i="35"/>
  <c r="K31" i="35"/>
  <c r="K32" i="35" s="1"/>
  <c r="J31" i="35"/>
  <c r="I31" i="35"/>
  <c r="F31" i="35"/>
  <c r="I29" i="35"/>
  <c r="H29" i="35"/>
  <c r="H30" i="35" s="1"/>
  <c r="G29" i="35"/>
  <c r="E29" i="35"/>
  <c r="E30" i="35" s="1"/>
  <c r="D29" i="35"/>
  <c r="E28" i="35"/>
  <c r="D28" i="35"/>
  <c r="H27" i="35"/>
  <c r="E27" i="35"/>
  <c r="L26" i="35"/>
  <c r="K26" i="35"/>
  <c r="K29" i="35" s="1"/>
  <c r="J26" i="35"/>
  <c r="J29" i="35" s="1"/>
  <c r="I26" i="35"/>
  <c r="F26" i="35"/>
  <c r="H25" i="35"/>
  <c r="E25" i="35"/>
  <c r="L24" i="35"/>
  <c r="K24" i="35"/>
  <c r="K25" i="35" s="1"/>
  <c r="J24" i="35"/>
  <c r="I24" i="35"/>
  <c r="F24" i="35"/>
  <c r="I22" i="35"/>
  <c r="H22" i="35"/>
  <c r="H23" i="35" s="1"/>
  <c r="G22" i="35"/>
  <c r="E22" i="35"/>
  <c r="E23" i="35" s="1"/>
  <c r="D22" i="35"/>
  <c r="E21" i="35"/>
  <c r="D21" i="35"/>
  <c r="H20" i="35"/>
  <c r="E20" i="35"/>
  <c r="L19" i="35"/>
  <c r="K19" i="35"/>
  <c r="K22" i="35" s="1"/>
  <c r="J19" i="35"/>
  <c r="J22" i="35" s="1"/>
  <c r="I19" i="35"/>
  <c r="F19" i="35"/>
  <c r="H18" i="35"/>
  <c r="E18" i="35"/>
  <c r="L17" i="35"/>
  <c r="K17" i="35"/>
  <c r="K18" i="35" s="1"/>
  <c r="J17" i="35"/>
  <c r="I17" i="35"/>
  <c r="F17" i="35"/>
  <c r="I15" i="35"/>
  <c r="H15" i="35"/>
  <c r="H16" i="35" s="1"/>
  <c r="G15" i="35"/>
  <c r="E15" i="35"/>
  <c r="E16" i="35" s="1"/>
  <c r="D15" i="35"/>
  <c r="E14" i="35"/>
  <c r="D14" i="35"/>
  <c r="H13" i="35"/>
  <c r="E13" i="35"/>
  <c r="L12" i="35"/>
  <c r="K12" i="35"/>
  <c r="K15" i="35" s="1"/>
  <c r="J12" i="35"/>
  <c r="J15" i="35" s="1"/>
  <c r="I12" i="35"/>
  <c r="F12" i="35"/>
  <c r="H11" i="35"/>
  <c r="E11" i="35"/>
  <c r="L10" i="35"/>
  <c r="K10" i="35"/>
  <c r="K11" i="35" s="1"/>
  <c r="J10" i="35"/>
  <c r="I10" i="35"/>
  <c r="F10" i="35"/>
  <c r="I8" i="35"/>
  <c r="H8" i="35"/>
  <c r="H9" i="35" s="1"/>
  <c r="G8" i="35"/>
  <c r="E8" i="35"/>
  <c r="F8" i="35" s="1"/>
  <c r="D8" i="35"/>
  <c r="E7" i="35"/>
  <c r="D7" i="35"/>
  <c r="H6" i="35"/>
  <c r="E6" i="35"/>
  <c r="L5" i="35"/>
  <c r="K5" i="35"/>
  <c r="K8" i="35" s="1"/>
  <c r="J5" i="35"/>
  <c r="J8" i="35" s="1"/>
  <c r="I5" i="35"/>
  <c r="F5" i="35"/>
  <c r="Q74" i="34"/>
  <c r="Q70" i="34"/>
  <c r="Q68" i="34"/>
  <c r="Q62" i="34"/>
  <c r="Q58" i="34"/>
  <c r="Q56" i="34"/>
  <c r="Q50" i="34"/>
  <c r="Q44" i="34"/>
  <c r="Q40" i="34"/>
  <c r="Q38" i="34"/>
  <c r="Q34" i="34"/>
  <c r="Q32" i="34"/>
  <c r="Q26" i="34"/>
  <c r="Q20" i="34"/>
  <c r="Q16" i="34"/>
  <c r="Q14" i="34"/>
  <c r="Q8" i="34"/>
  <c r="Q4" i="34"/>
  <c r="E94" i="33"/>
  <c r="K93" i="33"/>
  <c r="L93" i="33" s="1"/>
  <c r="J93" i="33"/>
  <c r="J91" i="33" s="1"/>
  <c r="F93" i="33"/>
  <c r="K91" i="33"/>
  <c r="E91" i="33"/>
  <c r="E92" i="33" s="1"/>
  <c r="D91" i="33"/>
  <c r="E89" i="33"/>
  <c r="K88" i="33"/>
  <c r="E90" i="33" s="1"/>
  <c r="J88" i="33"/>
  <c r="D90" i="33" s="1"/>
  <c r="F88" i="33"/>
  <c r="H87" i="33"/>
  <c r="E87" i="33"/>
  <c r="L86" i="33"/>
  <c r="K86" i="33"/>
  <c r="K87" i="33" s="1"/>
  <c r="J86" i="33"/>
  <c r="F86" i="33"/>
  <c r="K85" i="33"/>
  <c r="K84" i="33"/>
  <c r="L84" i="33" s="1"/>
  <c r="H84" i="33"/>
  <c r="H85" i="33" s="1"/>
  <c r="G84" i="33"/>
  <c r="E84" i="33"/>
  <c r="E85" i="33" s="1"/>
  <c r="D84" i="33"/>
  <c r="E83" i="33"/>
  <c r="H82" i="33"/>
  <c r="E82" i="33"/>
  <c r="K81" i="33"/>
  <c r="J81" i="33"/>
  <c r="D83" i="33" s="1"/>
  <c r="I81" i="33"/>
  <c r="F81" i="33"/>
  <c r="K79" i="33"/>
  <c r="J79" i="33"/>
  <c r="F79" i="33"/>
  <c r="F77" i="33"/>
  <c r="E77" i="33"/>
  <c r="L74" i="33"/>
  <c r="K74" i="33"/>
  <c r="E76" i="33" s="1"/>
  <c r="J74" i="33"/>
  <c r="F74" i="33"/>
  <c r="K72" i="33"/>
  <c r="K70" i="33" s="1"/>
  <c r="J72" i="33"/>
  <c r="I72" i="33"/>
  <c r="F72" i="33"/>
  <c r="L70" i="33"/>
  <c r="H70" i="33"/>
  <c r="I70" i="33" s="1"/>
  <c r="F70" i="33"/>
  <c r="E70" i="33"/>
  <c r="H69" i="33"/>
  <c r="E69" i="33"/>
  <c r="L67" i="33"/>
  <c r="K67" i="33"/>
  <c r="J67" i="33"/>
  <c r="I67" i="33"/>
  <c r="F67" i="33"/>
  <c r="H66" i="33"/>
  <c r="E66" i="33"/>
  <c r="K65" i="33"/>
  <c r="K66" i="33" s="1"/>
  <c r="J65" i="33"/>
  <c r="I65" i="33"/>
  <c r="F65" i="33"/>
  <c r="I63" i="33"/>
  <c r="H63" i="33"/>
  <c r="H64" i="33" s="1"/>
  <c r="G63" i="33"/>
  <c r="E63" i="33"/>
  <c r="D63" i="33"/>
  <c r="D62" i="33"/>
  <c r="H61" i="33"/>
  <c r="E61" i="33"/>
  <c r="K60" i="33"/>
  <c r="K63" i="33" s="1"/>
  <c r="K64" i="33" s="1"/>
  <c r="J60" i="33"/>
  <c r="J63" i="33" s="1"/>
  <c r="I60" i="33"/>
  <c r="F60" i="33"/>
  <c r="H59" i="33"/>
  <c r="E59" i="33"/>
  <c r="L58" i="33"/>
  <c r="K58" i="33"/>
  <c r="K59" i="33" s="1"/>
  <c r="J58" i="33"/>
  <c r="J56" i="33" s="1"/>
  <c r="I58" i="33"/>
  <c r="F58" i="33"/>
  <c r="H56" i="33"/>
  <c r="G56" i="33"/>
  <c r="E56" i="33"/>
  <c r="D56" i="33"/>
  <c r="E57" i="33" s="1"/>
  <c r="D55" i="33"/>
  <c r="H54" i="33"/>
  <c r="E54" i="33"/>
  <c r="L53" i="33"/>
  <c r="K53" i="33"/>
  <c r="E55" i="33" s="1"/>
  <c r="J53" i="33"/>
  <c r="G55" i="33" s="1"/>
  <c r="I53" i="33"/>
  <c r="F53" i="33"/>
  <c r="H52" i="33"/>
  <c r="E52" i="33"/>
  <c r="L51" i="33"/>
  <c r="K51" i="33"/>
  <c r="K52" i="33" s="1"/>
  <c r="J51" i="33"/>
  <c r="I51" i="33"/>
  <c r="F51" i="33"/>
  <c r="H49" i="33"/>
  <c r="G49" i="33"/>
  <c r="E49" i="33"/>
  <c r="F49" i="33" s="1"/>
  <c r="D49" i="33"/>
  <c r="H48" i="33"/>
  <c r="D48" i="33"/>
  <c r="H47" i="33"/>
  <c r="E47" i="33"/>
  <c r="K46" i="33"/>
  <c r="E48" i="33" s="1"/>
  <c r="J46" i="33"/>
  <c r="J49" i="33" s="1"/>
  <c r="I46" i="33"/>
  <c r="F46" i="33"/>
  <c r="H45" i="33"/>
  <c r="E45" i="33"/>
  <c r="K44" i="33"/>
  <c r="L44" i="33" s="1"/>
  <c r="J44" i="33"/>
  <c r="I44" i="33"/>
  <c r="F44" i="33"/>
  <c r="K42" i="33"/>
  <c r="K43" i="33" s="1"/>
  <c r="H42" i="33"/>
  <c r="G42" i="33"/>
  <c r="E42" i="33"/>
  <c r="D42" i="33"/>
  <c r="H41" i="33"/>
  <c r="D41" i="33"/>
  <c r="H40" i="33"/>
  <c r="E40" i="33"/>
  <c r="L39" i="33"/>
  <c r="K39" i="33"/>
  <c r="E41" i="33" s="1"/>
  <c r="J39" i="33"/>
  <c r="J42" i="33" s="1"/>
  <c r="I39" i="33"/>
  <c r="F39" i="33"/>
  <c r="H38" i="33"/>
  <c r="E38" i="33"/>
  <c r="L37" i="33"/>
  <c r="K37" i="33"/>
  <c r="K38" i="33" s="1"/>
  <c r="J37" i="33"/>
  <c r="I37" i="33"/>
  <c r="F37" i="33"/>
  <c r="H35" i="33"/>
  <c r="G35" i="33"/>
  <c r="E35" i="33"/>
  <c r="F35" i="33" s="1"/>
  <c r="D35" i="33"/>
  <c r="D34" i="33"/>
  <c r="H33" i="33"/>
  <c r="E33" i="33"/>
  <c r="K32" i="33"/>
  <c r="E34" i="33" s="1"/>
  <c r="J32" i="33"/>
  <c r="J35" i="33" s="1"/>
  <c r="I32" i="33"/>
  <c r="F32" i="33"/>
  <c r="H31" i="33"/>
  <c r="E31" i="33"/>
  <c r="K30" i="33"/>
  <c r="K28" i="33" s="1"/>
  <c r="J30" i="33"/>
  <c r="I30" i="33"/>
  <c r="F30" i="33"/>
  <c r="H28" i="33"/>
  <c r="G28" i="33"/>
  <c r="E28" i="33"/>
  <c r="D28" i="33"/>
  <c r="H27" i="33"/>
  <c r="D27" i="33"/>
  <c r="H26" i="33"/>
  <c r="E26" i="33"/>
  <c r="L25" i="33"/>
  <c r="K25" i="33"/>
  <c r="E27" i="33" s="1"/>
  <c r="J25" i="33"/>
  <c r="J28" i="33" s="1"/>
  <c r="I25" i="33"/>
  <c r="F25" i="33"/>
  <c r="H24" i="33"/>
  <c r="E24" i="33"/>
  <c r="L23" i="33"/>
  <c r="K23" i="33"/>
  <c r="K24" i="33" s="1"/>
  <c r="J23" i="33"/>
  <c r="I23" i="33"/>
  <c r="F23" i="33"/>
  <c r="H21" i="33"/>
  <c r="G21" i="33"/>
  <c r="E21" i="33"/>
  <c r="D21" i="33"/>
  <c r="H20" i="33"/>
  <c r="D20" i="33"/>
  <c r="H19" i="33"/>
  <c r="E19" i="33"/>
  <c r="K18" i="33"/>
  <c r="E20" i="33" s="1"/>
  <c r="J18" i="33"/>
  <c r="J21" i="33" s="1"/>
  <c r="I18" i="33"/>
  <c r="F18" i="33"/>
  <c r="K14" i="33"/>
  <c r="H14" i="33"/>
  <c r="H11" i="33"/>
  <c r="E11" i="33"/>
  <c r="K10" i="33"/>
  <c r="L10" i="33" s="1"/>
  <c r="J10" i="33"/>
  <c r="I10" i="33"/>
  <c r="F10" i="33"/>
  <c r="H8" i="33"/>
  <c r="H9" i="33" s="1"/>
  <c r="G8" i="33"/>
  <c r="F8" i="33"/>
  <c r="E8" i="33"/>
  <c r="E9" i="33" s="1"/>
  <c r="D8" i="33"/>
  <c r="H6" i="33"/>
  <c r="E6" i="33"/>
  <c r="K5" i="33"/>
  <c r="E7" i="33" s="1"/>
  <c r="J5" i="33"/>
  <c r="D7" i="33" s="1"/>
  <c r="I5" i="33"/>
  <c r="F5" i="33"/>
  <c r="I8" i="33" l="1"/>
  <c r="L65" i="33"/>
  <c r="L60" i="33"/>
  <c r="E62" i="33"/>
  <c r="E64" i="33"/>
  <c r="K65" i="35"/>
  <c r="L64" i="35"/>
  <c r="L8" i="35"/>
  <c r="K9" i="35"/>
  <c r="L15" i="35"/>
  <c r="K16" i="35"/>
  <c r="L29" i="35"/>
  <c r="K30" i="35"/>
  <c r="L22" i="35"/>
  <c r="K23" i="35"/>
  <c r="K51" i="35"/>
  <c r="L50" i="35"/>
  <c r="E9" i="35"/>
  <c r="G42" i="35"/>
  <c r="J43" i="35"/>
  <c r="K55" i="35"/>
  <c r="K57" i="35"/>
  <c r="G7" i="35"/>
  <c r="G14" i="35"/>
  <c r="F15" i="35"/>
  <c r="G21" i="35"/>
  <c r="F22" i="35"/>
  <c r="G28" i="35"/>
  <c r="F29" i="35"/>
  <c r="F36" i="35"/>
  <c r="J36" i="35"/>
  <c r="L36" i="35" s="1"/>
  <c r="K41" i="35"/>
  <c r="H42" i="35"/>
  <c r="K43" i="35"/>
  <c r="L47" i="35"/>
  <c r="D49" i="35"/>
  <c r="L52" i="35"/>
  <c r="L54" i="35"/>
  <c r="D56" i="35"/>
  <c r="L59" i="35"/>
  <c r="E63" i="35"/>
  <c r="I64" i="35"/>
  <c r="E65" i="35"/>
  <c r="H49" i="35"/>
  <c r="H56" i="35"/>
  <c r="K6" i="35"/>
  <c r="H7" i="35"/>
  <c r="K13" i="35"/>
  <c r="H14" i="35"/>
  <c r="K20" i="35"/>
  <c r="H21" i="35"/>
  <c r="K27" i="35"/>
  <c r="H28" i="35"/>
  <c r="K34" i="35"/>
  <c r="H35" i="35"/>
  <c r="E49" i="35"/>
  <c r="I50" i="35"/>
  <c r="G63" i="35"/>
  <c r="K48" i="35"/>
  <c r="G49" i="35"/>
  <c r="G56" i="35"/>
  <c r="K62" i="35"/>
  <c r="H63" i="35"/>
  <c r="L28" i="33"/>
  <c r="K29" i="33"/>
  <c r="H22" i="33"/>
  <c r="I21" i="33"/>
  <c r="K31" i="33"/>
  <c r="K33" i="33"/>
  <c r="H50" i="33"/>
  <c r="I49" i="33"/>
  <c r="K77" i="33"/>
  <c r="L77" i="33" s="1"/>
  <c r="J8" i="33"/>
  <c r="L5" i="33"/>
  <c r="G7" i="33"/>
  <c r="K21" i="33"/>
  <c r="H29" i="33"/>
  <c r="I28" i="33"/>
  <c r="L30" i="33"/>
  <c r="L32" i="33"/>
  <c r="K40" i="33"/>
  <c r="F42" i="33"/>
  <c r="L42" i="33"/>
  <c r="K49" i="33"/>
  <c r="H55" i="33"/>
  <c r="H57" i="33"/>
  <c r="I56" i="33"/>
  <c r="F63" i="33"/>
  <c r="L63" i="33"/>
  <c r="L72" i="33"/>
  <c r="K19" i="33"/>
  <c r="F21" i="33"/>
  <c r="H34" i="33"/>
  <c r="H36" i="33"/>
  <c r="I35" i="33"/>
  <c r="K45" i="33"/>
  <c r="K47" i="33"/>
  <c r="K56" i="33"/>
  <c r="K57" i="33" s="1"/>
  <c r="F84" i="33"/>
  <c r="L18" i="33"/>
  <c r="K26" i="33"/>
  <c r="F28" i="33"/>
  <c r="K35" i="33"/>
  <c r="H43" i="33"/>
  <c r="I42" i="33"/>
  <c r="L46" i="33"/>
  <c r="K54" i="33"/>
  <c r="F56" i="33"/>
  <c r="L79" i="33"/>
  <c r="L81" i="33"/>
  <c r="G83" i="33"/>
  <c r="K92" i="33"/>
  <c r="L91" i="33"/>
  <c r="K89" i="33"/>
  <c r="K94" i="33"/>
  <c r="K6" i="33"/>
  <c r="H7" i="33"/>
  <c r="K8" i="33"/>
  <c r="K11" i="33"/>
  <c r="E22" i="33"/>
  <c r="E29" i="33"/>
  <c r="E36" i="33"/>
  <c r="E43" i="33"/>
  <c r="E50" i="33"/>
  <c r="G62" i="33"/>
  <c r="K82" i="33"/>
  <c r="H83" i="33"/>
  <c r="F91" i="33"/>
  <c r="G20" i="33"/>
  <c r="G27" i="33"/>
  <c r="G34" i="33"/>
  <c r="G41" i="33"/>
  <c r="G48" i="33"/>
  <c r="K61" i="33"/>
  <c r="H62" i="33"/>
  <c r="L88" i="33"/>
  <c r="L43" i="35" l="1"/>
  <c r="K44" i="35"/>
  <c r="K58" i="35"/>
  <c r="L57" i="35"/>
  <c r="K37" i="35"/>
  <c r="K36" i="33"/>
  <c r="L35" i="33"/>
  <c r="L8" i="33"/>
  <c r="K9" i="33"/>
  <c r="K50" i="33"/>
  <c r="L49" i="33"/>
  <c r="K22" i="33"/>
  <c r="L21" i="33"/>
  <c r="BA57" i="29" l="1"/>
  <c r="A40" i="37" l="1"/>
  <c r="A39" i="37"/>
  <c r="A38" i="37"/>
  <c r="A37" i="37"/>
  <c r="A36" i="37"/>
  <c r="A35" i="37"/>
  <c r="A34" i="37"/>
  <c r="A31" i="37"/>
  <c r="A29" i="37"/>
  <c r="A26" i="37"/>
  <c r="A25" i="37"/>
  <c r="A23" i="37"/>
  <c r="A17" i="37"/>
  <c r="A22" i="37"/>
  <c r="A20" i="37"/>
  <c r="A33" i="37" l="1"/>
  <c r="A30" i="37"/>
  <c r="A27" i="37"/>
  <c r="A24" i="37"/>
  <c r="A21" i="37"/>
  <c r="A19" i="37"/>
  <c r="A16" i="37" l="1"/>
  <c r="A14" i="37"/>
  <c r="A13" i="37" l="1"/>
  <c r="A11" i="37"/>
  <c r="A10" i="37" l="1"/>
  <c r="A8" i="37"/>
  <c r="A5" i="37" l="1"/>
  <c r="BA44" i="29" l="1"/>
  <c r="BA48" i="29"/>
  <c r="BA52" i="29"/>
  <c r="BA61" i="29"/>
  <c r="BA65" i="29"/>
  <c r="BA69" i="29"/>
  <c r="BA74" i="29"/>
  <c r="BA78" i="29"/>
  <c r="BA82" i="29"/>
  <c r="BA87" i="29"/>
  <c r="BA91" i="29"/>
</calcChain>
</file>

<file path=xl/sharedStrings.xml><?xml version="1.0" encoding="utf-8"?>
<sst xmlns="http://schemas.openxmlformats.org/spreadsheetml/2006/main" count="1489" uniqueCount="366">
  <si>
    <t>月別</t>
    <rPh sb="0" eb="2">
      <t>ツキベツ</t>
    </rPh>
    <phoneticPr fontId="3"/>
  </si>
  <si>
    <t>入荷量</t>
    <rPh sb="0" eb="3">
      <t>ニュウカリョウ</t>
    </rPh>
    <phoneticPr fontId="3"/>
  </si>
  <si>
    <t>道内産生しいたけ流通状況</t>
    <rPh sb="0" eb="2">
      <t>ドウナイ</t>
    </rPh>
    <rPh sb="2" eb="3">
      <t>サン</t>
    </rPh>
    <rPh sb="3" eb="4">
      <t>ナマ</t>
    </rPh>
    <rPh sb="8" eb="10">
      <t>リュウツウ</t>
    </rPh>
    <rPh sb="10" eb="12">
      <t>ジョウキョウ</t>
    </rPh>
    <phoneticPr fontId="3"/>
  </si>
  <si>
    <t>道内産なめこ流通状況</t>
    <rPh sb="0" eb="2">
      <t>ドウナイ</t>
    </rPh>
    <rPh sb="2" eb="3">
      <t>サン</t>
    </rPh>
    <rPh sb="6" eb="8">
      <t>リュウツウ</t>
    </rPh>
    <rPh sb="8" eb="10">
      <t>ジョウキョウ</t>
    </rPh>
    <phoneticPr fontId="3"/>
  </si>
  <si>
    <t>道内産えのきたけ流通状況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3"/>
  </si>
  <si>
    <t>道内産ひらたけ流通状況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3"/>
  </si>
  <si>
    <t>道内産まいたけ流通状況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3"/>
  </si>
  <si>
    <t>道内産ぶなしめじ流通状況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3"/>
  </si>
  <si>
    <t>道内産たもぎたけ流通状況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3"/>
  </si>
  <si>
    <t>道内産エリンギ流通状況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3"/>
  </si>
  <si>
    <t>道内産乾しいたけ流通状況</t>
    <rPh sb="0" eb="2">
      <t>ドウナイ</t>
    </rPh>
    <rPh sb="2" eb="3">
      <t>サン</t>
    </rPh>
    <rPh sb="3" eb="4">
      <t>ホ</t>
    </rPh>
    <rPh sb="8" eb="10">
      <t>リュウツウ</t>
    </rPh>
    <rPh sb="10" eb="12">
      <t>ジョウキョウ</t>
    </rPh>
    <phoneticPr fontId="3"/>
  </si>
  <si>
    <t>道内産乾きくらげ流通状況</t>
    <rPh sb="0" eb="2">
      <t>ドウナイ</t>
    </rPh>
    <rPh sb="2" eb="3">
      <t>サン</t>
    </rPh>
    <rPh sb="3" eb="4">
      <t>カワ</t>
    </rPh>
    <rPh sb="8" eb="10">
      <t>リュウツウ</t>
    </rPh>
    <rPh sb="10" eb="12">
      <t>ジョウキョウ</t>
    </rPh>
    <phoneticPr fontId="3"/>
  </si>
  <si>
    <t>道内産生きくらげ流通状況</t>
    <rPh sb="0" eb="2">
      <t>ドウナイ</t>
    </rPh>
    <rPh sb="2" eb="3">
      <t>サン</t>
    </rPh>
    <rPh sb="3" eb="4">
      <t>ナマ</t>
    </rPh>
    <rPh sb="8" eb="10">
      <t>リュウツウ</t>
    </rPh>
    <rPh sb="10" eb="12">
      <t>ジョウキョウ</t>
    </rPh>
    <phoneticPr fontId="3"/>
  </si>
  <si>
    <t>道内産えぞ雪の下流通状況</t>
    <rPh sb="0" eb="2">
      <t>ドウナイ</t>
    </rPh>
    <rPh sb="2" eb="3">
      <t>サン</t>
    </rPh>
    <rPh sb="5" eb="6">
      <t>ユキ</t>
    </rPh>
    <rPh sb="7" eb="8">
      <t>シタ</t>
    </rPh>
    <rPh sb="8" eb="10">
      <t>リュウツウ</t>
    </rPh>
    <rPh sb="10" eb="12">
      <t>ジョウキョウ</t>
    </rPh>
    <phoneticPr fontId="3"/>
  </si>
  <si>
    <t>北海道水産林務部</t>
    <phoneticPr fontId="6"/>
  </si>
  <si>
    <t>１　調査趣旨</t>
    <phoneticPr fontId="6"/>
  </si>
  <si>
    <t>２　調査対象</t>
    <phoneticPr fontId="6"/>
  </si>
  <si>
    <t>３　調査対象期間</t>
    <phoneticPr fontId="6"/>
  </si>
  <si>
    <t>４　調査結果の概要</t>
    <phoneticPr fontId="6"/>
  </si>
  <si>
    <t>(1) きのこ類の流通実態調査</t>
    <phoneticPr fontId="6"/>
  </si>
  <si>
    <t>① 入荷量、販売単価及び販売金額（道内・道外）</t>
    <rPh sb="2" eb="5">
      <t>ニュウカリョウ</t>
    </rPh>
    <rPh sb="6" eb="8">
      <t>ハンバイ</t>
    </rPh>
    <rPh sb="12" eb="14">
      <t>ハンバイ</t>
    </rPh>
    <phoneticPr fontId="6"/>
  </si>
  <si>
    <t>ア　入荷量</t>
    <rPh sb="2" eb="5">
      <t>ニュウカリョウ</t>
    </rPh>
    <phoneticPr fontId="6"/>
  </si>
  <si>
    <t>(ｱ)</t>
    <phoneticPr fontId="6"/>
  </si>
  <si>
    <t>(ｲ)</t>
    <phoneticPr fontId="6"/>
  </si>
  <si>
    <t>前年との比較 （括弧内は前年比（%））</t>
    <phoneticPr fontId="6"/>
  </si>
  <si>
    <t>(ｳ)</t>
    <phoneticPr fontId="6"/>
  </si>
  <si>
    <t>道内産のシェア（括弧内はシェア（%））</t>
    <phoneticPr fontId="6"/>
  </si>
  <si>
    <t>イ　販売単価（円／Kg）</t>
    <phoneticPr fontId="6"/>
  </si>
  <si>
    <t>ウ　販売金額</t>
    <rPh sb="4" eb="6">
      <t>キンガク</t>
    </rPh>
    <phoneticPr fontId="6"/>
  </si>
  <si>
    <t>ア　生しいたけ</t>
    <phoneticPr fontId="6"/>
  </si>
  <si>
    <t>イ　なめこ</t>
    <phoneticPr fontId="6"/>
  </si>
  <si>
    <t>ウ　えのきたけ</t>
    <phoneticPr fontId="6"/>
  </si>
  <si>
    <t>オ　たもぎたけ</t>
    <phoneticPr fontId="6"/>
  </si>
  <si>
    <t>カ　まいたけ</t>
    <phoneticPr fontId="6"/>
  </si>
  <si>
    <t>キ　ぶなしめじ</t>
    <phoneticPr fontId="6"/>
  </si>
  <si>
    <t>ク　エリンギ</t>
    <phoneticPr fontId="6"/>
  </si>
  <si>
    <t>ケ　乾しいたけ</t>
    <phoneticPr fontId="6"/>
  </si>
  <si>
    <t>コ　乾きくらげ</t>
    <phoneticPr fontId="6"/>
  </si>
  <si>
    <t>サ　生きくらげ</t>
    <phoneticPr fontId="6"/>
  </si>
  <si>
    <t>シ　えぞ雪の下</t>
    <phoneticPr fontId="6"/>
  </si>
  <si>
    <t>販売単価</t>
    <rPh sb="0" eb="2">
      <t>ハンバイ</t>
    </rPh>
    <rPh sb="2" eb="4">
      <t>タンカ</t>
    </rPh>
    <phoneticPr fontId="3"/>
  </si>
  <si>
    <t>販売単価</t>
    <phoneticPr fontId="3"/>
  </si>
  <si>
    <t>㎏</t>
    <phoneticPr fontId="3"/>
  </si>
  <si>
    <t>＜　概　要　＞</t>
    <rPh sb="2" eb="3">
      <t>オオムネ</t>
    </rPh>
    <rPh sb="4" eb="5">
      <t>ヨウ</t>
    </rPh>
    <phoneticPr fontId="3"/>
  </si>
  <si>
    <t>50%未満</t>
  </si>
  <si>
    <t>50%以上100%未満</t>
  </si>
  <si>
    <t>編　　集</t>
    <rPh sb="0" eb="1">
      <t>ヘン</t>
    </rPh>
    <rPh sb="3" eb="4">
      <t>シュウ</t>
    </rPh>
    <phoneticPr fontId="3"/>
  </si>
  <si>
    <t>北海道水産林務部林務局林業木材課</t>
    <phoneticPr fontId="3"/>
  </si>
  <si>
    <t>060-8588　札幌市中央区北３条西６丁目</t>
    <rPh sb="9" eb="12">
      <t>サッポロシ</t>
    </rPh>
    <rPh sb="12" eb="15">
      <t>チュウオウク</t>
    </rPh>
    <rPh sb="15" eb="16">
      <t>キタ</t>
    </rPh>
    <rPh sb="17" eb="18">
      <t>ジョウ</t>
    </rPh>
    <rPh sb="18" eb="19">
      <t>ニシ</t>
    </rPh>
    <rPh sb="20" eb="22">
      <t>チョウメ</t>
    </rPh>
    <phoneticPr fontId="3"/>
  </si>
  <si>
    <t>Ｔｅｌ</t>
    <phoneticPr fontId="3"/>
  </si>
  <si>
    <t>011-231-4111</t>
    <phoneticPr fontId="3"/>
  </si>
  <si>
    <t>Ｆａｘ</t>
    <phoneticPr fontId="3"/>
  </si>
  <si>
    <t>発　　行</t>
    <rPh sb="0" eb="1">
      <t>ハツ</t>
    </rPh>
    <rPh sb="3" eb="4">
      <t>ギョウ</t>
    </rPh>
    <phoneticPr fontId="3"/>
  </si>
  <si>
    <t>平成28年</t>
    <phoneticPr fontId="3"/>
  </si>
  <si>
    <t>目                次</t>
  </si>
  <si>
    <t>１　調査趣旨</t>
    <rPh sb="2" eb="4">
      <t>チョウサ</t>
    </rPh>
    <rPh sb="4" eb="6">
      <t>シュシ</t>
    </rPh>
    <phoneticPr fontId="6"/>
  </si>
  <si>
    <t>２　調査対象</t>
    <rPh sb="2" eb="4">
      <t>チョウサ</t>
    </rPh>
    <rPh sb="4" eb="6">
      <t>タイショウ</t>
    </rPh>
    <phoneticPr fontId="6"/>
  </si>
  <si>
    <t>３　調査対象期間</t>
    <rPh sb="2" eb="4">
      <t>チョウサ</t>
    </rPh>
    <rPh sb="4" eb="6">
      <t>タイショウ</t>
    </rPh>
    <rPh sb="6" eb="8">
      <t>キカン</t>
    </rPh>
    <phoneticPr fontId="6"/>
  </si>
  <si>
    <t>４　調査結果の概要</t>
    <rPh sb="2" eb="4">
      <t>チョウサ</t>
    </rPh>
    <rPh sb="4" eb="6">
      <t>ケッカ</t>
    </rPh>
    <rPh sb="7" eb="9">
      <t>ガイヨウ</t>
    </rPh>
    <phoneticPr fontId="6"/>
  </si>
  <si>
    <t>(1) きのこ類の流通実態調査</t>
    <rPh sb="7" eb="8">
      <t>ルイ</t>
    </rPh>
    <rPh sb="9" eb="11">
      <t>リュウツウ</t>
    </rPh>
    <rPh sb="11" eb="13">
      <t>ジッタイ</t>
    </rPh>
    <rPh sb="13" eb="15">
      <t>チョウサ</t>
    </rPh>
    <phoneticPr fontId="6"/>
  </si>
  <si>
    <t>・・・・・・・・・・・・・・・・・・・・・・・・・・・・・・・・・・・・・・・・・・・・・・・・・・・・・・・・・・・・・・・・・・・・・・・・・</t>
    <phoneticPr fontId="6"/>
  </si>
  <si>
    <t>＜　概　　要　＞</t>
    <rPh sb="2" eb="3">
      <t>オオムネ</t>
    </rPh>
    <rPh sb="5" eb="6">
      <t>ヨウ</t>
    </rPh>
    <phoneticPr fontId="6"/>
  </si>
  <si>
    <t>＜　資　　料　＞</t>
    <rPh sb="2" eb="3">
      <t>シ</t>
    </rPh>
    <rPh sb="5" eb="6">
      <t>リョウ</t>
    </rPh>
    <phoneticPr fontId="6"/>
  </si>
  <si>
    <t>1～4</t>
    <phoneticPr fontId="6"/>
  </si>
  <si>
    <t>6～7</t>
    <phoneticPr fontId="6"/>
  </si>
  <si>
    <t>・・・・・・・・・・・・・・・・・・・・・・・・・・・・・・・・・・・・・</t>
    <phoneticPr fontId="6"/>
  </si>
  <si>
    <t>・・・・・・・・・・・・・・・・・・・・・・・・・・・・・・・・・・・・・・・・・・・</t>
    <phoneticPr fontId="6"/>
  </si>
  <si>
    <t xml:space="preserve"> 北海道内のきのこ類・山菜類流通実態調査</t>
    <rPh sb="1" eb="4">
      <t>ホッカイドウ</t>
    </rPh>
    <rPh sb="4" eb="5">
      <t>ナイ</t>
    </rPh>
    <rPh sb="13" eb="14">
      <t>ルイ</t>
    </rPh>
    <phoneticPr fontId="6"/>
  </si>
  <si>
    <t>(2) 山菜類の流通実態調査</t>
    <rPh sb="4" eb="6">
      <t>サンサイ</t>
    </rPh>
    <rPh sb="6" eb="7">
      <t>ルイ</t>
    </rPh>
    <rPh sb="8" eb="10">
      <t>リュウツウ</t>
    </rPh>
    <rPh sb="10" eb="12">
      <t>ジッタイ</t>
    </rPh>
    <rPh sb="12" eb="14">
      <t>チョウサ</t>
    </rPh>
    <phoneticPr fontId="6"/>
  </si>
  <si>
    <t>道内の主要な卸売市場におけるきのこ類、山菜類の入荷量・販売単価及び販売金額を調査し、流通に関する基礎資料とする。</t>
    <rPh sb="21" eb="22">
      <t>ルイ</t>
    </rPh>
    <rPh sb="23" eb="25">
      <t>ニュウカ</t>
    </rPh>
    <rPh sb="27" eb="29">
      <t>ハンバイ</t>
    </rPh>
    <rPh sb="33" eb="35">
      <t>ハンバイ</t>
    </rPh>
    <rPh sb="38" eb="40">
      <t>チョウサ</t>
    </rPh>
    <rPh sb="45" eb="46">
      <t>カン</t>
    </rPh>
    <rPh sb="48" eb="50">
      <t>キソ</t>
    </rPh>
    <rPh sb="50" eb="52">
      <t>シリョウ</t>
    </rPh>
    <phoneticPr fontId="6"/>
  </si>
  <si>
    <t>道内の主要な卸売市場（１２市場１３社）</t>
    <phoneticPr fontId="6"/>
  </si>
  <si>
    <t>北海道内のきのこ類・山菜類流通実態調査</t>
    <rPh sb="12" eb="13">
      <t>ルイ</t>
    </rPh>
    <rPh sb="17" eb="19">
      <t>チョウサ</t>
    </rPh>
    <phoneticPr fontId="3"/>
  </si>
  <si>
    <t>増加（前年比100%超）</t>
    <rPh sb="0" eb="2">
      <t>ゾウカ</t>
    </rPh>
    <phoneticPr fontId="3"/>
  </si>
  <si>
    <t>上昇（前年比100%超）</t>
    <phoneticPr fontId="3"/>
  </si>
  <si>
    <t>前年並（前年比95～100%）</t>
    <phoneticPr fontId="3"/>
  </si>
  <si>
    <t>減少（前年比95%未満）</t>
    <phoneticPr fontId="3"/>
  </si>
  <si>
    <t>下落（前年比95%未満）</t>
    <rPh sb="0" eb="2">
      <t>ゲラク</t>
    </rPh>
    <phoneticPr fontId="6"/>
  </si>
  <si>
    <t>前年並（前年比95～100%）</t>
    <phoneticPr fontId="3"/>
  </si>
  <si>
    <t>減少（前年比95%未満）</t>
    <phoneticPr fontId="3"/>
  </si>
  <si>
    <t>上昇（前年比100%超）</t>
    <phoneticPr fontId="3"/>
  </si>
  <si>
    <t>１　きのこ類の産地別（道内・道外）入荷量及び販売単価、販売金額</t>
    <rPh sb="5" eb="6">
      <t>ルイ</t>
    </rPh>
    <rPh sb="7" eb="10">
      <t>サンチベツ</t>
    </rPh>
    <rPh sb="11" eb="13">
      <t>ドウナイ</t>
    </rPh>
    <rPh sb="14" eb="16">
      <t>ドウガイ</t>
    </rPh>
    <rPh sb="17" eb="20">
      <t>ニュウカリョウ</t>
    </rPh>
    <rPh sb="20" eb="21">
      <t>オヨ</t>
    </rPh>
    <rPh sb="22" eb="24">
      <t>ハンバイ</t>
    </rPh>
    <rPh sb="24" eb="26">
      <t>タンカ</t>
    </rPh>
    <rPh sb="27" eb="29">
      <t>ハンバイ</t>
    </rPh>
    <rPh sb="29" eb="31">
      <t>キンガク</t>
    </rPh>
    <phoneticPr fontId="6"/>
  </si>
  <si>
    <t>・・・・・・・・・・・・・・・</t>
    <phoneticPr fontId="6"/>
  </si>
  <si>
    <t>・・・・・・・・・・・・・・・・・・・・・・・・・・・・・・・・・・・・・</t>
    <phoneticPr fontId="6"/>
  </si>
  <si>
    <t>・・・・・・・・・・・・・・・・・・・・・・・・・・・・</t>
    <phoneticPr fontId="6"/>
  </si>
  <si>
    <t>２　道内産きのこ類の品目別・月別流通状況</t>
    <rPh sb="2" eb="4">
      <t>ドウナイ</t>
    </rPh>
    <rPh sb="4" eb="5">
      <t>サン</t>
    </rPh>
    <rPh sb="8" eb="9">
      <t>ルイ</t>
    </rPh>
    <rPh sb="10" eb="13">
      <t>ヒンモクベツ</t>
    </rPh>
    <rPh sb="14" eb="16">
      <t>ツキベツ</t>
    </rPh>
    <rPh sb="16" eb="18">
      <t>リュウツウ</t>
    </rPh>
    <rPh sb="18" eb="20">
      <t>ジョウキョウ</t>
    </rPh>
    <phoneticPr fontId="6"/>
  </si>
  <si>
    <t>３　山菜類の産地別（道内・道外）入荷量及び販売単価、販売金額</t>
    <rPh sb="2" eb="4">
      <t>サンサイ</t>
    </rPh>
    <rPh sb="4" eb="5">
      <t>ルイ</t>
    </rPh>
    <rPh sb="6" eb="9">
      <t>サンチベツ</t>
    </rPh>
    <rPh sb="10" eb="12">
      <t>ドウナイ</t>
    </rPh>
    <rPh sb="13" eb="15">
      <t>ミチソト</t>
    </rPh>
    <rPh sb="16" eb="18">
      <t>ニュウカ</t>
    </rPh>
    <rPh sb="18" eb="19">
      <t>リョウ</t>
    </rPh>
    <rPh sb="19" eb="20">
      <t>オヨ</t>
    </rPh>
    <rPh sb="21" eb="23">
      <t>ハンバイ</t>
    </rPh>
    <rPh sb="23" eb="25">
      <t>タンカ</t>
    </rPh>
    <rPh sb="26" eb="28">
      <t>ハンバイ</t>
    </rPh>
    <rPh sb="28" eb="30">
      <t>キンガク</t>
    </rPh>
    <phoneticPr fontId="6"/>
  </si>
  <si>
    <t>４　道内産きのこ類の流通状況</t>
    <rPh sb="2" eb="4">
      <t>ドウナイ</t>
    </rPh>
    <rPh sb="4" eb="5">
      <t>サン</t>
    </rPh>
    <rPh sb="8" eb="9">
      <t>ルイ</t>
    </rPh>
    <rPh sb="10" eb="12">
      <t>リュウツウ</t>
    </rPh>
    <rPh sb="12" eb="14">
      <t>ジョウキョウ</t>
    </rPh>
    <phoneticPr fontId="6"/>
  </si>
  <si>
    <t>５　道内産きのこ類の振興局別入荷量及び販売単価、販売金額</t>
    <rPh sb="2" eb="4">
      <t>ドウナイ</t>
    </rPh>
    <rPh sb="4" eb="5">
      <t>サン</t>
    </rPh>
    <rPh sb="8" eb="9">
      <t>ルイ</t>
    </rPh>
    <rPh sb="10" eb="12">
      <t>シンコウ</t>
    </rPh>
    <rPh sb="12" eb="13">
      <t>キョク</t>
    </rPh>
    <rPh sb="13" eb="14">
      <t>ベツ</t>
    </rPh>
    <rPh sb="14" eb="16">
      <t>ニュウカ</t>
    </rPh>
    <rPh sb="16" eb="17">
      <t>リョウ</t>
    </rPh>
    <rPh sb="17" eb="18">
      <t>オヨ</t>
    </rPh>
    <rPh sb="19" eb="21">
      <t>ハンバイ</t>
    </rPh>
    <rPh sb="21" eb="23">
      <t>タンカ</t>
    </rPh>
    <rPh sb="24" eb="26">
      <t>ハンバイ</t>
    </rPh>
    <rPh sb="26" eb="27">
      <t>キン</t>
    </rPh>
    <rPh sb="27" eb="28">
      <t>ガク</t>
    </rPh>
    <phoneticPr fontId="6"/>
  </si>
  <si>
    <t>６　道外産きのこ類の地域別入荷量及び販売単価、販売金額</t>
    <rPh sb="2" eb="4">
      <t>ドウガイ</t>
    </rPh>
    <rPh sb="4" eb="5">
      <t>サン</t>
    </rPh>
    <rPh sb="8" eb="9">
      <t>ルイ</t>
    </rPh>
    <rPh sb="10" eb="13">
      <t>チイキベツ</t>
    </rPh>
    <rPh sb="13" eb="16">
      <t>ニュウカリョウ</t>
    </rPh>
    <rPh sb="16" eb="17">
      <t>オヨ</t>
    </rPh>
    <rPh sb="18" eb="20">
      <t>ハンバイ</t>
    </rPh>
    <rPh sb="20" eb="22">
      <t>タンカ</t>
    </rPh>
    <rPh sb="23" eb="25">
      <t>ハンバイ</t>
    </rPh>
    <rPh sb="25" eb="27">
      <t>キンガク</t>
    </rPh>
    <phoneticPr fontId="6"/>
  </si>
  <si>
    <t>8～9</t>
    <phoneticPr fontId="6"/>
  </si>
  <si>
    <t>10～11</t>
    <phoneticPr fontId="6"/>
  </si>
  <si>
    <t>12～17</t>
    <phoneticPr fontId="6"/>
  </si>
  <si>
    <t>＜　資　料　＞</t>
    <rPh sb="2" eb="3">
      <t>シ</t>
    </rPh>
    <rPh sb="4" eb="5">
      <t>リョウ</t>
    </rPh>
    <phoneticPr fontId="3"/>
  </si>
  <si>
    <t>道内産</t>
    <rPh sb="0" eb="2">
      <t>ドウナイ</t>
    </rPh>
    <rPh sb="2" eb="3">
      <t>サン</t>
    </rPh>
    <phoneticPr fontId="16"/>
  </si>
  <si>
    <t>道外産</t>
    <rPh sb="0" eb="1">
      <t>ドウ</t>
    </rPh>
    <rPh sb="1" eb="2">
      <t>ガイ</t>
    </rPh>
    <rPh sb="2" eb="3">
      <t>サン</t>
    </rPh>
    <phoneticPr fontId="16"/>
  </si>
  <si>
    <t>合　　　計</t>
    <rPh sb="0" eb="1">
      <t>ゴウ</t>
    </rPh>
    <rPh sb="4" eb="5">
      <t>ケイ</t>
    </rPh>
    <phoneticPr fontId="16"/>
  </si>
  <si>
    <t>増減</t>
    <rPh sb="0" eb="2">
      <t>ゾウゲン</t>
    </rPh>
    <phoneticPr fontId="16"/>
  </si>
  <si>
    <t>生しいたけ</t>
  </si>
  <si>
    <t>シェア</t>
    <phoneticPr fontId="16"/>
  </si>
  <si>
    <t>なめこ</t>
  </si>
  <si>
    <t>前年比</t>
    <phoneticPr fontId="16"/>
  </si>
  <si>
    <t>えのきたけ</t>
  </si>
  <si>
    <t>ひらたけ</t>
  </si>
  <si>
    <t>たもぎたけ</t>
  </si>
  <si>
    <t>まいたけ</t>
  </si>
  <si>
    <t>ぶなしめじ</t>
  </si>
  <si>
    <t>エリンギ</t>
  </si>
  <si>
    <t>乾しいたけ</t>
  </si>
  <si>
    <t>乾きくらげ</t>
  </si>
  <si>
    <t>生きくらげ</t>
  </si>
  <si>
    <t>えぞ雪の下</t>
  </si>
  <si>
    <t>２　道内産きのこ類の品目別・月別流通状況</t>
    <rPh sb="2" eb="4">
      <t>ドウナイ</t>
    </rPh>
    <rPh sb="4" eb="5">
      <t>サン</t>
    </rPh>
    <rPh sb="8" eb="9">
      <t>ルイ</t>
    </rPh>
    <rPh sb="10" eb="12">
      <t>ヒンモク</t>
    </rPh>
    <rPh sb="12" eb="13">
      <t>ベツ</t>
    </rPh>
    <rPh sb="14" eb="16">
      <t>ツキベツ</t>
    </rPh>
    <rPh sb="16" eb="18">
      <t>リュウツウ</t>
    </rPh>
    <rPh sb="18" eb="20">
      <t>ジョウキョウ</t>
    </rPh>
    <phoneticPr fontId="16"/>
  </si>
  <si>
    <t>１月</t>
    <rPh sb="1" eb="2">
      <t>ツキ</t>
    </rPh>
    <phoneticPr fontId="16"/>
  </si>
  <si>
    <t>区　　分</t>
    <rPh sb="0" eb="1">
      <t>ク</t>
    </rPh>
    <rPh sb="3" eb="4">
      <t>ブン</t>
    </rPh>
    <phoneticPr fontId="16"/>
  </si>
  <si>
    <t>２月</t>
    <rPh sb="1" eb="2">
      <t>ツキ</t>
    </rPh>
    <phoneticPr fontId="16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</si>
  <si>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</si>
  <si>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</si>
  <si>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</si>
  <si>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</si>
  <si>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</si>
  <si>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</si>
  <si>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</si>
  <si>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</si>
  <si>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</si>
  <si>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</si>
  <si>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生しいたけ</t>
    <rPh sb="0" eb="1">
      <t>ナマ</t>
    </rPh>
    <phoneticPr fontId="16"/>
  </si>
  <si>
    <t>前年比</t>
    <rPh sb="0" eb="3">
      <t>ゼンネンヒ</t>
    </rPh>
    <phoneticPr fontId="16"/>
  </si>
  <si>
    <t>乾しいたけ</t>
    <rPh sb="0" eb="1">
      <t>ホ</t>
    </rPh>
    <phoneticPr fontId="16"/>
  </si>
  <si>
    <t>乾きくらげ</t>
    <rPh sb="0" eb="1">
      <t>ホ</t>
    </rPh>
    <phoneticPr fontId="16"/>
  </si>
  <si>
    <t>生きくらげ</t>
    <rPh sb="0" eb="1">
      <t>ナマ</t>
    </rPh>
    <phoneticPr fontId="16"/>
  </si>
  <si>
    <t>えぞ雪の下</t>
    <rPh sb="2" eb="3">
      <t>ユキ</t>
    </rPh>
    <rPh sb="4" eb="5">
      <t>シタ</t>
    </rPh>
    <phoneticPr fontId="16"/>
  </si>
  <si>
    <t>３　山菜類の産地別（道内、道外）入荷量及び販売単価、販売金額</t>
    <rPh sb="2" eb="4">
      <t>サンサイ</t>
    </rPh>
    <rPh sb="4" eb="5">
      <t>ルイ</t>
    </rPh>
    <rPh sb="16" eb="19">
      <t>ニュウカリョウ</t>
    </rPh>
    <rPh sb="21" eb="23">
      <t>ハンバイ</t>
    </rPh>
    <rPh sb="26" eb="28">
      <t>ハンバイ</t>
    </rPh>
    <phoneticPr fontId="16"/>
  </si>
  <si>
    <t>たけのこ</t>
  </si>
  <si>
    <t>わさび</t>
  </si>
  <si>
    <t>わらび</t>
  </si>
  <si>
    <t>ぜんまい</t>
  </si>
  <si>
    <t>たらのめ</t>
  </si>
  <si>
    <t>ふき</t>
  </si>
  <si>
    <t>うど</t>
  </si>
  <si>
    <t>こごみ</t>
  </si>
  <si>
    <t>※H29から｢くり」及び｢くるみ」は北海道特用林産統計で調査対象外なので除く</t>
    <rPh sb="10" eb="11">
      <t>オヨ</t>
    </rPh>
    <rPh sb="18" eb="21">
      <t>ホッカイドウ</t>
    </rPh>
    <rPh sb="21" eb="23">
      <t>トクヨウ</t>
    </rPh>
    <rPh sb="23" eb="25">
      <t>リンサン</t>
    </rPh>
    <rPh sb="25" eb="27">
      <t>トウケイ</t>
    </rPh>
    <rPh sb="28" eb="30">
      <t>チョウサ</t>
    </rPh>
    <rPh sb="30" eb="33">
      <t>タイショウガイ</t>
    </rPh>
    <rPh sb="36" eb="37">
      <t>ノゾ</t>
    </rPh>
    <phoneticPr fontId="16"/>
  </si>
  <si>
    <t>(1) 生しいたけ</t>
    <rPh sb="4" eb="5">
      <t>ナマ</t>
    </rPh>
    <phoneticPr fontId="3"/>
  </si>
  <si>
    <t>① 年・月別 販売単価</t>
    <rPh sb="2" eb="3">
      <t>ネン</t>
    </rPh>
    <rPh sb="4" eb="6">
      <t>ツキベツ</t>
    </rPh>
    <phoneticPr fontId="3"/>
  </si>
  <si>
    <t>（単位：円／Kg）</t>
    <rPh sb="1" eb="3">
      <t>タンイ</t>
    </rPh>
    <rPh sb="4" eb="5">
      <t>エン</t>
    </rPh>
    <phoneticPr fontId="3"/>
  </si>
  <si>
    <t>年　　　　　　　　月</t>
    <rPh sb="0" eb="1">
      <t>ネン</t>
    </rPh>
    <rPh sb="9" eb="10">
      <t>ツキ</t>
    </rPh>
    <phoneticPr fontId="3"/>
  </si>
  <si>
    <t>Ｈ２７</t>
    <phoneticPr fontId="3"/>
  </si>
  <si>
    <t>Ｈ２８</t>
    <phoneticPr fontId="3"/>
  </si>
  <si>
    <t>Ｈ２９</t>
    <phoneticPr fontId="3"/>
  </si>
  <si>
    <t>② 年別 入荷量及び販売単価</t>
    <rPh sb="2" eb="4">
      <t>ネンベツ</t>
    </rPh>
    <rPh sb="5" eb="8">
      <t>ニュウカリョウ</t>
    </rPh>
    <rPh sb="8" eb="9">
      <t>オヨ</t>
    </rPh>
    <phoneticPr fontId="3"/>
  </si>
  <si>
    <t>年</t>
    <rPh sb="0" eb="1">
      <t>ネン</t>
    </rPh>
    <phoneticPr fontId="3"/>
  </si>
  <si>
    <t>H27</t>
  </si>
  <si>
    <t>H28</t>
    <phoneticPr fontId="3"/>
  </si>
  <si>
    <t>H29</t>
    <phoneticPr fontId="3"/>
  </si>
  <si>
    <t>入荷量（トン）</t>
    <rPh sb="0" eb="3">
      <t>ニュウカリョウ</t>
    </rPh>
    <phoneticPr fontId="3"/>
  </si>
  <si>
    <r>
      <t>販売単価</t>
    </r>
    <r>
      <rPr>
        <sz val="8"/>
        <rFont val="ＭＳ Ｐゴシック"/>
        <family val="3"/>
        <charset val="128"/>
      </rPr>
      <t>（円／Kg）</t>
    </r>
    <rPh sb="0" eb="2">
      <t>ハンバイ</t>
    </rPh>
    <rPh sb="2" eb="3">
      <t>タン</t>
    </rPh>
    <rPh sb="3" eb="4">
      <t>アタイ</t>
    </rPh>
    <rPh sb="5" eb="6">
      <t>エン</t>
    </rPh>
    <phoneticPr fontId="3"/>
  </si>
  <si>
    <t>(2) なめこ</t>
    <phoneticPr fontId="3"/>
  </si>
  <si>
    <t>Ｈ２７</t>
    <phoneticPr fontId="3"/>
  </si>
  <si>
    <t>Ｈ２９</t>
    <phoneticPr fontId="3"/>
  </si>
  <si>
    <t>(3) えのきたけ</t>
    <phoneticPr fontId="3"/>
  </si>
  <si>
    <t>(4) ひらたけ</t>
    <phoneticPr fontId="3"/>
  </si>
  <si>
    <t>入荷量（Kg）</t>
    <rPh sb="0" eb="3">
      <t>ニュウカリョウ</t>
    </rPh>
    <phoneticPr fontId="3"/>
  </si>
  <si>
    <t>(5) たもぎたけ</t>
    <phoneticPr fontId="3"/>
  </si>
  <si>
    <t>(6) まいたけ</t>
    <phoneticPr fontId="3"/>
  </si>
  <si>
    <t>(7) ぶなしめじ</t>
    <phoneticPr fontId="3"/>
  </si>
  <si>
    <t>(8) エリンギ</t>
    <phoneticPr fontId="3"/>
  </si>
  <si>
    <t>(9) 乾しいたけ</t>
    <rPh sb="4" eb="5">
      <t>ホ</t>
    </rPh>
    <phoneticPr fontId="3"/>
  </si>
  <si>
    <t>(10) 乾きくらげ</t>
    <rPh sb="5" eb="6">
      <t>ホ</t>
    </rPh>
    <phoneticPr fontId="3"/>
  </si>
  <si>
    <t>(11) 生きくらげ</t>
    <rPh sb="5" eb="6">
      <t>ナマ</t>
    </rPh>
    <phoneticPr fontId="3"/>
  </si>
  <si>
    <t>(12)　えぞ雪の下</t>
    <rPh sb="7" eb="8">
      <t>ユキ</t>
    </rPh>
    <rPh sb="9" eb="10">
      <t>シタ</t>
    </rPh>
    <phoneticPr fontId="3"/>
  </si>
  <si>
    <t>５　道内産きのこ類の振興局別入荷量及び販売単価、販売金額</t>
    <rPh sb="2" eb="3">
      <t>ドウ</t>
    </rPh>
    <rPh sb="3" eb="4">
      <t>ナイ</t>
    </rPh>
    <rPh sb="4" eb="5">
      <t>サン</t>
    </rPh>
    <rPh sb="8" eb="9">
      <t>ルイ</t>
    </rPh>
    <rPh sb="10" eb="12">
      <t>シンコウ</t>
    </rPh>
    <rPh sb="12" eb="14">
      <t>キョクベツ</t>
    </rPh>
    <rPh sb="14" eb="17">
      <t>ニュウカリョウ</t>
    </rPh>
    <rPh sb="17" eb="18">
      <t>オヨ</t>
    </rPh>
    <rPh sb="19" eb="21">
      <t>ハンバイ</t>
    </rPh>
    <rPh sb="21" eb="23">
      <t>タンカ</t>
    </rPh>
    <rPh sb="24" eb="26">
      <t>ハンバイ</t>
    </rPh>
    <rPh sb="26" eb="28">
      <t>キンガク</t>
    </rPh>
    <phoneticPr fontId="6"/>
  </si>
  <si>
    <t>（上段：数量 - kg、中段：単価 - 円、下段：金額 - 千円）</t>
    <phoneticPr fontId="3"/>
  </si>
  <si>
    <t>振興局</t>
    <rPh sb="0" eb="3">
      <t>シンコウキョク</t>
    </rPh>
    <phoneticPr fontId="6"/>
  </si>
  <si>
    <t>計</t>
    <rPh sb="0" eb="1">
      <t>ケイ</t>
    </rPh>
    <phoneticPr fontId="6"/>
  </si>
  <si>
    <t>空知</t>
    <rPh sb="0" eb="2">
      <t>ソラチ</t>
    </rPh>
    <phoneticPr fontId="6"/>
  </si>
  <si>
    <t>石狩</t>
    <rPh sb="0" eb="2">
      <t>イシカリ</t>
    </rPh>
    <phoneticPr fontId="6"/>
  </si>
  <si>
    <t>後志</t>
    <rPh sb="0" eb="2">
      <t>シリベシ</t>
    </rPh>
    <phoneticPr fontId="6"/>
  </si>
  <si>
    <t>胆振</t>
    <rPh sb="0" eb="2">
      <t>イブリ</t>
    </rPh>
    <phoneticPr fontId="6"/>
  </si>
  <si>
    <t>日高</t>
    <rPh sb="0" eb="2">
      <t>ヒダカ</t>
    </rPh>
    <phoneticPr fontId="6"/>
  </si>
  <si>
    <t>渡島</t>
    <rPh sb="0" eb="2">
      <t>オシマ</t>
    </rPh>
    <phoneticPr fontId="6"/>
  </si>
  <si>
    <t>檜山</t>
    <rPh sb="0" eb="2">
      <t>ヒヤマ</t>
    </rPh>
    <phoneticPr fontId="6"/>
  </si>
  <si>
    <t>上川</t>
    <rPh sb="0" eb="2">
      <t>カミカワ</t>
    </rPh>
    <phoneticPr fontId="6"/>
  </si>
  <si>
    <t>留萌</t>
    <rPh sb="0" eb="2">
      <t>ルモイ</t>
    </rPh>
    <phoneticPr fontId="6"/>
  </si>
  <si>
    <t>宗谷</t>
    <rPh sb="0" eb="1">
      <t>ソウ</t>
    </rPh>
    <rPh sb="1" eb="2">
      <t>ヤ</t>
    </rPh>
    <phoneticPr fontId="6"/>
  </si>
  <si>
    <t>オホーツク</t>
    <phoneticPr fontId="6"/>
  </si>
  <si>
    <t>十勝</t>
    <rPh sb="0" eb="2">
      <t>トカチ</t>
    </rPh>
    <phoneticPr fontId="6"/>
  </si>
  <si>
    <t>釧路</t>
    <rPh sb="0" eb="2">
      <t>クシロ</t>
    </rPh>
    <phoneticPr fontId="6"/>
  </si>
  <si>
    <t>根室</t>
    <rPh sb="0" eb="2">
      <t>ネムロ</t>
    </rPh>
    <phoneticPr fontId="6"/>
  </si>
  <si>
    <t>振興局不明</t>
    <rPh sb="0" eb="3">
      <t>シンコウキョク</t>
    </rPh>
    <rPh sb="3" eb="5">
      <t>フメイ</t>
    </rPh>
    <phoneticPr fontId="6"/>
  </si>
  <si>
    <t>品目・区分</t>
    <rPh sb="0" eb="2">
      <t>ヒンモク</t>
    </rPh>
    <rPh sb="3" eb="5">
      <t>クブン</t>
    </rPh>
    <phoneticPr fontId="6"/>
  </si>
  <si>
    <t>生しいたけ</t>
    <rPh sb="0" eb="1">
      <t>ナマ</t>
    </rPh>
    <phoneticPr fontId="6"/>
  </si>
  <si>
    <t>入荷量</t>
    <rPh sb="0" eb="3">
      <t>ニュウカリョウ</t>
    </rPh>
    <phoneticPr fontId="6"/>
  </si>
  <si>
    <t>販売金額</t>
    <rPh sb="0" eb="2">
      <t>ハンバイ</t>
    </rPh>
    <rPh sb="2" eb="4">
      <t>キンガク</t>
    </rPh>
    <phoneticPr fontId="3"/>
  </si>
  <si>
    <t>なめこ</t>
    <phoneticPr fontId="6"/>
  </si>
  <si>
    <t>えのきたけ</t>
    <phoneticPr fontId="6"/>
  </si>
  <si>
    <t>ひらたけ</t>
    <phoneticPr fontId="6"/>
  </si>
  <si>
    <t>たもぎたけ</t>
    <phoneticPr fontId="6"/>
  </si>
  <si>
    <t>まいたけ</t>
    <phoneticPr fontId="6"/>
  </si>
  <si>
    <t>ぶなしめじ</t>
    <phoneticPr fontId="6"/>
  </si>
  <si>
    <t>エリンギ</t>
    <phoneticPr fontId="6"/>
  </si>
  <si>
    <t>乾しいたけ</t>
    <rPh sb="0" eb="1">
      <t>カン</t>
    </rPh>
    <phoneticPr fontId="6"/>
  </si>
  <si>
    <t>乾きくらげ</t>
    <rPh sb="0" eb="1">
      <t>カン</t>
    </rPh>
    <phoneticPr fontId="6"/>
  </si>
  <si>
    <t>生きくらげ</t>
    <rPh sb="0" eb="1">
      <t>ナマ</t>
    </rPh>
    <phoneticPr fontId="6"/>
  </si>
  <si>
    <t>えぞ雪の下</t>
    <rPh sb="2" eb="3">
      <t>ユキ</t>
    </rPh>
    <rPh sb="4" eb="5">
      <t>シタ</t>
    </rPh>
    <phoneticPr fontId="6"/>
  </si>
  <si>
    <t>６　道外産きのこ類の地域別入荷量及び販売単価、販売金額</t>
    <phoneticPr fontId="6"/>
  </si>
  <si>
    <t>（上段：数量 - kg、中段：単価 - 円、下段：金額 - 千円）</t>
    <rPh sb="30" eb="31">
      <t>セン</t>
    </rPh>
    <phoneticPr fontId="3"/>
  </si>
  <si>
    <t>地域</t>
    <rPh sb="0" eb="2">
      <t>チイキ</t>
    </rPh>
    <phoneticPr fontId="6"/>
  </si>
  <si>
    <t>地域区分</t>
    <rPh sb="0" eb="2">
      <t>チイキ</t>
    </rPh>
    <rPh sb="2" eb="4">
      <t>クブン</t>
    </rPh>
    <phoneticPr fontId="6"/>
  </si>
  <si>
    <t>都府県</t>
    <rPh sb="0" eb="3">
      <t>トフケン</t>
    </rPh>
    <phoneticPr fontId="6"/>
  </si>
  <si>
    <t>東北（６）</t>
    <rPh sb="0" eb="2">
      <t>トウホク</t>
    </rPh>
    <phoneticPr fontId="6"/>
  </si>
  <si>
    <t>青森、岩手、宮城、秋田、山形、福島</t>
    <rPh sb="0" eb="2">
      <t>アオモリ</t>
    </rPh>
    <rPh sb="3" eb="5">
      <t>イワテ</t>
    </rPh>
    <rPh sb="6" eb="8">
      <t>ミヤギ</t>
    </rPh>
    <rPh sb="9" eb="11">
      <t>アキタ</t>
    </rPh>
    <rPh sb="12" eb="14">
      <t>ヤマガタ</t>
    </rPh>
    <rPh sb="15" eb="17">
      <t>フクシマ</t>
    </rPh>
    <phoneticPr fontId="6"/>
  </si>
  <si>
    <t>南関東（４）</t>
    <rPh sb="0" eb="1">
      <t>ミナミ</t>
    </rPh>
    <rPh sb="1" eb="3">
      <t>カントウ</t>
    </rPh>
    <phoneticPr fontId="6"/>
  </si>
  <si>
    <t>埼玉、千葉、東京、神奈川</t>
    <rPh sb="0" eb="2">
      <t>サイタマ</t>
    </rPh>
    <rPh sb="3" eb="5">
      <t>チバ</t>
    </rPh>
    <rPh sb="6" eb="8">
      <t>トウキョウ</t>
    </rPh>
    <rPh sb="9" eb="12">
      <t>カナガワ</t>
    </rPh>
    <phoneticPr fontId="6"/>
  </si>
  <si>
    <t>北関東・甲信越（５）</t>
    <rPh sb="0" eb="1">
      <t>キタ</t>
    </rPh>
    <rPh sb="1" eb="3">
      <t>カントウ</t>
    </rPh>
    <rPh sb="4" eb="7">
      <t>コウシンエツ</t>
    </rPh>
    <phoneticPr fontId="6"/>
  </si>
  <si>
    <t>茨城、栃木、群馬、山梨、長野</t>
    <rPh sb="0" eb="2">
      <t>イバラキ</t>
    </rPh>
    <rPh sb="3" eb="5">
      <t>トチギ</t>
    </rPh>
    <rPh sb="6" eb="8">
      <t>グンマ</t>
    </rPh>
    <rPh sb="9" eb="11">
      <t>ヤマナシ</t>
    </rPh>
    <rPh sb="12" eb="14">
      <t>ナガノ</t>
    </rPh>
    <phoneticPr fontId="6"/>
  </si>
  <si>
    <t>北陸（４）</t>
    <rPh sb="0" eb="2">
      <t>ホクリク</t>
    </rPh>
    <phoneticPr fontId="6"/>
  </si>
  <si>
    <t>新潟、富山、石川、福井</t>
    <rPh sb="0" eb="2">
      <t>ニイガタ</t>
    </rPh>
    <rPh sb="3" eb="5">
      <t>トヤマ</t>
    </rPh>
    <rPh sb="6" eb="8">
      <t>イシカワ</t>
    </rPh>
    <rPh sb="9" eb="11">
      <t>フクイ</t>
    </rPh>
    <phoneticPr fontId="6"/>
  </si>
  <si>
    <t>東海（４）</t>
    <rPh sb="0" eb="2">
      <t>トウカイ</t>
    </rPh>
    <phoneticPr fontId="6"/>
  </si>
  <si>
    <t>岐阜、静岡、愛知、三重</t>
    <rPh sb="0" eb="2">
      <t>ギフ</t>
    </rPh>
    <rPh sb="3" eb="5">
      <t>シズオカ</t>
    </rPh>
    <rPh sb="6" eb="8">
      <t>アイチ</t>
    </rPh>
    <rPh sb="9" eb="11">
      <t>ミエ</t>
    </rPh>
    <phoneticPr fontId="6"/>
  </si>
  <si>
    <t>近畿（６）</t>
    <rPh sb="0" eb="2">
      <t>キンキ</t>
    </rPh>
    <phoneticPr fontId="6"/>
  </si>
  <si>
    <t>滋賀、京都、大阪、兵庫、奈良、和歌山</t>
    <rPh sb="0" eb="2">
      <t>シガ</t>
    </rPh>
    <rPh sb="3" eb="5">
      <t>キョウト</t>
    </rPh>
    <rPh sb="6" eb="8">
      <t>オオサカ</t>
    </rPh>
    <rPh sb="9" eb="11">
      <t>ヒョウゴ</t>
    </rPh>
    <rPh sb="12" eb="14">
      <t>ナラ</t>
    </rPh>
    <rPh sb="15" eb="18">
      <t>ワカヤマ</t>
    </rPh>
    <phoneticPr fontId="6"/>
  </si>
  <si>
    <t>中国（５）</t>
    <rPh sb="0" eb="2">
      <t>チュウゴク</t>
    </rPh>
    <phoneticPr fontId="6"/>
  </si>
  <si>
    <t>鳥取、島根、岡山、広島、山口</t>
    <rPh sb="0" eb="2">
      <t>トットリ</t>
    </rPh>
    <rPh sb="3" eb="5">
      <t>シマネ</t>
    </rPh>
    <rPh sb="6" eb="8">
      <t>オカヤマ</t>
    </rPh>
    <rPh sb="9" eb="11">
      <t>ヒロシマ</t>
    </rPh>
    <rPh sb="12" eb="14">
      <t>ヤマグチ</t>
    </rPh>
    <phoneticPr fontId="6"/>
  </si>
  <si>
    <t>四国（４）</t>
    <rPh sb="0" eb="2">
      <t>シコク</t>
    </rPh>
    <phoneticPr fontId="6"/>
  </si>
  <si>
    <t>徳島、香川、愛媛、高知</t>
    <rPh sb="0" eb="2">
      <t>トクシマ</t>
    </rPh>
    <rPh sb="3" eb="5">
      <t>カガワ</t>
    </rPh>
    <rPh sb="6" eb="8">
      <t>エヒメ</t>
    </rPh>
    <rPh sb="9" eb="11">
      <t>コウチ</t>
    </rPh>
    <phoneticPr fontId="6"/>
  </si>
  <si>
    <t>九州（８）</t>
    <rPh sb="0" eb="2">
      <t>キュウシュウ</t>
    </rPh>
    <phoneticPr fontId="6"/>
  </si>
  <si>
    <t>福岡、佐賀、長崎、熊本、大分、宮崎、鹿児島、沖縄</t>
    <rPh sb="0" eb="2">
      <t>フクオカ</t>
    </rPh>
    <rPh sb="3" eb="5">
      <t>サガ</t>
    </rPh>
    <rPh sb="6" eb="8">
      <t>ナガサキ</t>
    </rPh>
    <rPh sb="9" eb="11">
      <t>クマモト</t>
    </rPh>
    <rPh sb="12" eb="14">
      <t>オオイタ</t>
    </rPh>
    <rPh sb="15" eb="17">
      <t>ミヤザキ</t>
    </rPh>
    <rPh sb="18" eb="21">
      <t>カゴシマ</t>
    </rPh>
    <rPh sb="22" eb="24">
      <t>オキナワ</t>
    </rPh>
    <phoneticPr fontId="6"/>
  </si>
  <si>
    <t/>
  </si>
  <si>
    <t>95%以上</t>
    <rPh sb="3" eb="5">
      <t>イジョウ</t>
    </rPh>
    <phoneticPr fontId="3"/>
  </si>
  <si>
    <t>１　きのこ類の産地別（道内、道外）入荷量及び販売単価、販売金額（対前年比）</t>
    <rPh sb="5" eb="6">
      <t>ルイ</t>
    </rPh>
    <rPh sb="17" eb="20">
      <t>ニュウカリョウ</t>
    </rPh>
    <rPh sb="22" eb="24">
      <t>ハンバイ</t>
    </rPh>
    <rPh sb="27" eb="29">
      <t>ハンバイ</t>
    </rPh>
    <rPh sb="32" eb="33">
      <t>タイ</t>
    </rPh>
    <rPh sb="33" eb="35">
      <t>ゼンネン</t>
    </rPh>
    <rPh sb="35" eb="36">
      <t>ヒ</t>
    </rPh>
    <phoneticPr fontId="16"/>
  </si>
  <si>
    <t>平成30年</t>
    <rPh sb="0" eb="2">
      <t>ヘイセイ</t>
    </rPh>
    <rPh sb="4" eb="5">
      <t>ネン</t>
    </rPh>
    <phoneticPr fontId="16"/>
  </si>
  <si>
    <t>（道外産のうち外国産）</t>
    <phoneticPr fontId="16"/>
  </si>
  <si>
    <t>Ｈ３０</t>
    <phoneticPr fontId="3"/>
  </si>
  <si>
    <t>H30</t>
    <phoneticPr fontId="3"/>
  </si>
  <si>
    <t>H28</t>
  </si>
  <si>
    <t>H29</t>
  </si>
  <si>
    <t>Ｈ２７</t>
  </si>
  <si>
    <t>Ｈ２８</t>
  </si>
  <si>
    <t>Ｈ２９</t>
  </si>
  <si>
    <t>修正必要</t>
    <rPh sb="0" eb="2">
      <t>シュウセイ</t>
    </rPh>
    <rPh sb="2" eb="4">
      <t>ヒツヨウ</t>
    </rPh>
    <phoneticPr fontId="3"/>
  </si>
  <si>
    <t>- 18　-</t>
    <phoneticPr fontId="6"/>
  </si>
  <si>
    <t>(注１）端数処理の関係上、各項目の数値の和が合計値と一致しないことがある。</t>
    <rPh sb="1" eb="2">
      <t>チュウ</t>
    </rPh>
    <rPh sb="4" eb="6">
      <t>ハスウ</t>
    </rPh>
    <rPh sb="6" eb="8">
      <t>ショリ</t>
    </rPh>
    <rPh sb="9" eb="12">
      <t>カンケイジョウ</t>
    </rPh>
    <rPh sb="13" eb="16">
      <t>カクコウモク</t>
    </rPh>
    <rPh sb="17" eb="19">
      <t>スウチ</t>
    </rPh>
    <rPh sb="20" eb="21">
      <t>ワ</t>
    </rPh>
    <rPh sb="22" eb="25">
      <t>ゴウケイチ</t>
    </rPh>
    <rPh sb="26" eb="28">
      <t>イッチ</t>
    </rPh>
    <phoneticPr fontId="3"/>
  </si>
  <si>
    <t>※要修正</t>
    <rPh sb="1" eb="2">
      <t>ヨウ</t>
    </rPh>
    <rPh sb="2" eb="4">
      <t>シュウセイ</t>
    </rPh>
    <phoneticPr fontId="3"/>
  </si>
  <si>
    <r>
      <t>減少（前年比80</t>
    </r>
    <r>
      <rPr>
        <sz val="11"/>
        <rFont val="ＭＳ Ｐゴシック"/>
        <family val="3"/>
        <charset val="128"/>
      </rPr>
      <t>%未満）</t>
    </r>
    <phoneticPr fontId="3"/>
  </si>
  <si>
    <r>
      <t>50%以上</t>
    </r>
    <r>
      <rPr>
        <sz val="11"/>
        <rFont val="ＭＳ Ｐゴシック"/>
        <family val="3"/>
        <charset val="128"/>
      </rPr>
      <t>95%未満</t>
    </r>
    <phoneticPr fontId="3"/>
  </si>
  <si>
    <r>
      <t>エ　ひらたけ</t>
    </r>
    <r>
      <rPr>
        <sz val="11"/>
        <rFont val="ＭＳ Ｐゴシック"/>
        <family val="3"/>
        <charset val="128"/>
      </rPr>
      <t>　</t>
    </r>
    <phoneticPr fontId="6"/>
  </si>
  <si>
    <r>
      <t>入荷量</t>
    </r>
    <r>
      <rPr>
        <sz val="8"/>
        <rFont val="ＭＳ Ｐゴシック"/>
        <family val="3"/>
        <charset val="128"/>
        <scheme val="minor"/>
      </rPr>
      <t>（</t>
    </r>
    <r>
      <rPr>
        <sz val="8"/>
        <rFont val="ＭＳ Ｐゴシック"/>
        <family val="3"/>
        <charset val="128"/>
      </rPr>
      <t>㎏</t>
    </r>
    <r>
      <rPr>
        <sz val="8"/>
        <rFont val="ＭＳ Ｐゴシック"/>
        <family val="3"/>
        <charset val="128"/>
        <scheme val="minor"/>
      </rPr>
      <t>）</t>
    </r>
    <rPh sb="0" eb="3">
      <t>ニュウカリョウ</t>
    </rPh>
    <phoneticPr fontId="16"/>
  </si>
  <si>
    <r>
      <t>販売単価</t>
    </r>
    <r>
      <rPr>
        <sz val="8"/>
        <rFont val="ＭＳ Ｐゴシック"/>
        <family val="3"/>
        <charset val="128"/>
        <scheme val="minor"/>
      </rPr>
      <t>（円／㎏）</t>
    </r>
    <rPh sb="0" eb="2">
      <t>ハンバイ</t>
    </rPh>
    <rPh sb="2" eb="4">
      <t>タンカ</t>
    </rPh>
    <rPh sb="5" eb="6">
      <t>エン</t>
    </rPh>
    <phoneticPr fontId="16"/>
  </si>
  <si>
    <r>
      <t>販売金額</t>
    </r>
    <r>
      <rPr>
        <sz val="8"/>
        <rFont val="ＭＳ Ｐゴシック"/>
        <family val="3"/>
        <charset val="128"/>
        <scheme val="minor"/>
      </rPr>
      <t>（千円）</t>
    </r>
    <rPh sb="0" eb="2">
      <t>ハンバイ</t>
    </rPh>
    <rPh sb="2" eb="4">
      <t>キンガク</t>
    </rPh>
    <rPh sb="5" eb="7">
      <t>センエン</t>
    </rPh>
    <phoneticPr fontId="16"/>
  </si>
  <si>
    <t>011-232-1294</t>
    <phoneticPr fontId="3"/>
  </si>
  <si>
    <t>前年並（前年比80～100%）</t>
  </si>
  <si>
    <t>えのきたけ(96.2)、生しいたけ（93.7）、なめこ（94.2)、生きくらげ（90.4)</t>
    <phoneticPr fontId="3"/>
  </si>
  <si>
    <t>○乾しいたけ、乾きくらげの換算、単価について確認</t>
    <rPh sb="1" eb="2">
      <t>ホ</t>
    </rPh>
    <rPh sb="7" eb="8">
      <t>ホ</t>
    </rPh>
    <rPh sb="13" eb="15">
      <t>カンサン</t>
    </rPh>
    <rPh sb="16" eb="18">
      <t>タンカ</t>
    </rPh>
    <rPh sb="22" eb="24">
      <t>カクニン</t>
    </rPh>
    <phoneticPr fontId="3"/>
  </si>
  <si>
    <t>(ｲ)</t>
    <phoneticPr fontId="6"/>
  </si>
  <si>
    <t>乾きくらげと乾しいたけは前年度入荷がないため前年比(%)は算出できない。</t>
    <rPh sb="0" eb="1">
      <t>ホ</t>
    </rPh>
    <rPh sb="6" eb="7">
      <t>ホ</t>
    </rPh>
    <rPh sb="12" eb="15">
      <t>ゼンネンド</t>
    </rPh>
    <rPh sb="15" eb="17">
      <t>ニュウカ</t>
    </rPh>
    <rPh sb="22" eb="25">
      <t>ゼンネンヒ</t>
    </rPh>
    <rPh sb="29" eb="31">
      <t>サンシュツ</t>
    </rPh>
    <phoneticPr fontId="3"/>
  </si>
  <si>
    <t>(ｳ)</t>
    <phoneticPr fontId="6"/>
  </si>
  <si>
    <t>エリンギ(99.0)、</t>
    <phoneticPr fontId="3"/>
  </si>
  <si>
    <t>前年並（前年比95～100%）</t>
    <phoneticPr fontId="3"/>
  </si>
  <si>
    <t>えのきたけ(94.2)、生しいたけ（91.3）、なめこ（90.8)、生きくらげ(83.4)、</t>
    <phoneticPr fontId="3"/>
  </si>
  <si>
    <t xml:space="preserve">単価（円／kg）は、1月から3月にかけて700円台で推移し、4月から7月にかけて600円台に下落したが、12月は700円台に値を戻した。最高値は12月の764円、最安値は7月の648円。 </t>
    <phoneticPr fontId="3"/>
  </si>
  <si>
    <t>単価は、年間を通じて250円台から290円台で推移し、最高値は5月の297円、最安値は3月の259円。</t>
    <rPh sb="4" eb="6">
      <t>ネンカン</t>
    </rPh>
    <rPh sb="7" eb="8">
      <t>ツウ</t>
    </rPh>
    <rPh sb="13" eb="14">
      <t>エン</t>
    </rPh>
    <rPh sb="14" eb="15">
      <t>ダイ</t>
    </rPh>
    <rPh sb="20" eb="21">
      <t>エン</t>
    </rPh>
    <rPh sb="21" eb="22">
      <t>ダイ</t>
    </rPh>
    <rPh sb="23" eb="25">
      <t>スイイ</t>
    </rPh>
    <phoneticPr fontId="3"/>
  </si>
  <si>
    <t>入荷量は、1月と10月が2,000kg台に達しそのほかの月は1000㎏未満もありバラツキが大きい。6月が最小値の641㎏。最大値は1月の2,606kg。年間入荷量は、491kg増加。</t>
    <rPh sb="21" eb="22">
      <t>タッ</t>
    </rPh>
    <rPh sb="28" eb="29">
      <t>ツキ</t>
    </rPh>
    <rPh sb="35" eb="37">
      <t>ミマン</t>
    </rPh>
    <rPh sb="45" eb="46">
      <t>オオ</t>
    </rPh>
    <rPh sb="66" eb="67">
      <t>ツキ</t>
    </rPh>
    <phoneticPr fontId="3"/>
  </si>
  <si>
    <t>調整必要</t>
    <rPh sb="0" eb="2">
      <t>チョウセイ</t>
    </rPh>
    <rPh sb="2" eb="4">
      <t>ヒツヨウ</t>
    </rPh>
    <phoneticPr fontId="3"/>
  </si>
  <si>
    <t>単価は最高値となった9月の20,100円以外は9.000円台から19,000円台で推移。最安値は3月の9,545円。</t>
    <rPh sb="0" eb="2">
      <t>タンカ</t>
    </rPh>
    <rPh sb="3" eb="6">
      <t>サイコウチ</t>
    </rPh>
    <rPh sb="11" eb="12">
      <t>ツキ</t>
    </rPh>
    <rPh sb="19" eb="20">
      <t>エン</t>
    </rPh>
    <rPh sb="20" eb="22">
      <t>イガイ</t>
    </rPh>
    <rPh sb="28" eb="29">
      <t>エン</t>
    </rPh>
    <rPh sb="29" eb="30">
      <t>ダイ</t>
    </rPh>
    <rPh sb="38" eb="39">
      <t>エン</t>
    </rPh>
    <rPh sb="39" eb="40">
      <t>ダイ</t>
    </rPh>
    <rPh sb="41" eb="43">
      <t>スイイ</t>
    </rPh>
    <rPh sb="44" eb="47">
      <t>サイヤスネ</t>
    </rPh>
    <rPh sb="49" eb="50">
      <t>ツキ</t>
    </rPh>
    <rPh sb="56" eb="57">
      <t>エン</t>
    </rPh>
    <phoneticPr fontId="3"/>
  </si>
  <si>
    <t>入荷量は、年間を通し100kg台～400㎏台で推移。最大値は7月の451㎏、最小値は2月の165㎏。年間入荷量は、283㎏減少。</t>
    <rPh sb="5" eb="7">
      <t>ネンカン</t>
    </rPh>
    <rPh sb="8" eb="9">
      <t>トオ</t>
    </rPh>
    <rPh sb="38" eb="41">
      <t>サイショウチ</t>
    </rPh>
    <rPh sb="43" eb="44">
      <t>ガツ</t>
    </rPh>
    <rPh sb="61" eb="63">
      <t>ゲンショウ</t>
    </rPh>
    <phoneticPr fontId="3"/>
  </si>
  <si>
    <t>たらのめ（93.4）、ふき（91.3)、わさび（81.3)、ぎょうじゃにんにく(78.3)、うど（76.9）、ぜんまい(68.1)、こごみ（66.6）、わらび（60.0）、</t>
    <phoneticPr fontId="6"/>
  </si>
  <si>
    <t>たけのこ（28.8）、ぜんまい(21.7)</t>
    <phoneticPr fontId="3"/>
  </si>
  <si>
    <t>ぎょうじゃにんにく（99.9）、ふき（98.4）、わらび（97.9)、たらのめ（91.5）、わさび（91.4）、うど(77.4)、こごみ（76.0）、</t>
    <phoneticPr fontId="6"/>
  </si>
  <si>
    <t>わさび（97.8）、こごみ（95.9）、うど（99.5）、</t>
    <phoneticPr fontId="3"/>
  </si>
  <si>
    <t>下落（前年比95%未満）</t>
  </si>
  <si>
    <t xml:space="preserve">うど（99.5）、わさび（97.8）、こごみ（95.9）、
</t>
    <phoneticPr fontId="3"/>
  </si>
  <si>
    <t>ぎょうじゃにんにく（116.6）、わらび（108.3）、ふき（107.7）、たけのこ(106.3)、たらのめ（104.5）、ぜんまい(103.5)</t>
    <phoneticPr fontId="6"/>
  </si>
  <si>
    <t>たけのこ（109.1）</t>
    <phoneticPr fontId="6"/>
  </si>
  <si>
    <t>ふき(98.4)、たらのめ（97.5）、</t>
    <phoneticPr fontId="3"/>
  </si>
  <si>
    <t>ぎょうじゃにんにく(91.4)、わさび(79.5)、うど（76.5）、ぜんまい（70.5）、わらび（64.9）、こごみ(63.9)、</t>
    <phoneticPr fontId="3"/>
  </si>
  <si>
    <t>令和元年</t>
    <rPh sb="0" eb="2">
      <t>レイワ</t>
    </rPh>
    <rPh sb="2" eb="3">
      <t>ガン</t>
    </rPh>
    <rPh sb="3" eb="4">
      <t>ネン</t>
    </rPh>
    <phoneticPr fontId="16"/>
  </si>
  <si>
    <t>（国内産）</t>
    <phoneticPr fontId="16"/>
  </si>
  <si>
    <t>前年比</t>
    <phoneticPr fontId="16"/>
  </si>
  <si>
    <t>合計</t>
    <rPh sb="0" eb="2">
      <t>ゴウケイ</t>
    </rPh>
    <phoneticPr fontId="16"/>
  </si>
  <si>
    <t>なめこ</t>
    <phoneticPr fontId="16"/>
  </si>
  <si>
    <t>えのきたけ</t>
    <phoneticPr fontId="16"/>
  </si>
  <si>
    <t>ひらたけ</t>
    <phoneticPr fontId="16"/>
  </si>
  <si>
    <t>たもぎたけ</t>
    <phoneticPr fontId="16"/>
  </si>
  <si>
    <t>まいたけ</t>
    <phoneticPr fontId="16"/>
  </si>
  <si>
    <t xml:space="preserve">ぶなしめじ
</t>
    <phoneticPr fontId="16"/>
  </si>
  <si>
    <t>エリンギ</t>
    <phoneticPr fontId="16"/>
  </si>
  <si>
    <t>－</t>
    <phoneticPr fontId="16"/>
  </si>
  <si>
    <t>平成30年
入荷なし</t>
    <rPh sb="0" eb="2">
      <t>ヘイセイ</t>
    </rPh>
    <rPh sb="4" eb="5">
      <t>ネン</t>
    </rPh>
    <rPh sb="6" eb="8">
      <t>ニュウカ</t>
    </rPh>
    <phoneticPr fontId="16"/>
  </si>
  <si>
    <t>平成30年</t>
    <phoneticPr fontId="16"/>
  </si>
  <si>
    <t>令和元年</t>
    <rPh sb="0" eb="2">
      <t>レイワ</t>
    </rPh>
    <rPh sb="2" eb="3">
      <t>ガン</t>
    </rPh>
    <phoneticPr fontId="16"/>
  </si>
  <si>
    <t>平成30年</t>
  </si>
  <si>
    <t>(ねまがりたけ）</t>
    <phoneticPr fontId="16"/>
  </si>
  <si>
    <t>前年比</t>
    <phoneticPr fontId="16"/>
  </si>
  <si>
    <t>シェア</t>
    <phoneticPr fontId="16"/>
  </si>
  <si>
    <t>ぎょうじゃ</t>
    <phoneticPr fontId="16"/>
  </si>
  <si>
    <t>にんにく</t>
    <phoneticPr fontId="16"/>
  </si>
  <si>
    <t>（ひとびろ</t>
    <phoneticPr fontId="16"/>
  </si>
  <si>
    <t>、山ねぎ）</t>
    <phoneticPr fontId="16"/>
  </si>
  <si>
    <t>Ｈ３１R1</t>
    <phoneticPr fontId="3"/>
  </si>
  <si>
    <t>H30</t>
  </si>
  <si>
    <t>Ｈ３１R1</t>
    <phoneticPr fontId="3"/>
  </si>
  <si>
    <t>Ｈ３０</t>
  </si>
  <si>
    <t>Ｈ３１R1</t>
    <phoneticPr fontId="3"/>
  </si>
  <si>
    <t>Ｈ31R1</t>
    <phoneticPr fontId="3"/>
  </si>
  <si>
    <t>Ｈ31R1</t>
    <phoneticPr fontId="3"/>
  </si>
  <si>
    <t>H29.</t>
  </si>
  <si>
    <t>H30.</t>
  </si>
  <si>
    <t>-</t>
  </si>
  <si>
    <t>－</t>
  </si>
  <si>
    <t>入荷量は、8月を除き100トン前後で安定的に推移し10月から12月は111トンから139トンまで上昇。最小値は8月の87トン、最大値は12月の139トン、年間入荷量は、85トン減少。</t>
    <rPh sb="6" eb="7">
      <t>ツキ</t>
    </rPh>
    <rPh sb="8" eb="9">
      <t>ノゾ</t>
    </rPh>
    <rPh sb="15" eb="17">
      <t>ゼンゴ</t>
    </rPh>
    <rPh sb="18" eb="20">
      <t>アンテイ</t>
    </rPh>
    <rPh sb="20" eb="21">
      <t>テキ</t>
    </rPh>
    <rPh sb="22" eb="24">
      <t>スイイ</t>
    </rPh>
    <rPh sb="27" eb="28">
      <t>ツキ</t>
    </rPh>
    <rPh sb="32" eb="33">
      <t>ツキ</t>
    </rPh>
    <rPh sb="48" eb="50">
      <t>ジョウショウ</t>
    </rPh>
    <rPh sb="51" eb="54">
      <t>サイショウチ</t>
    </rPh>
    <rPh sb="56" eb="57">
      <t>ツキ</t>
    </rPh>
    <rPh sb="63" eb="66">
      <t>サイダイチ</t>
    </rPh>
    <rPh sb="69" eb="70">
      <t>ツキ</t>
    </rPh>
    <phoneticPr fontId="3"/>
  </si>
  <si>
    <t>入荷量は、40トン台以上で推移し、3月、4月は50トン台。最大値は4月の52トン、最小値は7月の40トン。年間入荷量は、35トン減少。</t>
    <rPh sb="10" eb="12">
      <t>イジョウ</t>
    </rPh>
    <rPh sb="18" eb="19">
      <t>ツキ</t>
    </rPh>
    <rPh sb="21" eb="22">
      <t>ツキ</t>
    </rPh>
    <rPh sb="27" eb="28">
      <t>ダイ</t>
    </rPh>
    <rPh sb="29" eb="31">
      <t>サイダイ</t>
    </rPh>
    <rPh sb="41" eb="44">
      <t>サイショウチ</t>
    </rPh>
    <rPh sb="46" eb="47">
      <t>ツキ</t>
    </rPh>
    <phoneticPr fontId="3"/>
  </si>
  <si>
    <t>単価は、主に380円台で推移し、最高値は7月の395円、最安値は12月の361円と安定。</t>
    <rPh sb="4" eb="5">
      <t>オモ</t>
    </rPh>
    <rPh sb="41" eb="43">
      <t>アンテイ</t>
    </rPh>
    <phoneticPr fontId="3"/>
  </si>
  <si>
    <t>入荷量は、1月が151トンでその後徐々に減少し8月の59トンが最小値となったが、9月から徐々に増加、12月には最高値の183トン。年間入荷量は、74トン減少。</t>
    <rPh sb="16" eb="17">
      <t>ゴ</t>
    </rPh>
    <rPh sb="55" eb="58">
      <t>サイコウチ</t>
    </rPh>
    <rPh sb="76" eb="78">
      <t>ゲンショウ</t>
    </rPh>
    <phoneticPr fontId="3"/>
  </si>
  <si>
    <t>入荷量は、1月を除き1100kg～1700kg台で推移。最小値は1月の909ｋｇ、最大値は10月の1,752ｋｇ。年間入荷量は2234ｋｇの増加。</t>
    <rPh sb="8" eb="9">
      <t>ノゾ</t>
    </rPh>
    <rPh sb="70" eb="72">
      <t>ゾウカ</t>
    </rPh>
    <phoneticPr fontId="3"/>
  </si>
  <si>
    <t>単価は、1月～5月まで800円～900円台で推移。6月に667円まで下落したが、7月以降は値を戻し徐々に上昇。最高値は4月の943円、最安値は6月の667円。</t>
    <rPh sb="8" eb="9">
      <t>ツキ</t>
    </rPh>
    <rPh sb="14" eb="15">
      <t>エン</t>
    </rPh>
    <rPh sb="19" eb="20">
      <t>エン</t>
    </rPh>
    <rPh sb="20" eb="21">
      <t>ダイ</t>
    </rPh>
    <rPh sb="22" eb="24">
      <t>スイイ</t>
    </rPh>
    <rPh sb="26" eb="27">
      <t>ツキ</t>
    </rPh>
    <rPh sb="31" eb="32">
      <t>エン</t>
    </rPh>
    <rPh sb="34" eb="36">
      <t>ゲラク</t>
    </rPh>
    <rPh sb="41" eb="42">
      <t>ツキ</t>
    </rPh>
    <rPh sb="45" eb="46">
      <t>ネ</t>
    </rPh>
    <phoneticPr fontId="3"/>
  </si>
  <si>
    <t>入荷量は、1月から4月まで83トンから94トンで推移し、5月に71トンまで減少。その後増加傾向となり、最大値は10月の136トン、最小値は5月71トン。年間入荷量は、302トンの増加。</t>
    <rPh sb="10" eb="11">
      <t>ツキ</t>
    </rPh>
    <rPh sb="24" eb="26">
      <t>スイイ</t>
    </rPh>
    <rPh sb="29" eb="30">
      <t>ツキ</t>
    </rPh>
    <rPh sb="37" eb="39">
      <t>ゲンショウ</t>
    </rPh>
    <rPh sb="42" eb="43">
      <t>ゴ</t>
    </rPh>
    <rPh sb="43" eb="45">
      <t>ゾウカ</t>
    </rPh>
    <rPh sb="45" eb="47">
      <t>ケイコウ</t>
    </rPh>
    <rPh sb="51" eb="54">
      <t>サイダイチ</t>
    </rPh>
    <rPh sb="57" eb="58">
      <t>ツキ</t>
    </rPh>
    <rPh sb="65" eb="68">
      <t>サイショウチ</t>
    </rPh>
    <rPh sb="70" eb="71">
      <t>ツキ</t>
    </rPh>
    <rPh sb="89" eb="91">
      <t>ゾウカ</t>
    </rPh>
    <phoneticPr fontId="3"/>
  </si>
  <si>
    <t>単価は、1月に616円で、その後6月の478円まで減少。その後徐々に値を戻し最高値は11月の685円、最小値は6月478円。</t>
    <rPh sb="10" eb="11">
      <t>エン</t>
    </rPh>
    <rPh sb="15" eb="16">
      <t>ゴ</t>
    </rPh>
    <rPh sb="17" eb="18">
      <t>ツキ</t>
    </rPh>
    <rPh sb="22" eb="23">
      <t>エン</t>
    </rPh>
    <rPh sb="25" eb="27">
      <t>ゲンショウ</t>
    </rPh>
    <rPh sb="30" eb="31">
      <t>ゴ</t>
    </rPh>
    <rPh sb="31" eb="33">
      <t>ジョジョ</t>
    </rPh>
    <rPh sb="34" eb="35">
      <t>ネ</t>
    </rPh>
    <rPh sb="36" eb="37">
      <t>モド</t>
    </rPh>
    <rPh sb="38" eb="41">
      <t>サイタカネ</t>
    </rPh>
    <rPh sb="44" eb="45">
      <t>ツキ</t>
    </rPh>
    <rPh sb="49" eb="50">
      <t>エン</t>
    </rPh>
    <phoneticPr fontId="3"/>
  </si>
  <si>
    <t>入荷量は、1月から8月まで低迷後、9月大幅増加したが、11月12月は再度減少。最大値は9月の66㎏、最小値は8月で入荷なし。なお、昨年（平成30年）は年間を通して入荷がなかった。</t>
    <rPh sb="0" eb="2">
      <t>ニュウカ</t>
    </rPh>
    <rPh sb="2" eb="3">
      <t>リョウ</t>
    </rPh>
    <rPh sb="6" eb="7">
      <t>ツキ</t>
    </rPh>
    <rPh sb="10" eb="11">
      <t>ツキ</t>
    </rPh>
    <rPh sb="13" eb="15">
      <t>テイメイ</t>
    </rPh>
    <rPh sb="15" eb="16">
      <t>ゴ</t>
    </rPh>
    <rPh sb="18" eb="19">
      <t>ツキ</t>
    </rPh>
    <rPh sb="19" eb="23">
      <t>オオハバゾウカ</t>
    </rPh>
    <rPh sb="29" eb="30">
      <t>ツキ</t>
    </rPh>
    <rPh sb="32" eb="33">
      <t>ツキ</t>
    </rPh>
    <rPh sb="34" eb="36">
      <t>サイド</t>
    </rPh>
    <rPh sb="36" eb="38">
      <t>ゲンショウ</t>
    </rPh>
    <rPh sb="39" eb="42">
      <t>サイダイチ</t>
    </rPh>
    <rPh sb="44" eb="45">
      <t>ツキ</t>
    </rPh>
    <rPh sb="50" eb="53">
      <t>サイショウチ</t>
    </rPh>
    <rPh sb="55" eb="56">
      <t>ツキ</t>
    </rPh>
    <rPh sb="57" eb="59">
      <t>ニュウカ</t>
    </rPh>
    <rPh sb="65" eb="67">
      <t>サクネン</t>
    </rPh>
    <rPh sb="68" eb="70">
      <t>ヘイセイ</t>
    </rPh>
    <rPh sb="72" eb="73">
      <t>ネン</t>
    </rPh>
    <rPh sb="75" eb="77">
      <t>ネンカン</t>
    </rPh>
    <rPh sb="78" eb="79">
      <t>トオ</t>
    </rPh>
    <rPh sb="81" eb="83">
      <t>ニュウカ</t>
    </rPh>
    <phoneticPr fontId="3"/>
  </si>
  <si>
    <t>単価は、年間を通し1,200円台～1,500円台で推移。最高値は10月の1,516円、最安値は7月の1,065円。</t>
    <rPh sb="15" eb="16">
      <t>ダイ</t>
    </rPh>
    <rPh sb="22" eb="24">
      <t>エンダイ</t>
    </rPh>
    <rPh sb="28" eb="31">
      <t>サイタカネ</t>
    </rPh>
    <rPh sb="34" eb="35">
      <t>ガツ</t>
    </rPh>
    <rPh sb="41" eb="42">
      <t>エン</t>
    </rPh>
    <rPh sb="43" eb="46">
      <t>サイヤスネ</t>
    </rPh>
    <rPh sb="48" eb="49">
      <t>ガツ</t>
    </rPh>
    <rPh sb="55" eb="56">
      <t>エン</t>
    </rPh>
    <phoneticPr fontId="3"/>
  </si>
  <si>
    <t>エリンギ</t>
    <phoneticPr fontId="3"/>
  </si>
  <si>
    <t>令和２年１１月</t>
    <rPh sb="0" eb="2">
      <t>レイワ</t>
    </rPh>
    <rPh sb="3" eb="4">
      <t>ネン</t>
    </rPh>
    <phoneticPr fontId="6"/>
  </si>
  <si>
    <t>外国
(中国産）</t>
    <rPh sb="0" eb="2">
      <t>ガイコク</t>
    </rPh>
    <rPh sb="4" eb="6">
      <t>チュウゴク</t>
    </rPh>
    <rPh sb="6" eb="7">
      <t>サン</t>
    </rPh>
    <phoneticPr fontId="6"/>
  </si>
  <si>
    <t>乾しいたけ</t>
    <rPh sb="0" eb="1">
      <t>ホ</t>
    </rPh>
    <phoneticPr fontId="6"/>
  </si>
  <si>
    <t>注1：乾きくらげ、えぞ雪の下は、道外産の流通なし</t>
    <rPh sb="0" eb="1">
      <t>チュウ</t>
    </rPh>
    <rPh sb="3" eb="4">
      <t>カン</t>
    </rPh>
    <rPh sb="11" eb="12">
      <t>ユキ</t>
    </rPh>
    <rPh sb="13" eb="14">
      <t>シタ</t>
    </rPh>
    <rPh sb="16" eb="18">
      <t>ドウガイ</t>
    </rPh>
    <rPh sb="18" eb="19">
      <t>サン</t>
    </rPh>
    <rPh sb="20" eb="22">
      <t>リュウツウ</t>
    </rPh>
    <phoneticPr fontId="6"/>
  </si>
  <si>
    <t>外国産</t>
    <rPh sb="0" eb="2">
      <t>ガイコク</t>
    </rPh>
    <rPh sb="2" eb="3">
      <t>コクサン</t>
    </rPh>
    <phoneticPr fontId="6"/>
  </si>
  <si>
    <t>中国産</t>
    <rPh sb="0" eb="2">
      <t>チュウゴク</t>
    </rPh>
    <rPh sb="2" eb="3">
      <t>サン</t>
    </rPh>
    <phoneticPr fontId="6"/>
  </si>
  <si>
    <t>たもぎたけ(106.8)、まいたけ（104.0)、えぞ雪の下(100.1)</t>
    <phoneticPr fontId="3"/>
  </si>
  <si>
    <t>えのきたけ（97.9)、生しいたけ(97.4)、なめこ（96.5)、ぶなしめじ(95.0)</t>
    <phoneticPr fontId="3"/>
  </si>
  <si>
    <t>エリンギ（93.4)、ひらたけ（90.6)、生きくらげ(86.0)</t>
    <phoneticPr fontId="3"/>
  </si>
  <si>
    <t>えぞ雪の下（125.1）、ひらたけ（114.7）、たもぎだけ（110.3）、ぶなしめじ（109.2）、エリンギ（106.0）、まいたけ（102.9）</t>
    <phoneticPr fontId="6"/>
  </si>
  <si>
    <t>えぞ雪の下(100)、乾きくらげ（100）、生きくらげ(99.8)、なめこ（99.8)、生しいたけ（99.7)、たもぎたけ（97.7）、まいたけ（97.0）</t>
    <phoneticPr fontId="3"/>
  </si>
  <si>
    <t>ぶなしめじ（91.5）、えのきたけ(86.4)、エリンギ（75.1）、ひらたけ(70.0)、乾しいたけ（52.8）</t>
    <phoneticPr fontId="3"/>
  </si>
  <si>
    <t>前年との比較 （括弧内は前年比（%）)</t>
    <phoneticPr fontId="6"/>
  </si>
  <si>
    <t>単価は、1月～4月が800円台、その後5月～7月と700円台。8月から徐々に増加。最高値は12月の999円、最安値は6月の739円。</t>
    <rPh sb="5" eb="6">
      <t>ツキ</t>
    </rPh>
    <rPh sb="8" eb="9">
      <t>ツキ</t>
    </rPh>
    <rPh sb="13" eb="15">
      <t>エンダイ</t>
    </rPh>
    <rPh sb="18" eb="19">
      <t>ゴ</t>
    </rPh>
    <rPh sb="20" eb="21">
      <t>ツキ</t>
    </rPh>
    <rPh sb="23" eb="24">
      <t>ツキ</t>
    </rPh>
    <rPh sb="28" eb="29">
      <t>エン</t>
    </rPh>
    <rPh sb="29" eb="30">
      <t>ダイ</t>
    </rPh>
    <rPh sb="32" eb="33">
      <t>ツキ</t>
    </rPh>
    <rPh sb="35" eb="37">
      <t>ジョジョ</t>
    </rPh>
    <rPh sb="38" eb="40">
      <t>ゾウカ</t>
    </rPh>
    <phoneticPr fontId="3"/>
  </si>
  <si>
    <t>単価は、安定的に1,100円台で推移し、最高値は12月の1,228円、最安値は5月の1,038円。</t>
    <rPh sb="0" eb="2">
      <t>タンカ</t>
    </rPh>
    <rPh sb="4" eb="7">
      <t>アンテイテキ</t>
    </rPh>
    <rPh sb="13" eb="14">
      <t>エン</t>
    </rPh>
    <rPh sb="14" eb="15">
      <t>ダイ</t>
    </rPh>
    <rPh sb="16" eb="18">
      <t>スイイ</t>
    </rPh>
    <phoneticPr fontId="3"/>
  </si>
  <si>
    <t>入荷量は、1月から10月にかけて20トンから28トン台で安定的に推移し、11月に最大値である35トン台まで増加。最小値は3月20ﾄﾝ。年間入荷量は、33ﾄﾝ増加。</t>
    <rPh sb="28" eb="31">
      <t>アンテイテキ</t>
    </rPh>
    <rPh sb="40" eb="43">
      <t>サイダイチ</t>
    </rPh>
    <rPh sb="78" eb="80">
      <t>ゾウカ</t>
    </rPh>
    <phoneticPr fontId="3"/>
  </si>
  <si>
    <t>単価は、1月～10月まで、531円から622円まで安定的に推移。最高値は12月732円、最安値は8月の531円。　　　　　　　　　　　　　</t>
    <rPh sb="9" eb="10">
      <t>ツキ</t>
    </rPh>
    <rPh sb="16" eb="17">
      <t>エン</t>
    </rPh>
    <rPh sb="25" eb="28">
      <t>アンテイテキ</t>
    </rPh>
    <rPh sb="29" eb="31">
      <t>スイイ</t>
    </rPh>
    <rPh sb="38" eb="39">
      <t>ツキ</t>
    </rPh>
    <phoneticPr fontId="3"/>
  </si>
  <si>
    <t>えぞ雪の下(125.2)、たもぎたけ(117.8)、まいたけ（107.1)、ひらたけ(104.0)、ぶなしめじ（103.7)、</t>
    <phoneticPr fontId="6"/>
  </si>
  <si>
    <t>入荷量は、1月の70トンから徐々に減少し4月に55トン。5月からバラツキがあるが徐々に増加をたどり最大値は10月の98トン、最小値は4月の55トン。年間入荷量は、43トン増加。</t>
    <rPh sb="6" eb="7">
      <t>ツキ</t>
    </rPh>
    <rPh sb="14" eb="16">
      <t>ジョジョ</t>
    </rPh>
    <rPh sb="17" eb="19">
      <t>ゲンショウ</t>
    </rPh>
    <rPh sb="21" eb="22">
      <t>ツキ</t>
    </rPh>
    <rPh sb="29" eb="30">
      <t>ツキ</t>
    </rPh>
    <rPh sb="40" eb="42">
      <t>ジョジョ</t>
    </rPh>
    <rPh sb="43" eb="45">
      <t>ゾウカ</t>
    </rPh>
    <rPh sb="85" eb="87">
      <t>ゾウカ</t>
    </rPh>
    <phoneticPr fontId="3"/>
  </si>
  <si>
    <t>単価は最高値が6月、10月の10,000円、最安値は9月で348円、他の月は3,000円から6,000円台で推移。</t>
    <rPh sb="22" eb="25">
      <t>サイヤスネ</t>
    </rPh>
    <rPh sb="27" eb="28">
      <t>ツキ</t>
    </rPh>
    <rPh sb="32" eb="33">
      <t>エン</t>
    </rPh>
    <rPh sb="34" eb="35">
      <t>ホカ</t>
    </rPh>
    <rPh sb="36" eb="37">
      <t>ツキ</t>
    </rPh>
    <rPh sb="43" eb="44">
      <t>エン</t>
    </rPh>
    <rPh sb="51" eb="52">
      <t>エン</t>
    </rPh>
    <rPh sb="52" eb="53">
      <t>ダイ</t>
    </rPh>
    <rPh sb="54" eb="56">
      <t>スイイ</t>
    </rPh>
    <phoneticPr fontId="3"/>
  </si>
  <si>
    <t>入荷量は、年間を通して1㎏から3㎏台で推移。なお、昨年（平成30年）は年間を通じて入荷がなかった。</t>
    <rPh sb="0" eb="3">
      <t>ニュウカリョウ</t>
    </rPh>
    <rPh sb="5" eb="7">
      <t>ネンカン</t>
    </rPh>
    <rPh sb="8" eb="9">
      <t>トオ</t>
    </rPh>
    <rPh sb="17" eb="18">
      <t>ダイ</t>
    </rPh>
    <rPh sb="19" eb="21">
      <t>スイイ</t>
    </rPh>
    <rPh sb="25" eb="27">
      <t>サクネン</t>
    </rPh>
    <rPh sb="28" eb="30">
      <t>ヘイセイ</t>
    </rPh>
    <rPh sb="32" eb="33">
      <t>ネン</t>
    </rPh>
    <rPh sb="35" eb="37">
      <t>ネンカン</t>
    </rPh>
    <rPh sb="38" eb="39">
      <t>ツウ</t>
    </rPh>
    <rPh sb="41" eb="43">
      <t>ニュウカ</t>
    </rPh>
    <phoneticPr fontId="3"/>
  </si>
  <si>
    <t>単価は、年間を通し600円台～700円台で推移。最高値は12月の795円、最安値は3月の678円と安定。</t>
    <rPh sb="19" eb="20">
      <t>ダイ</t>
    </rPh>
    <rPh sb="49" eb="51">
      <t>アンテイ</t>
    </rPh>
    <phoneticPr fontId="3"/>
  </si>
  <si>
    <t>注2：端数処理の関係上、各項目の数値の和が合計値と一致しないことがある。</t>
    <phoneticPr fontId="3"/>
  </si>
  <si>
    <t>入荷量は、1月から4月にかけて500kg台～800kg台で推移したが、5月から9月にかけて大幅に減少し、10月以降は200㎏台から600㎏台に増加。最大値は2月の888ｋｇ、最小値は9月の69㎏。年間入荷量は、1,041㎏増加。</t>
    <phoneticPr fontId="3"/>
  </si>
  <si>
    <t>令和 2 年11月</t>
    <rPh sb="0" eb="2">
      <t>レイワ</t>
    </rPh>
    <rPh sb="5" eb="6">
      <t>ネン</t>
    </rPh>
    <rPh sb="8" eb="9">
      <t>ツキ</t>
    </rPh>
    <phoneticPr fontId="3"/>
  </si>
  <si>
    <t>令和元年</t>
    <rPh sb="0" eb="2">
      <t>レイワ</t>
    </rPh>
    <rPh sb="2" eb="3">
      <t>ガン</t>
    </rPh>
    <rPh sb="3" eb="4">
      <t>ネン</t>
    </rPh>
    <phoneticPr fontId="6"/>
  </si>
  <si>
    <r>
      <rPr>
        <sz val="11"/>
        <rFont val="ＭＳ Ｐゴシック"/>
        <family val="3"/>
        <charset val="128"/>
      </rPr>
      <t>令和元年（平成31年）１月～12月</t>
    </r>
    <rPh sb="0" eb="2">
      <t>レイワ</t>
    </rPh>
    <rPh sb="2" eb="3">
      <t>ガン</t>
    </rPh>
    <rPh sb="3" eb="4">
      <t>ネン</t>
    </rPh>
    <phoneticPr fontId="6"/>
  </si>
  <si>
    <r>
      <t>最も多かったのは「えのきたけ」で</t>
    </r>
    <r>
      <rPr>
        <sz val="11"/>
        <rFont val="ＭＳ Ｐゴシック"/>
        <family val="3"/>
        <charset val="128"/>
      </rPr>
      <t>1,449ﾄﾝ。最も少なかったのは「乾きくらげ」で18㎏。</t>
    </r>
    <rPh sb="0" eb="1">
      <t>モット</t>
    </rPh>
    <rPh sb="2" eb="3">
      <t>オオ</t>
    </rPh>
    <rPh sb="24" eb="25">
      <t>モット</t>
    </rPh>
    <rPh sb="26" eb="27">
      <t>スク</t>
    </rPh>
    <rPh sb="34" eb="35">
      <t>ホ</t>
    </rPh>
    <phoneticPr fontId="6"/>
  </si>
  <si>
    <r>
      <t>最高値は</t>
    </r>
    <r>
      <rPr>
        <sz val="11"/>
        <rFont val="ＭＳ Ｐゴシック"/>
        <family val="3"/>
        <charset val="128"/>
      </rPr>
      <t>「乾しきくらげ」で14,611円、最安値は「えのきたけ」で269円。</t>
    </r>
    <rPh sb="0" eb="3">
      <t>サイタカネ</t>
    </rPh>
    <rPh sb="5" eb="6">
      <t>ホ</t>
    </rPh>
    <rPh sb="19" eb="20">
      <t>エン</t>
    </rPh>
    <rPh sb="21" eb="24">
      <t>サイヤスネ</t>
    </rPh>
    <rPh sb="36" eb="37">
      <t>エン</t>
    </rPh>
    <phoneticPr fontId="6"/>
  </si>
  <si>
    <r>
      <t>最も多かったのは「生しいたけ」で</t>
    </r>
    <r>
      <rPr>
        <sz val="11"/>
        <rFont val="ＭＳ Ｐゴシック"/>
        <family val="3"/>
        <charset val="128"/>
      </rPr>
      <t>890百万円、最も少なかったのは「乾きくらげ」で263千円。</t>
    </r>
    <rPh sb="33" eb="34">
      <t>ホ</t>
    </rPh>
    <phoneticPr fontId="6"/>
  </si>
  <si>
    <r>
      <t>②種類別月別流通状況</t>
    </r>
    <r>
      <rPr>
        <sz val="11"/>
        <rFont val="ＭＳ Ｐゴシック"/>
        <family val="3"/>
        <charset val="128"/>
      </rPr>
      <t>（道内）</t>
    </r>
    <rPh sb="11" eb="13">
      <t>ドウナイ</t>
    </rPh>
    <phoneticPr fontId="6"/>
  </si>
  <si>
    <r>
      <t>最も多かったのは</t>
    </r>
    <r>
      <rPr>
        <sz val="11"/>
        <rFont val="ＭＳ Ｐゴシック"/>
        <family val="3"/>
        <charset val="128"/>
      </rPr>
      <t>「ふき」で138ﾄﾝ、最も少なかったのは「ぜんまい」で322Kg</t>
    </r>
    <rPh sb="0" eb="1">
      <t>モット</t>
    </rPh>
    <rPh sb="2" eb="3">
      <t>オオ</t>
    </rPh>
    <rPh sb="19" eb="20">
      <t>モット</t>
    </rPh>
    <rPh sb="21" eb="22">
      <t>スク</t>
    </rPh>
    <phoneticPr fontId="6"/>
  </si>
  <si>
    <t>たけのこ(102.6)、</t>
    <phoneticPr fontId="6"/>
  </si>
  <si>
    <r>
      <t>最高値は</t>
    </r>
    <r>
      <rPr>
        <sz val="11"/>
        <rFont val="ＭＳ Ｐゴシック"/>
        <family val="3"/>
        <charset val="128"/>
      </rPr>
      <t>「たらのめ」で3,789円、最安値は「ふき」で250円。</t>
    </r>
    <rPh sb="0" eb="3">
      <t>サイタカネ</t>
    </rPh>
    <rPh sb="16" eb="17">
      <t>エン</t>
    </rPh>
    <rPh sb="18" eb="21">
      <t>サイヤスネ</t>
    </rPh>
    <rPh sb="30" eb="31">
      <t>エン</t>
    </rPh>
    <phoneticPr fontId="6"/>
  </si>
  <si>
    <r>
      <t>最も多かったのは、</t>
    </r>
    <r>
      <rPr>
        <sz val="11"/>
        <rFont val="ＭＳ Ｐゴシック"/>
        <family val="3"/>
        <charset val="128"/>
      </rPr>
      <t>「ぎょうじゃにんにく」で56百万円、最も少なかったのは「ぜんまい」で277千円。</t>
    </r>
    <rPh sb="0" eb="1">
      <t>モット</t>
    </rPh>
    <rPh sb="27" eb="28">
      <t>モット</t>
    </rPh>
    <rPh sb="29" eb="30">
      <t>スク</t>
    </rPh>
    <rPh sb="46" eb="47">
      <t>チ</t>
    </rPh>
    <rPh sb="47" eb="48">
      <t>エン</t>
    </rPh>
    <phoneticPr fontId="6"/>
  </si>
  <si>
    <r>
      <t>入荷量</t>
    </r>
    <r>
      <rPr>
        <sz val="9"/>
        <rFont val="ＭＳ Ｐゴシック"/>
        <family val="3"/>
        <charset val="128"/>
        <scheme val="minor"/>
      </rPr>
      <t>（</t>
    </r>
    <r>
      <rPr>
        <sz val="9"/>
        <rFont val="ＭＳ Ｐゴシック"/>
        <family val="3"/>
        <charset val="128"/>
      </rPr>
      <t>㎏</t>
    </r>
    <r>
      <rPr>
        <sz val="9"/>
        <rFont val="ＭＳ Ｐゴシック"/>
        <family val="3"/>
        <charset val="128"/>
        <scheme val="minor"/>
      </rPr>
      <t>）</t>
    </r>
    <rPh sb="0" eb="3">
      <t>ニュウカリョウ</t>
    </rPh>
    <phoneticPr fontId="16"/>
  </si>
  <si>
    <r>
      <t>販売単価</t>
    </r>
    <r>
      <rPr>
        <sz val="9"/>
        <rFont val="ＭＳ Ｐゴシック"/>
        <family val="3"/>
        <charset val="128"/>
      </rPr>
      <t>（円）</t>
    </r>
    <rPh sb="0" eb="2">
      <t>ハンバイ</t>
    </rPh>
    <rPh sb="2" eb="4">
      <t>タンカ</t>
    </rPh>
    <rPh sb="5" eb="6">
      <t>エン</t>
    </rPh>
    <phoneticPr fontId="16"/>
  </si>
  <si>
    <r>
      <t>販売金額</t>
    </r>
    <r>
      <rPr>
        <sz val="9"/>
        <rFont val="ＭＳ Ｐゴシック"/>
        <family val="3"/>
        <charset val="128"/>
      </rPr>
      <t>（千円）</t>
    </r>
    <rPh sb="0" eb="2">
      <t>ハンバイ</t>
    </rPh>
    <rPh sb="2" eb="4">
      <t>キンガク</t>
    </rPh>
    <rPh sb="5" eb="7">
      <t>センエン</t>
    </rPh>
    <phoneticPr fontId="16"/>
  </si>
  <si>
    <r>
      <t>入荷量</t>
    </r>
    <r>
      <rPr>
        <sz val="9"/>
        <rFont val="ＭＳ Ｐゴシック"/>
        <family val="3"/>
        <charset val="128"/>
      </rPr>
      <t>（Kg）</t>
    </r>
    <rPh sb="0" eb="3">
      <t>ニュウカリョウ</t>
    </rPh>
    <phoneticPr fontId="16"/>
  </si>
  <si>
    <r>
      <t>入荷量（</t>
    </r>
    <r>
      <rPr>
        <sz val="10"/>
        <rFont val="ＭＳ Ｐゴシック"/>
        <family val="3"/>
        <charset val="128"/>
      </rPr>
      <t>㎏</t>
    </r>
    <r>
      <rPr>
        <sz val="10"/>
        <rFont val="ＭＳ Ｐゴシック"/>
        <family val="3"/>
        <charset val="128"/>
        <scheme val="minor"/>
      </rPr>
      <t>）</t>
    </r>
    <rPh sb="0" eb="3">
      <t>ニュウカリョウ</t>
    </rPh>
    <phoneticPr fontId="16"/>
  </si>
  <si>
    <t>R1</t>
    <phoneticPr fontId="3"/>
  </si>
  <si>
    <t>R1</t>
    <phoneticPr fontId="3"/>
  </si>
  <si>
    <t>Ｈ31R1</t>
    <phoneticPr fontId="3"/>
  </si>
  <si>
    <t>H31</t>
    <phoneticPr fontId="3"/>
  </si>
  <si>
    <t>R1</t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</si>
  <si>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</si>
  <si>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内線   28-475</t>
    <rPh sb="0" eb="2">
      <t>ナイセン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</si>
</sst>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#,##0_);\(#,##0\)"/>
    <numFmt numFmtId="178" formatCode="#,##0;&quot;△ &quot;#,##0"/>
    <numFmt numFmtId="179" formatCode="#,##0_ "/>
    <numFmt numFmtId="180" formatCode="#,##0\ ;&quot;△ &quot;#,##0"/>
    <numFmt numFmtId="181" formatCode="0.0;&quot;△ &quot;0.0"/>
    <numFmt numFmtId="182" formatCode="0.0%"/>
    <numFmt numFmtId="183" formatCode="#,##0.0_ "/>
    <numFmt numFmtId="184" formatCode="0.0_ "/>
    <numFmt numFmtId="185" formatCode="0.0_);[Red]\(0.0\)"/>
    <numFmt numFmtId="186" formatCode="#,##0.0;&quot;△ &quot;#,##0.0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hair">
        <color auto="1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auto="1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auto="1"/>
      </bottom>
      <diagonal style="hair">
        <color indexed="64"/>
      </diagonal>
    </border>
    <border>
      <left style="thin">
        <color indexed="64"/>
      </left>
      <right style="hair">
        <color auto="1"/>
      </right>
      <top/>
      <bottom/>
      <diagonal/>
    </border>
    <border diagonalDown="1">
      <left style="thin">
        <color indexed="64"/>
      </left>
      <right/>
      <top style="hair">
        <color auto="1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auto="1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hair">
        <color auto="1"/>
      </top>
      <bottom style="double">
        <color indexed="64"/>
      </bottom>
      <diagonal style="hair">
        <color indexed="64"/>
      </diagonal>
    </border>
    <border diagonalDown="1">
      <left/>
      <right/>
      <top style="hair">
        <color auto="1"/>
      </top>
      <bottom style="double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/>
      <right style="double">
        <color indexed="64"/>
      </right>
      <top style="thin">
        <color indexed="64"/>
      </top>
      <bottom style="hair">
        <color auto="1"/>
      </bottom>
      <diagonal style="hair">
        <color indexed="64"/>
      </diagonal>
    </border>
    <border diagonalDown="1">
      <left style="thin">
        <color indexed="64"/>
      </left>
      <right/>
      <top style="hair">
        <color auto="1"/>
      </top>
      <bottom/>
      <diagonal style="hair">
        <color indexed="64"/>
      </diagonal>
    </border>
    <border diagonalDown="1">
      <left/>
      <right/>
      <top style="hair">
        <color auto="1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double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auto="1"/>
      </right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double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 style="hair">
        <color indexed="64"/>
      </diagonal>
    </border>
    <border diagonalDown="1">
      <left/>
      <right style="double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auto="1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double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 style="hair">
        <color auto="1"/>
      </diagonal>
    </border>
    <border diagonalDown="1">
      <left style="hair">
        <color indexed="64"/>
      </left>
      <right style="double">
        <color indexed="64"/>
      </right>
      <top/>
      <bottom style="double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4" fillId="0" borderId="0"/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97">
    <xf numFmtId="0" fontId="0" fillId="0" borderId="0" xfId="0"/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0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1" xfId="0" applyBorder="1" applyAlignment="1">
      <alignment horizontal="right" vertical="top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7" fontId="13" fillId="0" borderId="1" xfId="1" applyNumberFormat="1" applyFont="1" applyFill="1" applyBorder="1" applyAlignment="1">
      <alignment vertical="center" shrinkToFit="1"/>
    </xf>
    <xf numFmtId="177" fontId="13" fillId="0" borderId="1" xfId="1" applyNumberFormat="1" applyFont="1" applyBorder="1" applyAlignment="1">
      <alignment vertical="center" shrinkToFit="1"/>
    </xf>
    <xf numFmtId="177" fontId="13" fillId="2" borderId="1" xfId="1" applyNumberFormat="1" applyFont="1" applyFill="1" applyBorder="1" applyAlignment="1">
      <alignment vertical="center" shrinkToFit="1"/>
    </xf>
    <xf numFmtId="177" fontId="13" fillId="0" borderId="1" xfId="0" applyNumberFormat="1" applyFont="1" applyFill="1" applyBorder="1" applyAlignment="1">
      <alignment vertical="center" shrinkToFit="1"/>
    </xf>
    <xf numFmtId="177" fontId="13" fillId="0" borderId="1" xfId="0" applyNumberFormat="1" applyFont="1" applyBorder="1" applyAlignment="1">
      <alignment vertical="center" shrinkToFit="1"/>
    </xf>
    <xf numFmtId="177" fontId="13" fillId="2" borderId="1" xfId="0" applyNumberFormat="1" applyFont="1" applyFill="1" applyBorder="1" applyAlignment="1">
      <alignment vertical="center" shrinkToFit="1"/>
    </xf>
    <xf numFmtId="0" fontId="18" fillId="0" borderId="101" xfId="0" applyFont="1" applyBorder="1" applyAlignment="1">
      <alignment horizontal="right" vertical="top"/>
    </xf>
    <xf numFmtId="177" fontId="13" fillId="2" borderId="1" xfId="0" applyNumberFormat="1" applyFont="1" applyFill="1" applyBorder="1" applyAlignment="1">
      <alignment horizontal="right" vertical="center"/>
    </xf>
    <xf numFmtId="0" fontId="21" fillId="0" borderId="0" xfId="6" applyFont="1" applyFill="1" applyBorder="1" applyAlignment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38" fontId="22" fillId="2" borderId="1" xfId="1" applyFont="1" applyFill="1" applyBorder="1" applyAlignment="1">
      <alignment vertical="center"/>
    </xf>
    <xf numFmtId="38" fontId="22" fillId="3" borderId="1" xfId="1" applyFont="1" applyFill="1" applyBorder="1" applyAlignment="1">
      <alignment vertical="center"/>
    </xf>
    <xf numFmtId="1" fontId="22" fillId="2" borderId="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182" fontId="12" fillId="2" borderId="31" xfId="0" applyNumberFormat="1" applyFont="1" applyFill="1" applyBorder="1" applyAlignment="1">
      <alignment horizontal="center" vertical="center" shrinkToFit="1"/>
    </xf>
    <xf numFmtId="182" fontId="17" fillId="2" borderId="79" xfId="0" applyNumberFormat="1" applyFont="1" applyFill="1" applyBorder="1" applyAlignment="1">
      <alignment horizontal="center" vertical="center"/>
    </xf>
    <xf numFmtId="182" fontId="17" fillId="2" borderId="38" xfId="4" applyNumberFormat="1" applyFont="1" applyFill="1" applyBorder="1" applyAlignment="1">
      <alignment horizontal="center" vertical="center" shrinkToFit="1"/>
    </xf>
    <xf numFmtId="182" fontId="17" fillId="2" borderId="68" xfId="0" applyNumberFormat="1" applyFont="1" applyFill="1" applyBorder="1" applyAlignment="1">
      <alignment horizontal="center" vertical="center"/>
    </xf>
    <xf numFmtId="182" fontId="17" fillId="2" borderId="38" xfId="0" applyNumberFormat="1" applyFont="1" applyFill="1" applyBorder="1" applyAlignment="1">
      <alignment horizontal="center" vertical="center"/>
    </xf>
    <xf numFmtId="0" fontId="27" fillId="0" borderId="5" xfId="6" applyFont="1" applyBorder="1" applyAlignment="1">
      <alignment horizontal="right"/>
    </xf>
    <xf numFmtId="177" fontId="28" fillId="0" borderId="7" xfId="6" applyNumberFormat="1" applyFont="1" applyBorder="1" applyAlignment="1">
      <alignment horizontal="center"/>
    </xf>
    <xf numFmtId="0" fontId="31" fillId="0" borderId="10" xfId="6" applyFont="1" applyBorder="1" applyAlignment="1">
      <alignment horizontal="center" vertical="center"/>
    </xf>
    <xf numFmtId="177" fontId="28" fillId="0" borderId="12" xfId="6" applyNumberFormat="1" applyFont="1" applyBorder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38" fontId="13" fillId="0" borderId="1" xfId="1" applyFont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38" fontId="13" fillId="2" borderId="1" xfId="1" applyFont="1" applyFill="1" applyBorder="1" applyAlignment="1">
      <alignment vertical="center"/>
    </xf>
    <xf numFmtId="38" fontId="13" fillId="0" borderId="1" xfId="1" applyFont="1" applyFill="1" applyBorder="1" applyAlignment="1">
      <alignment vertical="center" shrinkToFit="1"/>
    </xf>
    <xf numFmtId="38" fontId="13" fillId="0" borderId="1" xfId="1" applyFont="1" applyBorder="1" applyAlignment="1">
      <alignment vertical="center" shrinkToFit="1"/>
    </xf>
    <xf numFmtId="38" fontId="13" fillId="2" borderId="1" xfId="1" applyFont="1" applyFill="1" applyBorder="1" applyAlignment="1">
      <alignment vertical="center" shrinkToFit="1"/>
    </xf>
    <xf numFmtId="38" fontId="13" fillId="0" borderId="1" xfId="1" quotePrefix="1" applyFont="1" applyBorder="1" applyAlignment="1">
      <alignment horizontal="right" vertical="center"/>
    </xf>
    <xf numFmtId="38" fontId="13" fillId="2" borderId="1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shrinkToFit="1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 shrinkToFi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178" fontId="13" fillId="2" borderId="24" xfId="0" applyNumberFormat="1" applyFont="1" applyFill="1" applyBorder="1" applyAlignment="1">
      <alignment horizontal="right" vertical="center" shrinkToFit="1"/>
    </xf>
    <xf numFmtId="178" fontId="13" fillId="2" borderId="27" xfId="0" applyNumberFormat="1" applyFont="1" applyFill="1" applyBorder="1" applyAlignment="1">
      <alignment horizontal="right" vertical="center" shrinkToFit="1"/>
    </xf>
    <xf numFmtId="180" fontId="13" fillId="2" borderId="60" xfId="0" applyNumberFormat="1" applyFont="1" applyFill="1" applyBorder="1" applyAlignment="1">
      <alignment horizontal="right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28" fillId="3" borderId="0" xfId="6" applyFont="1" applyFill="1">
      <alignment vertical="center"/>
    </xf>
    <xf numFmtId="0" fontId="28" fillId="0" borderId="0" xfId="6" applyFont="1">
      <alignment vertical="center"/>
    </xf>
    <xf numFmtId="177" fontId="28" fillId="3" borderId="0" xfId="6" applyNumberFormat="1" applyFont="1" applyFill="1" applyAlignment="1">
      <alignment vertical="center"/>
    </xf>
    <xf numFmtId="177" fontId="31" fillId="0" borderId="1" xfId="6" applyNumberFormat="1" applyFont="1" applyBorder="1" applyAlignment="1">
      <alignment vertical="center" shrinkToFit="1"/>
    </xf>
    <xf numFmtId="177" fontId="38" fillId="0" borderId="4" xfId="6" applyNumberFormat="1" applyFont="1" applyBorder="1" applyAlignment="1">
      <alignment vertical="center" shrinkToFit="1"/>
    </xf>
    <xf numFmtId="177" fontId="38" fillId="0" borderId="1" xfId="6" applyNumberFormat="1" applyFont="1" applyBorder="1" applyAlignment="1">
      <alignment vertical="center" shrinkToFit="1"/>
    </xf>
    <xf numFmtId="0" fontId="33" fillId="0" borderId="0" xfId="2" applyFont="1">
      <alignment vertical="center"/>
    </xf>
    <xf numFmtId="0" fontId="33" fillId="0" borderId="8" xfId="2" applyFont="1" applyBorder="1">
      <alignment vertical="center"/>
    </xf>
    <xf numFmtId="0" fontId="33" fillId="0" borderId="0" xfId="2" applyFont="1" applyBorder="1">
      <alignment vertical="center"/>
    </xf>
    <xf numFmtId="0" fontId="33" fillId="0" borderId="9" xfId="2" applyFont="1" applyBorder="1">
      <alignment vertical="center"/>
    </xf>
    <xf numFmtId="0" fontId="32" fillId="0" borderId="8" xfId="2" applyFont="1" applyBorder="1">
      <alignment vertical="center"/>
    </xf>
    <xf numFmtId="0" fontId="18" fillId="0" borderId="0" xfId="2" applyFont="1" applyBorder="1" applyAlignment="1">
      <alignment vertical="center"/>
    </xf>
    <xf numFmtId="0" fontId="32" fillId="0" borderId="9" xfId="2" applyFont="1" applyBorder="1">
      <alignment vertical="center"/>
    </xf>
    <xf numFmtId="0" fontId="18" fillId="0" borderId="0" xfId="2" applyFont="1" applyBorder="1">
      <alignment vertical="center"/>
    </xf>
    <xf numFmtId="0" fontId="33" fillId="0" borderId="0" xfId="2" applyFont="1" applyFill="1">
      <alignment vertical="center"/>
    </xf>
    <xf numFmtId="0" fontId="32" fillId="0" borderId="10" xfId="2" applyFont="1" applyBorder="1">
      <alignment vertical="center"/>
    </xf>
    <xf numFmtId="0" fontId="32" fillId="0" borderId="11" xfId="2" applyFont="1" applyBorder="1">
      <alignment vertical="center"/>
    </xf>
    <xf numFmtId="0" fontId="32" fillId="0" borderId="12" xfId="2" applyFon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textRotation="255" wrapText="1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2" borderId="0" xfId="1" applyFont="1" applyFill="1" applyBorder="1" applyAlignment="1">
      <alignment vertical="center"/>
    </xf>
    <xf numFmtId="0" fontId="0" fillId="0" borderId="0" xfId="0" applyFont="1" applyAlignment="1">
      <alignment vertical="top"/>
    </xf>
    <xf numFmtId="38" fontId="22" fillId="0" borderId="0" xfId="1" applyFont="1" applyAlignment="1">
      <alignment vertical="center"/>
    </xf>
    <xf numFmtId="1" fontId="22" fillId="0" borderId="0" xfId="0" applyNumberFormat="1" applyFont="1" applyAlignment="1">
      <alignment vertical="center"/>
    </xf>
    <xf numFmtId="1" fontId="24" fillId="4" borderId="1" xfId="0" applyNumberFormat="1" applyFont="1" applyFill="1" applyBorder="1" applyAlignment="1">
      <alignment vertical="center"/>
    </xf>
    <xf numFmtId="1" fontId="24" fillId="3" borderId="1" xfId="0" applyNumberFormat="1" applyFont="1" applyFill="1" applyBorder="1" applyAlignment="1">
      <alignment vertical="center"/>
    </xf>
    <xf numFmtId="38" fontId="24" fillId="3" borderId="1" xfId="1" applyFont="1" applyFill="1" applyBorder="1" applyAlignment="1">
      <alignment vertical="center"/>
    </xf>
    <xf numFmtId="38" fontId="24" fillId="2" borderId="1" xfId="1" applyFont="1" applyFill="1" applyBorder="1" applyAlignment="1">
      <alignment vertical="center"/>
    </xf>
    <xf numFmtId="1" fontId="22" fillId="3" borderId="1" xfId="0" applyNumberFormat="1" applyFont="1" applyFill="1" applyBorder="1" applyAlignment="1">
      <alignment vertical="center"/>
    </xf>
    <xf numFmtId="1" fontId="22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3" fillId="2" borderId="23" xfId="0" applyFont="1" applyFill="1" applyBorder="1" applyAlignment="1">
      <alignment horizontal="center" vertical="center" shrinkToFit="1"/>
    </xf>
    <xf numFmtId="0" fontId="35" fillId="0" borderId="0" xfId="0" applyFont="1" applyFill="1" applyAlignment="1"/>
    <xf numFmtId="0" fontId="34" fillId="0" borderId="0" xfId="0" applyFont="1" applyFill="1"/>
    <xf numFmtId="0" fontId="3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178" fontId="31" fillId="2" borderId="23" xfId="4" applyNumberFormat="1" applyFont="1" applyFill="1" applyBorder="1" applyAlignment="1">
      <alignment vertical="center" shrinkToFit="1"/>
    </xf>
    <xf numFmtId="178" fontId="31" fillId="2" borderId="24" xfId="4" applyNumberFormat="1" applyFont="1" applyFill="1" applyBorder="1" applyAlignment="1">
      <alignment vertical="center" shrinkToFit="1"/>
    </xf>
    <xf numFmtId="178" fontId="31" fillId="2" borderId="78" xfId="4" applyNumberFormat="1" applyFont="1" applyFill="1" applyBorder="1" applyAlignment="1">
      <alignment vertical="center" shrinkToFit="1"/>
    </xf>
    <xf numFmtId="178" fontId="31" fillId="2" borderId="83" xfId="4" applyNumberFormat="1" applyFont="1" applyFill="1" applyBorder="1" applyAlignment="1">
      <alignment vertical="center" shrinkToFit="1"/>
    </xf>
    <xf numFmtId="178" fontId="34" fillId="0" borderId="0" xfId="0" applyNumberFormat="1" applyFont="1" applyFill="1"/>
    <xf numFmtId="0" fontId="36" fillId="2" borderId="35" xfId="0" applyFont="1" applyFill="1" applyBorder="1" applyAlignment="1">
      <alignment horizontal="left" vertical="center" shrinkToFit="1"/>
    </xf>
    <xf numFmtId="0" fontId="36" fillId="2" borderId="36" xfId="0" applyFont="1" applyFill="1" applyBorder="1" applyAlignment="1">
      <alignment horizontal="left" vertical="center" shrinkToFit="1"/>
    </xf>
    <xf numFmtId="183" fontId="31" fillId="2" borderId="37" xfId="5" applyNumberFormat="1" applyFont="1" applyFill="1" applyBorder="1" applyAlignment="1">
      <alignment horizontal="center" vertical="center" shrinkToFit="1"/>
    </xf>
    <xf numFmtId="183" fontId="31" fillId="2" borderId="38" xfId="5" applyNumberFormat="1" applyFont="1" applyFill="1" applyBorder="1" applyAlignment="1">
      <alignment horizontal="center" vertical="center" shrinkToFit="1"/>
    </xf>
    <xf numFmtId="183" fontId="31" fillId="2" borderId="39" xfId="5" applyNumberFormat="1" applyFont="1" applyFill="1" applyBorder="1" applyAlignment="1">
      <alignment horizontal="center" vertical="center" shrinkToFit="1"/>
    </xf>
    <xf numFmtId="183" fontId="31" fillId="2" borderId="84" xfId="5" applyNumberFormat="1" applyFont="1" applyFill="1" applyBorder="1" applyAlignment="1">
      <alignment horizontal="center" vertical="center" shrinkToFit="1"/>
    </xf>
    <xf numFmtId="184" fontId="31" fillId="2" borderId="37" xfId="0" applyNumberFormat="1" applyFont="1" applyFill="1" applyBorder="1" applyAlignment="1">
      <alignment horizontal="center" vertical="center" shrinkToFit="1"/>
    </xf>
    <xf numFmtId="184" fontId="31" fillId="2" borderId="38" xfId="0" applyNumberFormat="1" applyFont="1" applyFill="1" applyBorder="1" applyAlignment="1">
      <alignment horizontal="center" vertical="center" shrinkToFit="1"/>
    </xf>
    <xf numFmtId="184" fontId="31" fillId="2" borderId="39" xfId="0" applyNumberFormat="1" applyFont="1" applyFill="1" applyBorder="1" applyAlignment="1">
      <alignment horizontal="center" vertical="center" shrinkToFit="1"/>
    </xf>
    <xf numFmtId="184" fontId="31" fillId="2" borderId="84" xfId="0" applyNumberFormat="1" applyFont="1" applyFill="1" applyBorder="1" applyAlignment="1">
      <alignment horizontal="center" vertical="center" shrinkToFit="1"/>
    </xf>
    <xf numFmtId="0" fontId="36" fillId="2" borderId="28" xfId="0" applyFont="1" applyFill="1" applyBorder="1" applyAlignment="1">
      <alignment horizontal="left" vertical="center" shrinkToFit="1"/>
    </xf>
    <xf numFmtId="0" fontId="36" fillId="2" borderId="52" xfId="0" applyFont="1" applyFill="1" applyBorder="1" applyAlignment="1">
      <alignment horizontal="left" vertical="center" shrinkToFit="1"/>
    </xf>
    <xf numFmtId="185" fontId="31" fillId="2" borderId="80" xfId="0" applyNumberFormat="1" applyFont="1" applyFill="1" applyBorder="1" applyAlignment="1">
      <alignment horizontal="center" vertical="center" shrinkToFit="1"/>
    </xf>
    <xf numFmtId="185" fontId="31" fillId="2" borderId="79" xfId="0" applyNumberFormat="1" applyFont="1" applyFill="1" applyBorder="1" applyAlignment="1">
      <alignment horizontal="center" vertical="center" shrinkToFit="1"/>
    </xf>
    <xf numFmtId="185" fontId="31" fillId="2" borderId="66" xfId="0" applyNumberFormat="1" applyFont="1" applyFill="1" applyBorder="1" applyAlignment="1">
      <alignment horizontal="center" vertical="center" shrinkToFit="1"/>
    </xf>
    <xf numFmtId="185" fontId="31" fillId="2" borderId="85" xfId="0" applyNumberFormat="1" applyFont="1" applyFill="1" applyBorder="1" applyAlignment="1">
      <alignment horizontal="center" vertical="center" shrinkToFit="1"/>
    </xf>
    <xf numFmtId="178" fontId="31" fillId="2" borderId="59" xfId="4" applyNumberFormat="1" applyFont="1" applyFill="1" applyBorder="1" applyAlignment="1">
      <alignment vertical="center" shrinkToFit="1"/>
    </xf>
    <xf numFmtId="178" fontId="31" fillId="2" borderId="60" xfId="4" applyNumberFormat="1" applyFont="1" applyFill="1" applyBorder="1" applyAlignment="1">
      <alignment vertical="center" shrinkToFit="1"/>
    </xf>
    <xf numFmtId="178" fontId="31" fillId="2" borderId="81" xfId="4" applyNumberFormat="1" applyFont="1" applyFill="1" applyBorder="1" applyAlignment="1">
      <alignment vertical="center" shrinkToFit="1"/>
    </xf>
    <xf numFmtId="178" fontId="31" fillId="2" borderId="86" xfId="4" applyNumberFormat="1" applyFont="1" applyFill="1" applyBorder="1" applyAlignment="1">
      <alignment vertical="center" shrinkToFit="1"/>
    </xf>
    <xf numFmtId="0" fontId="36" fillId="2" borderId="64" xfId="0" applyFont="1" applyFill="1" applyBorder="1" applyAlignment="1">
      <alignment horizontal="left" vertical="center" shrinkToFit="1"/>
    </xf>
    <xf numFmtId="0" fontId="36" fillId="2" borderId="65" xfId="0" applyFont="1" applyFill="1" applyBorder="1" applyAlignment="1">
      <alignment horizontal="left" vertical="center" shrinkToFit="1"/>
    </xf>
    <xf numFmtId="184" fontId="31" fillId="2" borderId="73" xfId="0" applyNumberFormat="1" applyFont="1" applyFill="1" applyBorder="1" applyAlignment="1">
      <alignment horizontal="center" vertical="center" shrinkToFit="1"/>
    </xf>
    <xf numFmtId="184" fontId="31" fillId="2" borderId="68" xfId="0" applyNumberFormat="1" applyFont="1" applyFill="1" applyBorder="1" applyAlignment="1">
      <alignment horizontal="center" vertical="center" shrinkToFit="1"/>
    </xf>
    <xf numFmtId="184" fontId="31" fillId="2" borderId="74" xfId="0" applyNumberFormat="1" applyFont="1" applyFill="1" applyBorder="1" applyAlignment="1">
      <alignment horizontal="center" vertical="center" shrinkToFit="1"/>
    </xf>
    <xf numFmtId="184" fontId="31" fillId="2" borderId="87" xfId="0" applyNumberFormat="1" applyFont="1" applyFill="1" applyBorder="1" applyAlignment="1">
      <alignment horizontal="center" vertical="center" shrinkToFit="1"/>
    </xf>
    <xf numFmtId="178" fontId="31" fillId="2" borderId="75" xfId="4" applyNumberFormat="1" applyFont="1" applyFill="1" applyBorder="1" applyAlignment="1">
      <alignment vertical="center" shrinkToFit="1"/>
    </xf>
    <xf numFmtId="178" fontId="31" fillId="2" borderId="76" xfId="4" applyNumberFormat="1" applyFont="1" applyFill="1" applyBorder="1" applyAlignment="1">
      <alignment vertical="center" shrinkToFit="1"/>
    </xf>
    <xf numFmtId="178" fontId="31" fillId="2" borderId="88" xfId="4" applyNumberFormat="1" applyFont="1" applyFill="1" applyBorder="1" applyAlignment="1">
      <alignment vertical="center" shrinkToFit="1"/>
    </xf>
    <xf numFmtId="178" fontId="31" fillId="2" borderId="89" xfId="4" applyNumberFormat="1" applyFont="1" applyFill="1" applyBorder="1" applyAlignment="1">
      <alignment vertical="center" shrinkToFit="1"/>
    </xf>
    <xf numFmtId="184" fontId="31" fillId="2" borderId="80" xfId="0" applyNumberFormat="1" applyFont="1" applyFill="1" applyBorder="1" applyAlignment="1">
      <alignment horizontal="center" vertical="center" shrinkToFit="1"/>
    </xf>
    <xf numFmtId="184" fontId="31" fillId="2" borderId="79" xfId="0" applyNumberFormat="1" applyFont="1" applyFill="1" applyBorder="1" applyAlignment="1">
      <alignment horizontal="center" vertical="center" shrinkToFit="1"/>
    </xf>
    <xf numFmtId="184" fontId="31" fillId="2" borderId="66" xfId="0" applyNumberFormat="1" applyFont="1" applyFill="1" applyBorder="1" applyAlignment="1">
      <alignment horizontal="center" vertical="center" shrinkToFit="1"/>
    </xf>
    <xf numFmtId="184" fontId="31" fillId="2" borderId="85" xfId="0" applyNumberFormat="1" applyFont="1" applyFill="1" applyBorder="1" applyAlignment="1">
      <alignment horizontal="center" vertical="center" shrinkToFit="1"/>
    </xf>
    <xf numFmtId="185" fontId="31" fillId="2" borderId="73" xfId="0" applyNumberFormat="1" applyFont="1" applyFill="1" applyBorder="1" applyAlignment="1">
      <alignment horizontal="center" vertical="center" shrinkToFit="1"/>
    </xf>
    <xf numFmtId="185" fontId="31" fillId="2" borderId="68" xfId="0" applyNumberFormat="1" applyFont="1" applyFill="1" applyBorder="1" applyAlignment="1">
      <alignment horizontal="center" vertical="center" shrinkToFit="1"/>
    </xf>
    <xf numFmtId="185" fontId="31" fillId="2" borderId="74" xfId="0" applyNumberFormat="1" applyFont="1" applyFill="1" applyBorder="1" applyAlignment="1">
      <alignment horizontal="center" vertical="center" shrinkToFit="1"/>
    </xf>
    <xf numFmtId="185" fontId="31" fillId="2" borderId="87" xfId="0" applyNumberFormat="1" applyFont="1" applyFill="1" applyBorder="1" applyAlignment="1">
      <alignment horizontal="center" vertical="center" shrinkToFit="1"/>
    </xf>
    <xf numFmtId="186" fontId="31" fillId="2" borderId="75" xfId="4" applyNumberFormat="1" applyFont="1" applyFill="1" applyBorder="1" applyAlignment="1">
      <alignment vertical="center" shrinkToFit="1"/>
    </xf>
    <xf numFmtId="186" fontId="31" fillId="2" borderId="76" xfId="4" applyNumberFormat="1" applyFont="1" applyFill="1" applyBorder="1" applyAlignment="1">
      <alignment vertical="center" shrinkToFit="1"/>
    </xf>
    <xf numFmtId="186" fontId="31" fillId="2" borderId="88" xfId="4" applyNumberFormat="1" applyFont="1" applyFill="1" applyBorder="1" applyAlignment="1">
      <alignment vertical="center" shrinkToFit="1"/>
    </xf>
    <xf numFmtId="186" fontId="31" fillId="2" borderId="89" xfId="4" applyNumberFormat="1" applyFont="1" applyFill="1" applyBorder="1" applyAlignment="1">
      <alignment vertical="center" shrinkToFit="1"/>
    </xf>
    <xf numFmtId="184" fontId="31" fillId="2" borderId="95" xfId="0" applyNumberFormat="1" applyFont="1" applyFill="1" applyBorder="1" applyAlignment="1">
      <alignment horizontal="right" vertical="center" shrinkToFit="1"/>
    </xf>
    <xf numFmtId="184" fontId="31" fillId="2" borderId="38" xfId="0" applyNumberFormat="1" applyFont="1" applyFill="1" applyBorder="1" applyAlignment="1">
      <alignment horizontal="right" vertical="center" shrinkToFit="1"/>
    </xf>
    <xf numFmtId="184" fontId="31" fillId="2" borderId="39" xfId="0" applyNumberFormat="1" applyFont="1" applyFill="1" applyBorder="1" applyAlignment="1">
      <alignment horizontal="right" vertical="center" shrinkToFit="1"/>
    </xf>
    <xf numFmtId="178" fontId="31" fillId="2" borderId="135" xfId="4" applyNumberFormat="1" applyFont="1" applyFill="1" applyBorder="1" applyAlignment="1">
      <alignment vertical="center" shrinkToFit="1"/>
    </xf>
    <xf numFmtId="178" fontId="31" fillId="2" borderId="24" xfId="4" applyNumberFormat="1" applyFont="1" applyFill="1" applyBorder="1" applyAlignment="1">
      <alignment horizontal="right" vertical="center" shrinkToFit="1"/>
    </xf>
    <xf numFmtId="184" fontId="31" fillId="2" borderId="68" xfId="0" applyNumberFormat="1" applyFont="1" applyFill="1" applyBorder="1" applyAlignment="1">
      <alignment horizontal="right" vertical="center" shrinkToFit="1"/>
    </xf>
    <xf numFmtId="184" fontId="31" fillId="2" borderId="74" xfId="0" applyNumberFormat="1" applyFont="1" applyFill="1" applyBorder="1" applyAlignment="1">
      <alignment horizontal="right" vertical="center" shrinkToFit="1"/>
    </xf>
    <xf numFmtId="0" fontId="39" fillId="0" borderId="0" xfId="0" applyFont="1" applyFill="1"/>
    <xf numFmtId="184" fontId="31" fillId="2" borderId="136" xfId="0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/>
    <xf numFmtId="182" fontId="17" fillId="2" borderId="79" xfId="5" applyNumberFormat="1" applyFont="1" applyFill="1" applyBorder="1" applyAlignment="1">
      <alignment horizontal="center" vertical="center"/>
    </xf>
    <xf numFmtId="38" fontId="13" fillId="2" borderId="1" xfId="1" applyFont="1" applyFill="1" applyBorder="1" applyAlignment="1">
      <alignment horizontal="right"/>
    </xf>
    <xf numFmtId="38" fontId="13" fillId="0" borderId="1" xfId="1" applyFont="1" applyFill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177" fontId="13" fillId="2" borderId="1" xfId="1" applyNumberFormat="1" applyFont="1" applyFill="1" applyBorder="1" applyAlignment="1">
      <alignment horizontal="right" vertical="center" shrinkToFit="1"/>
    </xf>
    <xf numFmtId="177" fontId="13" fillId="2" borderId="1" xfId="0" applyNumberFormat="1" applyFont="1" applyFill="1" applyBorder="1" applyAlignment="1">
      <alignment horizontal="right" vertical="center" shrinkToFit="1"/>
    </xf>
    <xf numFmtId="0" fontId="33" fillId="0" borderId="138" xfId="0" applyFont="1" applyFill="1" applyBorder="1" applyAlignment="1">
      <alignment horizontal="center" vertical="center" shrinkToFit="1"/>
    </xf>
    <xf numFmtId="184" fontId="31" fillId="2" borderId="84" xfId="0" applyNumberFormat="1" applyFont="1" applyFill="1" applyBorder="1" applyAlignment="1">
      <alignment horizontal="right" vertical="center" shrinkToFit="1"/>
    </xf>
    <xf numFmtId="184" fontId="31" fillId="2" borderId="87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4" xfId="0" applyFont="1" applyBorder="1" applyAlignment="1">
      <alignment vertical="center"/>
    </xf>
    <xf numFmtId="0" fontId="0" fillId="0" borderId="0" xfId="0" applyFont="1" applyFill="1"/>
    <xf numFmtId="0" fontId="32" fillId="0" borderId="0" xfId="0" applyFont="1" applyFill="1"/>
    <xf numFmtId="0" fontId="0" fillId="2" borderId="0" xfId="0" applyFont="1" applyFill="1"/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left" vertical="center"/>
    </xf>
    <xf numFmtId="178" fontId="12" fillId="2" borderId="24" xfId="0" applyNumberFormat="1" applyFont="1" applyFill="1" applyBorder="1" applyAlignment="1">
      <alignment horizontal="right" vertical="center" shrinkToFit="1"/>
    </xf>
    <xf numFmtId="179" fontId="13" fillId="2" borderId="25" xfId="4" applyNumberFormat="1" applyFont="1" applyFill="1" applyBorder="1" applyAlignment="1">
      <alignment horizontal="right" vertical="center" shrinkToFit="1"/>
    </xf>
    <xf numFmtId="180" fontId="12" fillId="2" borderId="24" xfId="0" applyNumberFormat="1" applyFont="1" applyFill="1" applyBorder="1" applyAlignment="1">
      <alignment horizontal="right" vertical="center" shrinkToFit="1"/>
    </xf>
    <xf numFmtId="178" fontId="13" fillId="2" borderId="26" xfId="0" applyNumberFormat="1" applyFont="1" applyFill="1" applyBorder="1" applyAlignment="1">
      <alignment horizontal="right" vertical="center" shrinkToFit="1"/>
    </xf>
    <xf numFmtId="178" fontId="12" fillId="2" borderId="27" xfId="0" applyNumberFormat="1" applyFont="1" applyFill="1" applyBorder="1" applyAlignment="1">
      <alignment horizontal="right" vertical="center" shrinkToFit="1"/>
    </xf>
    <xf numFmtId="0" fontId="18" fillId="5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center" vertical="center"/>
    </xf>
    <xf numFmtId="181" fontId="13" fillId="2" borderId="30" xfId="0" applyNumberFormat="1" applyFont="1" applyFill="1" applyBorder="1" applyAlignment="1">
      <alignment horizontal="center" vertical="center" shrinkToFit="1"/>
    </xf>
    <xf numFmtId="181" fontId="13" fillId="2" borderId="29" xfId="4" applyNumberFormat="1" applyFont="1" applyFill="1" applyBorder="1" applyAlignment="1">
      <alignment horizontal="center" vertical="center" shrinkToFit="1"/>
    </xf>
    <xf numFmtId="180" fontId="12" fillId="2" borderId="76" xfId="0" applyNumberFormat="1" applyFont="1" applyFill="1" applyBorder="1" applyAlignment="1">
      <alignment horizontal="right" vertical="center" shrinkToFit="1"/>
    </xf>
    <xf numFmtId="181" fontId="13" fillId="2" borderId="32" xfId="4" applyNumberFormat="1" applyFont="1" applyFill="1" applyBorder="1" applyAlignment="1">
      <alignment horizontal="center" vertical="center" shrinkToFit="1"/>
    </xf>
    <xf numFmtId="181" fontId="13" fillId="2" borderId="33" xfId="0" applyNumberFormat="1" applyFont="1" applyFill="1" applyBorder="1" applyAlignment="1">
      <alignment horizontal="right" vertical="center" shrinkToFit="1"/>
    </xf>
    <xf numFmtId="181" fontId="13" fillId="2" borderId="34" xfId="4" applyNumberFormat="1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182" fontId="13" fillId="2" borderId="37" xfId="4" applyNumberFormat="1" applyFont="1" applyFill="1" applyBorder="1" applyAlignment="1">
      <alignment horizontal="center" vertical="center" shrinkToFit="1"/>
    </xf>
    <xf numFmtId="182" fontId="12" fillId="2" borderId="38" xfId="4" applyNumberFormat="1" applyFont="1" applyFill="1" applyBorder="1" applyAlignment="1">
      <alignment horizontal="center" vertical="center" shrinkToFit="1"/>
    </xf>
    <xf numFmtId="181" fontId="13" fillId="2" borderId="36" xfId="4" applyNumberFormat="1" applyFont="1" applyFill="1" applyBorder="1" applyAlignment="1">
      <alignment horizontal="center" vertical="center" shrinkToFit="1"/>
    </xf>
    <xf numFmtId="182" fontId="12" fillId="2" borderId="38" xfId="0" applyNumberFormat="1" applyFont="1" applyFill="1" applyBorder="1" applyAlignment="1">
      <alignment horizontal="center" vertical="center" shrinkToFit="1"/>
    </xf>
    <xf numFmtId="181" fontId="13" fillId="2" borderId="39" xfId="4" applyNumberFormat="1" applyFont="1" applyFill="1" applyBorder="1" applyAlignment="1">
      <alignment horizontal="right" vertical="center" shrinkToFit="1"/>
    </xf>
    <xf numFmtId="181" fontId="13" fillId="2" borderId="40" xfId="0" applyNumberFormat="1" applyFont="1" applyFill="1" applyBorder="1" applyAlignment="1">
      <alignment horizontal="right" vertical="center" shrinkToFit="1"/>
    </xf>
    <xf numFmtId="181" fontId="12" fillId="2" borderId="38" xfId="0" applyNumberFormat="1" applyFont="1" applyFill="1" applyBorder="1" applyAlignment="1">
      <alignment horizontal="right" vertical="center" shrinkToFit="1"/>
    </xf>
    <xf numFmtId="181" fontId="13" fillId="2" borderId="41" xfId="4" applyNumberFormat="1" applyFont="1" applyFill="1" applyBorder="1" applyAlignment="1">
      <alignment horizontal="right" vertical="center" shrinkToFit="1"/>
    </xf>
    <xf numFmtId="178" fontId="13" fillId="2" borderId="77" xfId="0" applyNumberFormat="1" applyFont="1" applyFill="1" applyBorder="1" applyAlignment="1">
      <alignment horizontal="right" vertical="center" shrinkToFit="1"/>
    </xf>
    <xf numFmtId="178" fontId="12" fillId="2" borderId="77" xfId="0" applyNumberFormat="1" applyFont="1" applyFill="1" applyBorder="1" applyAlignment="1">
      <alignment horizontal="right" vertical="center" shrinkToFit="1"/>
    </xf>
    <xf numFmtId="180" fontId="13" fillId="2" borderId="43" xfId="0" applyNumberFormat="1" applyFont="1" applyFill="1" applyBorder="1" applyAlignment="1">
      <alignment horizontal="right" vertical="center" shrinkToFit="1"/>
    </xf>
    <xf numFmtId="180" fontId="12" fillId="2" borderId="44" xfId="0" applyNumberFormat="1" applyFont="1" applyFill="1" applyBorder="1" applyAlignment="1">
      <alignment horizontal="right" vertical="center" shrinkToFit="1"/>
    </xf>
    <xf numFmtId="0" fontId="0" fillId="2" borderId="28" xfId="0" applyFont="1" applyFill="1" applyBorder="1" applyAlignment="1">
      <alignment horizontal="center" vertical="center"/>
    </xf>
    <xf numFmtId="181" fontId="13" fillId="2" borderId="30" xfId="0" applyNumberFormat="1" applyFont="1" applyFill="1" applyBorder="1" applyAlignment="1">
      <alignment horizontal="right" vertical="center" shrinkToFit="1"/>
    </xf>
    <xf numFmtId="180" fontId="13" fillId="2" borderId="42" xfId="0" applyNumberFormat="1" applyFont="1" applyFill="1" applyBorder="1" applyAlignment="1">
      <alignment horizontal="right" vertical="center" shrinkToFit="1"/>
    </xf>
    <xf numFmtId="180" fontId="12" fillId="2" borderId="27" xfId="0" applyNumberFormat="1" applyFont="1" applyFill="1" applyBorder="1" applyAlignment="1">
      <alignment horizontal="right" vertical="center" shrinkToFit="1"/>
    </xf>
    <xf numFmtId="0" fontId="0" fillId="2" borderId="10" xfId="0" applyFont="1" applyFill="1" applyBorder="1" applyAlignment="1">
      <alignment horizontal="left" vertical="center"/>
    </xf>
    <xf numFmtId="178" fontId="13" fillId="2" borderId="120" xfId="0" applyNumberFormat="1" applyFont="1" applyFill="1" applyBorder="1" applyAlignment="1">
      <alignment horizontal="right" vertical="center"/>
    </xf>
    <xf numFmtId="38" fontId="35" fillId="2" borderId="27" xfId="4" applyFont="1" applyFill="1" applyBorder="1" applyAlignment="1"/>
    <xf numFmtId="0" fontId="30" fillId="2" borderId="121" xfId="0" applyFont="1" applyFill="1" applyBorder="1" applyAlignment="1"/>
    <xf numFmtId="0" fontId="35" fillId="2" borderId="27" xfId="0" applyFont="1" applyFill="1" applyBorder="1" applyAlignment="1"/>
    <xf numFmtId="178" fontId="13" fillId="2" borderId="122" xfId="0" applyNumberFormat="1" applyFont="1" applyFill="1" applyBorder="1" applyAlignment="1">
      <alignment horizontal="right" vertical="center"/>
    </xf>
    <xf numFmtId="38" fontId="35" fillId="2" borderId="123" xfId="4" applyFont="1" applyFill="1" applyBorder="1" applyAlignment="1"/>
    <xf numFmtId="0" fontId="30" fillId="2" borderId="124" xfId="0" applyFont="1" applyFill="1" applyBorder="1" applyAlignment="1"/>
    <xf numFmtId="0" fontId="42" fillId="5" borderId="0" xfId="0" applyFont="1" applyFill="1" applyAlignment="1">
      <alignment horizontal="center" vertical="center"/>
    </xf>
    <xf numFmtId="178" fontId="13" fillId="2" borderId="125" xfId="0" applyNumberFormat="1" applyFont="1" applyFill="1" applyBorder="1" applyAlignment="1">
      <alignment horizontal="right" vertical="center"/>
    </xf>
    <xf numFmtId="38" fontId="12" fillId="2" borderId="24" xfId="4" applyNumberFormat="1" applyFont="1" applyFill="1" applyBorder="1" applyAlignment="1">
      <alignment horizontal="right" vertical="center" shrinkToFit="1"/>
    </xf>
    <xf numFmtId="0" fontId="30" fillId="2" borderId="46" xfId="0" applyFont="1" applyFill="1" applyBorder="1" applyAlignment="1"/>
    <xf numFmtId="178" fontId="13" fillId="2" borderId="126" xfId="0" applyNumberFormat="1" applyFont="1" applyFill="1" applyBorder="1" applyAlignment="1">
      <alignment horizontal="right" vertical="center"/>
    </xf>
    <xf numFmtId="38" fontId="12" fillId="2" borderId="77" xfId="4" applyNumberFormat="1" applyFont="1" applyFill="1" applyBorder="1" applyAlignment="1">
      <alignment horizontal="right" vertical="center" shrinkToFit="1"/>
    </xf>
    <xf numFmtId="0" fontId="30" fillId="2" borderId="107" xfId="0" applyFont="1" applyFill="1" applyBorder="1" applyAlignment="1"/>
    <xf numFmtId="38" fontId="35" fillId="2" borderId="127" xfId="4" applyFont="1" applyFill="1" applyBorder="1" applyAlignment="1"/>
    <xf numFmtId="0" fontId="30" fillId="2" borderId="50" xfId="0" applyFont="1" applyFill="1" applyBorder="1" applyAlignment="1"/>
    <xf numFmtId="0" fontId="30" fillId="2" borderId="128" xfId="0" applyFont="1" applyFill="1" applyBorder="1" applyAlignment="1"/>
    <xf numFmtId="178" fontId="13" fillId="2" borderId="129" xfId="0" applyNumberFormat="1" applyFont="1" applyFill="1" applyBorder="1" applyAlignment="1">
      <alignment horizontal="right" vertical="center"/>
    </xf>
    <xf numFmtId="38" fontId="35" fillId="2" borderId="76" xfId="4" applyNumberFormat="1" applyFont="1" applyFill="1" applyBorder="1" applyAlignment="1"/>
    <xf numFmtId="0" fontId="30" fillId="2" borderId="130" xfId="0" applyFont="1" applyFill="1" applyBorder="1" applyAlignment="1"/>
    <xf numFmtId="0" fontId="0" fillId="2" borderId="52" xfId="0" applyFont="1" applyFill="1" applyBorder="1" applyAlignment="1">
      <alignment horizontal="center" vertical="center"/>
    </xf>
    <xf numFmtId="178" fontId="13" fillId="2" borderId="131" xfId="0" applyNumberFormat="1" applyFont="1" applyFill="1" applyBorder="1" applyAlignment="1">
      <alignment horizontal="right" vertical="center"/>
    </xf>
    <xf numFmtId="0" fontId="30" fillId="2" borderId="132" xfId="0" applyFont="1" applyFill="1" applyBorder="1" applyAlignment="1"/>
    <xf numFmtId="0" fontId="30" fillId="2" borderId="133" xfId="0" applyFont="1" applyFill="1" applyBorder="1" applyAlignment="1"/>
    <xf numFmtId="0" fontId="0" fillId="2" borderId="56" xfId="0" applyFont="1" applyFill="1" applyBorder="1" applyAlignment="1">
      <alignment horizontal="left" vertical="center"/>
    </xf>
    <xf numFmtId="178" fontId="13" fillId="2" borderId="59" xfId="0" applyNumberFormat="1" applyFont="1" applyFill="1" applyBorder="1" applyAlignment="1">
      <alignment horizontal="right" vertical="center" shrinkToFit="1"/>
    </xf>
    <xf numFmtId="178" fontId="12" fillId="2" borderId="60" xfId="0" applyNumberFormat="1" applyFont="1" applyFill="1" applyBorder="1" applyAlignment="1">
      <alignment horizontal="right" vertical="center" shrinkToFit="1"/>
    </xf>
    <xf numFmtId="180" fontId="12" fillId="2" borderId="60" xfId="0" applyNumberFormat="1" applyFont="1" applyFill="1" applyBorder="1" applyAlignment="1">
      <alignment horizontal="right" vertical="center" shrinkToFit="1"/>
    </xf>
    <xf numFmtId="178" fontId="13" fillId="2" borderId="61" xfId="0" applyNumberFormat="1" applyFont="1" applyFill="1" applyBorder="1" applyAlignment="1">
      <alignment horizontal="right" vertical="center" shrinkToFit="1"/>
    </xf>
    <xf numFmtId="178" fontId="12" fillId="2" borderId="62" xfId="0" applyNumberFormat="1" applyFont="1" applyFill="1" applyBorder="1" applyAlignment="1">
      <alignment horizontal="right" vertical="center" shrinkToFit="1"/>
    </xf>
    <xf numFmtId="179" fontId="13" fillId="2" borderId="63" xfId="4" applyNumberFormat="1" applyFont="1" applyFill="1" applyBorder="1" applyAlignment="1">
      <alignment horizontal="right" vertical="center" shrinkToFit="1"/>
    </xf>
    <xf numFmtId="182" fontId="13" fillId="2" borderId="36" xfId="4" applyNumberFormat="1" applyFont="1" applyFill="1" applyBorder="1" applyAlignment="1">
      <alignment horizontal="center" vertical="center" shrinkToFit="1"/>
    </xf>
    <xf numFmtId="182" fontId="13" fillId="2" borderId="39" xfId="4" applyNumberFormat="1" applyFont="1" applyFill="1" applyBorder="1" applyAlignment="1">
      <alignment horizontal="right" vertical="center" shrinkToFit="1"/>
    </xf>
    <xf numFmtId="179" fontId="13" fillId="2" borderId="119" xfId="4" applyNumberFormat="1" applyFont="1" applyFill="1" applyBorder="1" applyAlignment="1">
      <alignment horizontal="right" vertical="center" shrinkToFit="1"/>
    </xf>
    <xf numFmtId="178" fontId="13" fillId="2" borderId="43" xfId="0" applyNumberFormat="1" applyFont="1" applyFill="1" applyBorder="1" applyAlignment="1">
      <alignment horizontal="right" vertical="center" shrinkToFit="1"/>
    </xf>
    <xf numFmtId="0" fontId="0" fillId="2" borderId="64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181" fontId="13" fillId="2" borderId="52" xfId="4" applyNumberFormat="1" applyFont="1" applyFill="1" applyBorder="1" applyAlignment="1">
      <alignment horizontal="center" vertical="center" shrinkToFit="1"/>
    </xf>
    <xf numFmtId="181" fontId="13" fillId="2" borderId="66" xfId="4" applyNumberFormat="1" applyFont="1" applyFill="1" applyBorder="1" applyAlignment="1">
      <alignment horizontal="center" vertical="center" shrinkToFit="1"/>
    </xf>
    <xf numFmtId="181" fontId="13" fillId="2" borderId="67" xfId="0" applyNumberFormat="1" applyFont="1" applyFill="1" applyBorder="1" applyAlignment="1">
      <alignment horizontal="right" vertical="center" shrinkToFit="1"/>
    </xf>
    <xf numFmtId="182" fontId="12" fillId="2" borderId="68" xfId="0" applyNumberFormat="1" applyFont="1" applyFill="1" applyBorder="1" applyAlignment="1">
      <alignment horizontal="center" vertical="center" shrinkToFit="1"/>
    </xf>
    <xf numFmtId="181" fontId="13" fillId="2" borderId="69" xfId="4" applyNumberFormat="1" applyFont="1" applyFill="1" applyBorder="1" applyAlignment="1">
      <alignment horizontal="center" vertical="center" shrinkToFit="1"/>
    </xf>
    <xf numFmtId="178" fontId="13" fillId="2" borderId="60" xfId="0" applyNumberFormat="1" applyFont="1" applyFill="1" applyBorder="1" applyAlignment="1">
      <alignment horizontal="right" vertical="center" shrinkToFit="1"/>
    </xf>
    <xf numFmtId="179" fontId="13" fillId="2" borderId="70" xfId="4" applyNumberFormat="1" applyFont="1" applyFill="1" applyBorder="1" applyAlignment="1">
      <alignment horizontal="right" vertical="center" shrinkToFit="1"/>
    </xf>
    <xf numFmtId="180" fontId="13" fillId="2" borderId="59" xfId="0" applyNumberFormat="1" applyFont="1" applyFill="1" applyBorder="1" applyAlignment="1">
      <alignment horizontal="right" vertical="center" shrinkToFit="1"/>
    </xf>
    <xf numFmtId="179" fontId="13" fillId="2" borderId="71" xfId="4" applyNumberFormat="1" applyFont="1" applyFill="1" applyBorder="1" applyAlignment="1">
      <alignment horizontal="right" vertical="center" shrinkToFit="1"/>
    </xf>
    <xf numFmtId="178" fontId="13" fillId="2" borderId="23" xfId="0" applyNumberFormat="1" applyFont="1" applyFill="1" applyBorder="1" applyAlignment="1">
      <alignment horizontal="right" vertical="center" shrinkToFit="1"/>
    </xf>
    <xf numFmtId="178" fontId="12" fillId="2" borderId="6" xfId="0" applyNumberFormat="1" applyFont="1" applyFill="1" applyBorder="1" applyAlignment="1">
      <alignment horizontal="right" vertical="center" shrinkToFit="1"/>
    </xf>
    <xf numFmtId="178" fontId="13" fillId="2" borderId="5" xfId="0" applyNumberFormat="1" applyFont="1" applyFill="1" applyBorder="1" applyAlignment="1">
      <alignment horizontal="right" vertical="center" shrinkToFit="1"/>
    </xf>
    <xf numFmtId="0" fontId="0" fillId="2" borderId="72" xfId="0" applyFont="1" applyFill="1" applyBorder="1" applyAlignment="1">
      <alignment horizontal="left" vertical="center"/>
    </xf>
    <xf numFmtId="181" fontId="13" fillId="2" borderId="73" xfId="0" applyNumberFormat="1" applyFont="1" applyFill="1" applyBorder="1" applyAlignment="1">
      <alignment horizontal="center" vertical="center" shrinkToFit="1"/>
    </xf>
    <xf numFmtId="181" fontId="13" fillId="2" borderId="65" xfId="4" applyNumberFormat="1" applyFont="1" applyFill="1" applyBorder="1" applyAlignment="1">
      <alignment horizontal="center" vertical="center" shrinkToFit="1"/>
    </xf>
    <xf numFmtId="181" fontId="13" fillId="2" borderId="73" xfId="0" applyNumberFormat="1" applyFont="1" applyFill="1" applyBorder="1" applyAlignment="1">
      <alignment horizontal="right" vertical="center" shrinkToFit="1"/>
    </xf>
    <xf numFmtId="181" fontId="13" fillId="2" borderId="74" xfId="4" applyNumberFormat="1" applyFont="1" applyFill="1" applyBorder="1" applyAlignment="1">
      <alignment horizontal="center" vertical="center" shrinkToFit="1"/>
    </xf>
    <xf numFmtId="178" fontId="13" fillId="2" borderId="76" xfId="0" applyNumberFormat="1" applyFont="1" applyFill="1" applyBorder="1" applyAlignment="1">
      <alignment horizontal="right" vertical="center" shrinkToFit="1"/>
    </xf>
    <xf numFmtId="178" fontId="12" fillId="2" borderId="76" xfId="0" applyNumberFormat="1" applyFont="1" applyFill="1" applyBorder="1" applyAlignment="1">
      <alignment horizontal="right" vertical="center" shrinkToFit="1"/>
    </xf>
    <xf numFmtId="180" fontId="13" fillId="2" borderId="75" xfId="0" applyNumberFormat="1" applyFont="1" applyFill="1" applyBorder="1" applyAlignment="1">
      <alignment horizontal="right" vertical="center" shrinkToFit="1"/>
    </xf>
    <xf numFmtId="180" fontId="13" fillId="2" borderId="27" xfId="0" applyNumberFormat="1" applyFont="1" applyFill="1" applyBorder="1" applyAlignment="1">
      <alignment horizontal="right" vertical="center" shrinkToFit="1"/>
    </xf>
    <xf numFmtId="178" fontId="13" fillId="2" borderId="75" xfId="0" applyNumberFormat="1" applyFont="1" applyFill="1" applyBorder="1" applyAlignment="1">
      <alignment horizontal="right" vertical="center" shrinkToFit="1"/>
    </xf>
    <xf numFmtId="180" fontId="13" fillId="2" borderId="76" xfId="0" applyNumberFormat="1" applyFont="1" applyFill="1" applyBorder="1" applyAlignment="1">
      <alignment horizontal="right" vertical="center" shrinkToFit="1"/>
    </xf>
    <xf numFmtId="179" fontId="13" fillId="2" borderId="78" xfId="4" applyNumberFormat="1" applyFont="1" applyFill="1" applyBorder="1" applyAlignment="1">
      <alignment horizontal="right" vertical="center" shrinkToFit="1"/>
    </xf>
    <xf numFmtId="178" fontId="12" fillId="2" borderId="23" xfId="0" applyNumberFormat="1" applyFont="1" applyFill="1" applyBorder="1" applyAlignment="1">
      <alignment horizontal="right" vertical="center" shrinkToFit="1"/>
    </xf>
    <xf numFmtId="181" fontId="13" fillId="2" borderId="37" xfId="0" applyNumberFormat="1" applyFont="1" applyFill="1" applyBorder="1" applyAlignment="1">
      <alignment horizontal="right" vertical="center" shrinkToFit="1"/>
    </xf>
    <xf numFmtId="182" fontId="12" fillId="2" borderId="79" xfId="0" applyNumberFormat="1" applyFont="1" applyFill="1" applyBorder="1" applyAlignment="1">
      <alignment horizontal="center" vertical="center" shrinkToFit="1"/>
    </xf>
    <xf numFmtId="180" fontId="13" fillId="2" borderId="48" xfId="0" applyNumberFormat="1" applyFont="1" applyFill="1" applyBorder="1" applyAlignment="1">
      <alignment horizontal="right" vertical="center" shrinkToFit="1"/>
    </xf>
    <xf numFmtId="0" fontId="42" fillId="0" borderId="0" xfId="0" applyFont="1" applyFill="1" applyAlignment="1">
      <alignment horizontal="center" vertical="center"/>
    </xf>
    <xf numFmtId="181" fontId="13" fillId="2" borderId="39" xfId="4" applyNumberFormat="1" applyFont="1" applyFill="1" applyBorder="1" applyAlignment="1">
      <alignment horizontal="center" vertical="center" shrinkToFit="1"/>
    </xf>
    <xf numFmtId="38" fontId="13" fillId="2" borderId="37" xfId="4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68" xfId="0" applyFont="1" applyFill="1" applyBorder="1" applyAlignment="1">
      <alignment horizontal="center" vertical="center" shrinkToFit="1"/>
    </xf>
    <xf numFmtId="179" fontId="13" fillId="2" borderId="88" xfId="4" applyNumberFormat="1" applyFont="1" applyFill="1" applyBorder="1" applyAlignment="1">
      <alignment horizontal="right" vertical="center" shrinkToFit="1"/>
    </xf>
    <xf numFmtId="182" fontId="13" fillId="2" borderId="52" xfId="4" applyNumberFormat="1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179" fontId="13" fillId="2" borderId="22" xfId="4" applyNumberFormat="1" applyFont="1" applyFill="1" applyBorder="1" applyAlignment="1">
      <alignment horizontal="right" vertical="center" shrinkToFit="1"/>
    </xf>
    <xf numFmtId="181" fontId="13" fillId="2" borderId="37" xfId="0" applyNumberFormat="1" applyFont="1" applyFill="1" applyBorder="1" applyAlignment="1">
      <alignment horizontal="center" vertical="center" shrinkToFit="1"/>
    </xf>
    <xf numFmtId="181" fontId="13" fillId="2" borderId="41" xfId="4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/>
    <xf numFmtId="0" fontId="19" fillId="0" borderId="0" xfId="0" applyFont="1" applyFill="1"/>
    <xf numFmtId="0" fontId="19" fillId="0" borderId="0" xfId="0" applyFont="1" applyFill="1" applyAlignment="1"/>
    <xf numFmtId="0" fontId="43" fillId="0" borderId="0" xfId="0" applyFont="1" applyFill="1" applyAlignment="1"/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44" fillId="0" borderId="19" xfId="0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90" xfId="0" applyFont="1" applyFill="1" applyBorder="1" applyAlignment="1">
      <alignment horizontal="center" vertical="center" shrinkToFit="1"/>
    </xf>
    <xf numFmtId="0" fontId="32" fillId="0" borderId="91" xfId="0" applyFont="1" applyFill="1" applyBorder="1" applyAlignment="1">
      <alignment horizontal="center" vertical="center" shrinkToFit="1"/>
    </xf>
    <xf numFmtId="180" fontId="0" fillId="2" borderId="23" xfId="0" applyNumberFormat="1" applyFont="1" applyFill="1" applyBorder="1" applyAlignment="1">
      <alignment horizontal="right" vertical="center" shrinkToFit="1"/>
    </xf>
    <xf numFmtId="38" fontId="44" fillId="2" borderId="27" xfId="4" applyFont="1" applyFill="1" applyBorder="1" applyAlignment="1">
      <alignment horizontal="center" vertical="center" shrinkToFit="1"/>
    </xf>
    <xf numFmtId="179" fontId="0" fillId="2" borderId="25" xfId="4" applyNumberFormat="1" applyFont="1" applyFill="1" applyBorder="1" applyAlignment="1">
      <alignment horizontal="right" vertical="center" shrinkToFit="1"/>
    </xf>
    <xf numFmtId="180" fontId="0" fillId="2" borderId="24" xfId="0" applyNumberFormat="1" applyFont="1" applyFill="1" applyBorder="1" applyAlignment="1">
      <alignment horizontal="right" vertical="center" shrinkToFit="1"/>
    </xf>
    <xf numFmtId="180" fontId="17" fillId="2" borderId="24" xfId="0" applyNumberFormat="1" applyFont="1" applyFill="1" applyBorder="1" applyAlignment="1">
      <alignment horizontal="right" vertical="center" shrinkToFit="1"/>
    </xf>
    <xf numFmtId="179" fontId="0" fillId="2" borderId="78" xfId="4" applyNumberFormat="1" applyFont="1" applyFill="1" applyBorder="1" applyAlignment="1">
      <alignment horizontal="right" vertical="center" shrinkToFit="1"/>
    </xf>
    <xf numFmtId="180" fontId="0" fillId="2" borderId="98" xfId="0" applyNumberFormat="1" applyFont="1" applyFill="1" applyBorder="1" applyAlignment="1">
      <alignment horizontal="right" vertical="center" shrinkToFit="1"/>
    </xf>
    <xf numFmtId="179" fontId="0" fillId="2" borderId="91" xfId="4" applyNumberFormat="1" applyFont="1" applyFill="1" applyBorder="1" applyAlignment="1">
      <alignment horizontal="right" vertical="center" shrinkToFit="1"/>
    </xf>
    <xf numFmtId="0" fontId="19" fillId="2" borderId="8" xfId="0" applyFont="1" applyFill="1" applyBorder="1" applyAlignment="1">
      <alignment horizontal="left" vertical="center"/>
    </xf>
    <xf numFmtId="0" fontId="0" fillId="2" borderId="62" xfId="0" applyFont="1" applyFill="1" applyBorder="1" applyAlignment="1">
      <alignment horizontal="left" vertical="center"/>
    </xf>
    <xf numFmtId="0" fontId="32" fillId="2" borderId="96" xfId="0" applyFont="1" applyFill="1" applyBorder="1" applyAlignment="1">
      <alignment horizontal="center" vertical="center"/>
    </xf>
    <xf numFmtId="182" fontId="0" fillId="2" borderId="80" xfId="0" applyNumberFormat="1" applyFont="1" applyFill="1" applyBorder="1" applyAlignment="1">
      <alignment horizontal="center" vertical="center"/>
    </xf>
    <xf numFmtId="182" fontId="0" fillId="2" borderId="52" xfId="4" applyNumberFormat="1" applyFont="1" applyFill="1" applyBorder="1" applyAlignment="1">
      <alignment horizontal="center" vertical="center" shrinkToFit="1"/>
    </xf>
    <xf numFmtId="182" fontId="0" fillId="2" borderId="80" xfId="0" applyNumberFormat="1" applyFont="1" applyFill="1" applyBorder="1" applyAlignment="1">
      <alignment horizontal="right" vertical="center" shrinkToFit="1"/>
    </xf>
    <xf numFmtId="182" fontId="0" fillId="2" borderId="66" xfId="4" applyNumberFormat="1" applyFont="1" applyFill="1" applyBorder="1" applyAlignment="1">
      <alignment horizontal="center" vertical="center" shrinkToFit="1"/>
    </xf>
    <xf numFmtId="182" fontId="0" fillId="2" borderId="92" xfId="0" applyNumberFormat="1" applyFont="1" applyFill="1" applyBorder="1" applyAlignment="1">
      <alignment horizontal="right" vertical="center" shrinkToFit="1"/>
    </xf>
    <xf numFmtId="182" fontId="0" fillId="2" borderId="93" xfId="4" applyNumberFormat="1" applyFont="1" applyFill="1" applyBorder="1" applyAlignment="1">
      <alignment horizontal="center" vertical="center" shrinkToFit="1"/>
    </xf>
    <xf numFmtId="0" fontId="0" fillId="2" borderId="94" xfId="0" applyFont="1" applyFill="1" applyBorder="1" applyAlignment="1">
      <alignment horizontal="center" vertical="center"/>
    </xf>
    <xf numFmtId="0" fontId="32" fillId="2" borderId="100" xfId="0" applyFont="1" applyFill="1" applyBorder="1" applyAlignment="1">
      <alignment horizontal="center" vertical="center"/>
    </xf>
    <xf numFmtId="182" fontId="0" fillId="2" borderId="95" xfId="4" applyNumberFormat="1" applyFont="1" applyFill="1" applyBorder="1" applyAlignment="1">
      <alignment horizontal="center" vertical="center" shrinkToFit="1"/>
    </xf>
    <xf numFmtId="181" fontId="0" fillId="2" borderId="36" xfId="4" applyNumberFormat="1" applyFont="1" applyFill="1" applyBorder="1" applyAlignment="1">
      <alignment horizontal="center" vertical="center" shrinkToFit="1"/>
    </xf>
    <xf numFmtId="181" fontId="0" fillId="2" borderId="39" xfId="4" applyNumberFormat="1" applyFont="1" applyFill="1" applyBorder="1" applyAlignment="1">
      <alignment horizontal="center" vertical="center" shrinkToFit="1"/>
    </xf>
    <xf numFmtId="181" fontId="0" fillId="2" borderId="40" xfId="0" applyNumberFormat="1" applyFont="1" applyFill="1" applyBorder="1" applyAlignment="1">
      <alignment horizontal="right" vertical="center" shrinkToFit="1"/>
    </xf>
    <xf numFmtId="181" fontId="17" fillId="2" borderId="38" xfId="0" applyNumberFormat="1" applyFont="1" applyFill="1" applyBorder="1" applyAlignment="1">
      <alignment horizontal="right" vertical="center" shrinkToFit="1"/>
    </xf>
    <xf numFmtId="181" fontId="0" fillId="2" borderId="41" xfId="4" applyNumberFormat="1" applyFont="1" applyFill="1" applyBorder="1" applyAlignment="1">
      <alignment horizontal="right" vertical="center" shrinkToFit="1"/>
    </xf>
    <xf numFmtId="0" fontId="19" fillId="2" borderId="8" xfId="0" applyFont="1" applyFill="1" applyBorder="1"/>
    <xf numFmtId="178" fontId="0" fillId="2" borderId="23" xfId="0" applyNumberFormat="1" applyFont="1" applyFill="1" applyBorder="1" applyAlignment="1">
      <alignment horizontal="right" vertical="center" shrinkToFit="1"/>
    </xf>
    <xf numFmtId="178" fontId="17" fillId="2" borderId="77" xfId="0" applyNumberFormat="1" applyFont="1" applyFill="1" applyBorder="1" applyAlignment="1">
      <alignment horizontal="right" vertical="center" shrinkToFit="1"/>
    </xf>
    <xf numFmtId="178" fontId="0" fillId="2" borderId="77" xfId="0" applyNumberFormat="1" applyFont="1" applyFill="1" applyBorder="1" applyAlignment="1">
      <alignment horizontal="right" vertical="center" shrinkToFit="1"/>
    </xf>
    <xf numFmtId="0" fontId="19" fillId="0" borderId="0" xfId="0" applyFont="1"/>
    <xf numFmtId="0" fontId="32" fillId="2" borderId="137" xfId="0" applyFont="1" applyFill="1" applyBorder="1" applyAlignment="1">
      <alignment horizontal="center" vertical="center"/>
    </xf>
    <xf numFmtId="181" fontId="0" fillId="2" borderId="37" xfId="0" applyNumberFormat="1" applyFont="1" applyFill="1" applyBorder="1" applyAlignment="1">
      <alignment horizontal="center" vertical="center"/>
    </xf>
    <xf numFmtId="181" fontId="0" fillId="2" borderId="37" xfId="0" applyNumberFormat="1" applyFont="1" applyFill="1" applyBorder="1" applyAlignment="1">
      <alignment horizontal="right" vertical="center" shrinkToFit="1"/>
    </xf>
    <xf numFmtId="182" fontId="0" fillId="2" borderId="40" xfId="0" applyNumberFormat="1" applyFont="1" applyFill="1" applyBorder="1" applyAlignment="1">
      <alignment horizontal="right" vertical="center" shrinkToFit="1"/>
    </xf>
    <xf numFmtId="0" fontId="0" fillId="2" borderId="96" xfId="0" applyFont="1" applyFill="1" applyBorder="1" applyAlignment="1">
      <alignment horizontal="center" vertical="center"/>
    </xf>
    <xf numFmtId="181" fontId="0" fillId="2" borderId="73" xfId="0" applyNumberFormat="1" applyFont="1" applyFill="1" applyBorder="1" applyAlignment="1">
      <alignment horizontal="center" vertical="center"/>
    </xf>
    <xf numFmtId="181" fontId="0" fillId="2" borderId="65" xfId="4" applyNumberFormat="1" applyFont="1" applyFill="1" applyBorder="1" applyAlignment="1">
      <alignment horizontal="center" vertical="center" shrinkToFit="1"/>
    </xf>
    <xf numFmtId="181" fontId="0" fillId="2" borderId="73" xfId="0" applyNumberFormat="1" applyFont="1" applyFill="1" applyBorder="1" applyAlignment="1">
      <alignment horizontal="right" vertical="center" shrinkToFit="1"/>
    </xf>
    <xf numFmtId="181" fontId="0" fillId="2" borderId="74" xfId="4" applyNumberFormat="1" applyFont="1" applyFill="1" applyBorder="1" applyAlignment="1">
      <alignment horizontal="center" vertical="center" shrinkToFit="1"/>
    </xf>
    <xf numFmtId="181" fontId="0" fillId="2" borderId="67" xfId="0" applyNumberFormat="1" applyFont="1" applyFill="1" applyBorder="1" applyAlignment="1">
      <alignment horizontal="right" vertical="center" shrinkToFit="1"/>
    </xf>
    <xf numFmtId="181" fontId="0" fillId="2" borderId="69" xfId="4" applyNumberFormat="1" applyFont="1" applyFill="1" applyBorder="1" applyAlignment="1">
      <alignment horizontal="center" vertical="center" shrinkToFit="1"/>
    </xf>
    <xf numFmtId="180" fontId="0" fillId="2" borderId="76" xfId="0" applyNumberFormat="1" applyFont="1" applyFill="1" applyBorder="1" applyAlignment="1">
      <alignment horizontal="right" vertical="center" shrinkToFit="1"/>
    </xf>
    <xf numFmtId="179" fontId="0" fillId="2" borderId="63" xfId="4" applyNumberFormat="1" applyFont="1" applyFill="1" applyBorder="1" applyAlignment="1">
      <alignment horizontal="right" vertical="center" shrinkToFit="1"/>
    </xf>
    <xf numFmtId="180" fontId="17" fillId="2" borderId="76" xfId="0" applyNumberFormat="1" applyFont="1" applyFill="1" applyBorder="1" applyAlignment="1">
      <alignment horizontal="right" vertical="center" shrinkToFit="1"/>
    </xf>
    <xf numFmtId="179" fontId="0" fillId="2" borderId="88" xfId="4" applyNumberFormat="1" applyFont="1" applyFill="1" applyBorder="1" applyAlignment="1">
      <alignment horizontal="right" vertical="center" shrinkToFit="1"/>
    </xf>
    <xf numFmtId="180" fontId="0" fillId="2" borderId="77" xfId="0" applyNumberFormat="1" applyFont="1" applyFill="1" applyBorder="1" applyAlignment="1">
      <alignment horizontal="right" vertical="center" shrinkToFit="1"/>
    </xf>
    <xf numFmtId="0" fontId="32" fillId="2" borderId="52" xfId="0" applyFont="1" applyFill="1" applyBorder="1" applyAlignment="1">
      <alignment horizontal="center" vertical="center"/>
    </xf>
    <xf numFmtId="181" fontId="0" fillId="2" borderId="80" xfId="0" applyNumberFormat="1" applyFont="1" applyFill="1" applyBorder="1" applyAlignment="1">
      <alignment horizontal="center" vertical="center"/>
    </xf>
    <xf numFmtId="181" fontId="0" fillId="2" borderId="52" xfId="4" applyNumberFormat="1" applyFont="1" applyFill="1" applyBorder="1" applyAlignment="1">
      <alignment horizontal="center" vertical="center" shrinkToFit="1"/>
    </xf>
    <xf numFmtId="181" fontId="0" fillId="2" borderId="80" xfId="0" applyNumberFormat="1" applyFont="1" applyFill="1" applyBorder="1" applyAlignment="1">
      <alignment horizontal="right" vertical="center" shrinkToFit="1"/>
    </xf>
    <xf numFmtId="181" fontId="0" fillId="2" borderId="66" xfId="4" applyNumberFormat="1" applyFont="1" applyFill="1" applyBorder="1" applyAlignment="1">
      <alignment horizontal="center" vertical="center" shrinkToFit="1"/>
    </xf>
    <xf numFmtId="0" fontId="32" fillId="2" borderId="36" xfId="0" applyFont="1" applyFill="1" applyBorder="1" applyAlignment="1">
      <alignment horizontal="center" vertical="center"/>
    </xf>
    <xf numFmtId="178" fontId="17" fillId="2" borderId="24" xfId="0" applyNumberFormat="1" applyFont="1" applyFill="1" applyBorder="1" applyAlignment="1">
      <alignment horizontal="right" vertical="center" shrinkToFit="1"/>
    </xf>
    <xf numFmtId="0" fontId="32" fillId="2" borderId="29" xfId="0" applyFont="1" applyFill="1" applyBorder="1" applyAlignment="1">
      <alignment horizontal="center" vertical="center"/>
    </xf>
    <xf numFmtId="181" fontId="0" fillId="2" borderId="41" xfId="4" applyNumberFormat="1" applyFont="1" applyFill="1" applyBorder="1" applyAlignment="1">
      <alignment horizontal="center" vertical="center" shrinkToFit="1"/>
    </xf>
    <xf numFmtId="0" fontId="0" fillId="2" borderId="97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  <xf numFmtId="181" fontId="0" fillId="2" borderId="92" xfId="0" applyNumberFormat="1" applyFont="1" applyFill="1" applyBorder="1" applyAlignment="1">
      <alignment horizontal="right" vertical="center" shrinkToFit="1"/>
    </xf>
    <xf numFmtId="181" fontId="0" fillId="2" borderId="93" xfId="4" applyNumberFormat="1" applyFont="1" applyFill="1" applyBorder="1" applyAlignment="1">
      <alignment horizontal="center" vertical="center" shrinkToFit="1"/>
    </xf>
    <xf numFmtId="182" fontId="0" fillId="2" borderId="38" xfId="4" applyNumberFormat="1" applyFont="1" applyFill="1" applyBorder="1" applyAlignment="1">
      <alignment horizontal="center" vertical="center" shrinkToFit="1"/>
    </xf>
    <xf numFmtId="180" fontId="0" fillId="2" borderId="60" xfId="0" applyNumberFormat="1" applyFont="1" applyFill="1" applyBorder="1" applyAlignment="1">
      <alignment horizontal="right" vertical="center" shrinkToFit="1"/>
    </xf>
    <xf numFmtId="180" fontId="17" fillId="2" borderId="60" xfId="0" applyNumberFormat="1" applyFont="1" applyFill="1" applyBorder="1" applyAlignment="1">
      <alignment horizontal="right" vertical="center" shrinkToFit="1"/>
    </xf>
    <xf numFmtId="180" fontId="0" fillId="2" borderId="59" xfId="0" applyNumberFormat="1" applyFont="1" applyFill="1" applyBorder="1" applyAlignment="1">
      <alignment horizontal="right" vertical="center" shrinkToFit="1"/>
    </xf>
    <xf numFmtId="179" fontId="0" fillId="2" borderId="81" xfId="4" applyNumberFormat="1" applyFont="1" applyFill="1" applyBorder="1" applyAlignment="1">
      <alignment horizontal="right" vertical="center" shrinkToFit="1"/>
    </xf>
    <xf numFmtId="179" fontId="0" fillId="2" borderId="99" xfId="4" applyNumberFormat="1" applyFont="1" applyFill="1" applyBorder="1" applyAlignment="1">
      <alignment horizontal="right" vertical="center" shrinkToFit="1"/>
    </xf>
    <xf numFmtId="179" fontId="0" fillId="2" borderId="70" xfId="4" applyNumberFormat="1" applyFont="1" applyFill="1" applyBorder="1" applyAlignment="1">
      <alignment horizontal="right" vertical="center" shrinkToFit="1"/>
    </xf>
    <xf numFmtId="179" fontId="0" fillId="2" borderId="117" xfId="4" applyNumberFormat="1" applyFont="1" applyFill="1" applyBorder="1" applyAlignment="1">
      <alignment horizontal="right" vertical="center" shrinkToFit="1"/>
    </xf>
    <xf numFmtId="178" fontId="0" fillId="2" borderId="43" xfId="0" applyNumberFormat="1" applyFont="1" applyFill="1" applyBorder="1" applyAlignment="1">
      <alignment horizontal="right" vertical="center" shrinkToFit="1"/>
    </xf>
    <xf numFmtId="180" fontId="0" fillId="2" borderId="118" xfId="0" applyNumberFormat="1" applyFont="1" applyFill="1" applyBorder="1" applyAlignment="1">
      <alignment horizontal="right" vertical="center" shrinkToFit="1"/>
    </xf>
    <xf numFmtId="0" fontId="0" fillId="2" borderId="100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left" vertical="center"/>
    </xf>
    <xf numFmtId="180" fontId="0" fillId="2" borderId="43" xfId="0" applyNumberFormat="1" applyFont="1" applyFill="1" applyBorder="1" applyAlignment="1">
      <alignment horizontal="right" vertical="center" shrinkToFit="1"/>
    </xf>
    <xf numFmtId="0" fontId="32" fillId="2" borderId="8" xfId="0" applyFont="1" applyFill="1" applyBorder="1" applyAlignment="1">
      <alignment horizontal="right" vertical="center"/>
    </xf>
    <xf numFmtId="0" fontId="32" fillId="2" borderId="8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right"/>
    </xf>
    <xf numFmtId="0" fontId="0" fillId="0" borderId="0" xfId="0" applyFont="1"/>
    <xf numFmtId="177" fontId="38" fillId="0" borderId="82" xfId="6" applyNumberFormat="1" applyFont="1" applyBorder="1" applyAlignment="1">
      <alignment vertical="center" shrinkToFit="1"/>
    </xf>
    <xf numFmtId="38" fontId="28" fillId="3" borderId="0" xfId="1" applyFont="1" applyFill="1" applyAlignment="1">
      <alignment vertical="center"/>
    </xf>
    <xf numFmtId="0" fontId="25" fillId="0" borderId="0" xfId="0" applyFont="1" applyAlignment="1">
      <alignment vertical="top"/>
    </xf>
    <xf numFmtId="3" fontId="37" fillId="0" borderId="0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177" fontId="31" fillId="0" borderId="7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7" fontId="31" fillId="0" borderId="12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177" fontId="31" fillId="0" borderId="1" xfId="0" applyNumberFormat="1" applyFont="1" applyBorder="1" applyAlignment="1">
      <alignment vertical="center" shrinkToFit="1"/>
    </xf>
    <xf numFmtId="177" fontId="38" fillId="0" borderId="1" xfId="0" applyNumberFormat="1" applyFont="1" applyBorder="1" applyAlignment="1">
      <alignment vertical="center" shrinkToFit="1"/>
    </xf>
    <xf numFmtId="178" fontId="12" fillId="2" borderId="8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27" fillId="0" borderId="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2" fillId="0" borderId="0" xfId="2" applyFont="1" applyFill="1" applyBorder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0" borderId="8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9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33" fillId="2" borderId="57" xfId="0" applyFont="1" applyFill="1" applyBorder="1" applyAlignment="1">
      <alignment horizontal="left" vertical="center" shrinkToFit="1"/>
    </xf>
    <xf numFmtId="0" fontId="33" fillId="2" borderId="58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33" fillId="2" borderId="7" xfId="0" applyFont="1" applyFill="1" applyBorder="1" applyAlignment="1">
      <alignment vertical="center" shrinkToFit="1"/>
    </xf>
    <xf numFmtId="0" fontId="33" fillId="2" borderId="28" xfId="0" applyFont="1" applyFill="1" applyBorder="1" applyAlignment="1">
      <alignment horizontal="left" vertical="center" shrinkToFit="1"/>
    </xf>
    <xf numFmtId="0" fontId="33" fillId="2" borderId="9" xfId="0" applyFont="1" applyFill="1" applyBorder="1" applyAlignment="1">
      <alignment horizontal="left" vertical="center" shrinkToFit="1"/>
    </xf>
    <xf numFmtId="178" fontId="13" fillId="2" borderId="114" xfId="0" applyNumberFormat="1" applyFont="1" applyFill="1" applyBorder="1" applyAlignment="1">
      <alignment horizontal="right" vertical="center" shrinkToFit="1"/>
    </xf>
    <xf numFmtId="0" fontId="30" fillId="2" borderId="115" xfId="0" applyFont="1" applyFill="1" applyBorder="1" applyAlignment="1">
      <alignment shrinkToFit="1"/>
    </xf>
    <xf numFmtId="0" fontId="30" fillId="2" borderId="116" xfId="0" applyFont="1" applyFill="1" applyBorder="1" applyAlignment="1">
      <alignment shrinkToFit="1"/>
    </xf>
    <xf numFmtId="0" fontId="30" fillId="2" borderId="53" xfId="0" applyFont="1" applyFill="1" applyBorder="1" applyAlignment="1">
      <alignment shrinkToFit="1"/>
    </xf>
    <xf numFmtId="0" fontId="30" fillId="2" borderId="54" xfId="0" applyFont="1" applyFill="1" applyBorder="1" applyAlignment="1">
      <alignment shrinkToFit="1"/>
    </xf>
    <xf numFmtId="0" fontId="30" fillId="2" borderId="55" xfId="0" applyFont="1" applyFill="1" applyBorder="1" applyAlignment="1">
      <alignment shrinkToFit="1"/>
    </xf>
    <xf numFmtId="178" fontId="13" fillId="2" borderId="45" xfId="0" applyNumberFormat="1" applyFont="1" applyFill="1" applyBorder="1" applyAlignment="1">
      <alignment horizontal="right" vertical="center" shrinkToFit="1"/>
    </xf>
    <xf numFmtId="0" fontId="30" fillId="2" borderId="46" xfId="0" applyFont="1" applyFill="1" applyBorder="1" applyAlignment="1">
      <alignment shrinkToFit="1"/>
    </xf>
    <xf numFmtId="0" fontId="30" fillId="2" borderId="47" xfId="0" applyFont="1" applyFill="1" applyBorder="1" applyAlignment="1">
      <alignment shrinkToFit="1"/>
    </xf>
    <xf numFmtId="0" fontId="0" fillId="2" borderId="48" xfId="0" applyFont="1" applyFill="1" applyBorder="1" applyAlignment="1">
      <alignment horizontal="left" vertical="center" wrapText="1"/>
    </xf>
    <xf numFmtId="0" fontId="33" fillId="2" borderId="48" xfId="0" applyFont="1" applyFill="1" applyBorder="1" applyAlignment="1">
      <alignment horizontal="left" vertical="center" wrapText="1"/>
    </xf>
    <xf numFmtId="0" fontId="30" fillId="2" borderId="108" xfId="0" applyFont="1" applyFill="1" applyBorder="1" applyAlignment="1">
      <alignment shrinkToFit="1"/>
    </xf>
    <xf numFmtId="0" fontId="30" fillId="2" borderId="109" xfId="0" applyFont="1" applyFill="1" applyBorder="1" applyAlignment="1">
      <alignment shrinkToFit="1"/>
    </xf>
    <xf numFmtId="0" fontId="30" fillId="2" borderId="110" xfId="0" applyFont="1" applyFill="1" applyBorder="1" applyAlignment="1">
      <alignment shrinkToFit="1"/>
    </xf>
    <xf numFmtId="178" fontId="13" fillId="2" borderId="111" xfId="0" applyNumberFormat="1" applyFont="1" applyFill="1" applyBorder="1" applyAlignment="1">
      <alignment horizontal="right" vertical="center" shrinkToFit="1"/>
    </xf>
    <xf numFmtId="0" fontId="30" fillId="2" borderId="112" xfId="0" applyFont="1" applyFill="1" applyBorder="1" applyAlignment="1">
      <alignment shrinkToFit="1"/>
    </xf>
    <xf numFmtId="0" fontId="30" fillId="2" borderId="113" xfId="0" applyFont="1" applyFill="1" applyBorder="1" applyAlignment="1">
      <alignment shrinkToFit="1"/>
    </xf>
    <xf numFmtId="0" fontId="30" fillId="2" borderId="49" xfId="0" applyFont="1" applyFill="1" applyBorder="1" applyAlignment="1">
      <alignment shrinkToFit="1"/>
    </xf>
    <xf numFmtId="0" fontId="30" fillId="2" borderId="50" xfId="0" applyFont="1" applyFill="1" applyBorder="1" applyAlignment="1">
      <alignment shrinkToFit="1"/>
    </xf>
    <xf numFmtId="0" fontId="30" fillId="2" borderId="51" xfId="0" applyFont="1" applyFill="1" applyBorder="1" applyAlignment="1">
      <alignment shrinkToFit="1"/>
    </xf>
    <xf numFmtId="0" fontId="18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33" fillId="2" borderId="22" xfId="0" applyFont="1" applyFill="1" applyBorder="1" applyAlignment="1">
      <alignment horizontal="left" vertical="center" shrinkToFit="1"/>
    </xf>
    <xf numFmtId="0" fontId="33" fillId="2" borderId="7" xfId="0" applyFont="1" applyFill="1" applyBorder="1" applyAlignment="1">
      <alignment horizontal="left" vertical="center" shrinkToFit="1"/>
    </xf>
    <xf numFmtId="0" fontId="36" fillId="2" borderId="56" xfId="0" applyFont="1" applyFill="1" applyBorder="1" applyAlignment="1">
      <alignment horizontal="left" vertical="center" shrinkToFit="1"/>
    </xf>
    <xf numFmtId="0" fontId="36" fillId="2" borderId="8" xfId="0" applyFont="1" applyFill="1" applyBorder="1" applyAlignment="1">
      <alignment horizontal="left" vertical="center" shrinkToFit="1"/>
    </xf>
    <xf numFmtId="0" fontId="36" fillId="2" borderId="57" xfId="0" applyFont="1" applyFill="1" applyBorder="1" applyAlignment="1">
      <alignment horizontal="left" vertical="center" shrinkToFit="1"/>
    </xf>
    <xf numFmtId="0" fontId="36" fillId="2" borderId="22" xfId="0" applyFont="1" applyFill="1" applyBorder="1" applyAlignment="1">
      <alignment horizontal="left" vertical="center" shrinkToFit="1"/>
    </xf>
    <xf numFmtId="0" fontId="36" fillId="2" borderId="7" xfId="0" applyFont="1" applyFill="1" applyBorder="1" applyAlignment="1">
      <alignment horizontal="left" vertical="center" shrinkToFit="1"/>
    </xf>
    <xf numFmtId="0" fontId="36" fillId="2" borderId="10" xfId="0" applyFont="1" applyFill="1" applyBorder="1" applyAlignment="1">
      <alignment horizontal="left" vertical="center" shrinkToFit="1"/>
    </xf>
    <xf numFmtId="0" fontId="36" fillId="2" borderId="28" xfId="0" applyFont="1" applyFill="1" applyBorder="1" applyAlignment="1">
      <alignment horizontal="left" vertical="center" shrinkToFit="1"/>
    </xf>
    <xf numFmtId="0" fontId="36" fillId="2" borderId="8" xfId="0" applyFont="1" applyFill="1" applyBorder="1" applyAlignment="1">
      <alignment horizontal="left" vertical="center" wrapText="1" shrinkToFit="1"/>
    </xf>
    <xf numFmtId="0" fontId="36" fillId="2" borderId="72" xfId="0" applyFont="1" applyFill="1" applyBorder="1" applyAlignment="1">
      <alignment horizontal="left" vertical="center" shrinkToFit="1"/>
    </xf>
    <xf numFmtId="0" fontId="36" fillId="2" borderId="5" xfId="0" applyFont="1" applyFill="1" applyBorder="1" applyAlignment="1">
      <alignment horizontal="left" vertical="center" shrinkToFit="1"/>
    </xf>
    <xf numFmtId="0" fontId="36" fillId="0" borderId="2" xfId="0" applyFont="1" applyFill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134" xfId="0" applyFont="1" applyBorder="1" applyAlignment="1">
      <alignment horizontal="center" vertical="center" shrinkToFit="1"/>
    </xf>
    <xf numFmtId="0" fontId="32" fillId="2" borderId="22" xfId="0" applyFont="1" applyFill="1" applyBorder="1" applyAlignment="1">
      <alignment horizontal="left" vertical="center" shrinkToFit="1"/>
    </xf>
    <xf numFmtId="0" fontId="0" fillId="2" borderId="7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32" fillId="0" borderId="6" xfId="0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vertical="center" shrinkToFit="1"/>
    </xf>
    <xf numFmtId="0" fontId="45" fillId="0" borderId="103" xfId="6" applyFont="1" applyBorder="1" applyAlignment="1">
      <alignment horizontal="center" vertical="center" shrinkToFit="1"/>
    </xf>
    <xf numFmtId="0" fontId="45" fillId="0" borderId="106" xfId="6" applyFont="1" applyBorder="1" applyAlignment="1">
      <alignment horizontal="center" vertical="center" shrinkToFit="1"/>
    </xf>
    <xf numFmtId="0" fontId="45" fillId="0" borderId="105" xfId="6" applyFont="1" applyBorder="1" applyAlignment="1">
      <alignment horizontal="center" vertical="center" shrinkToFit="1"/>
    </xf>
    <xf numFmtId="177" fontId="30" fillId="0" borderId="103" xfId="6" applyNumberFormat="1" applyFont="1" applyBorder="1" applyAlignment="1">
      <alignment horizontal="center" vertical="center" shrinkToFit="1"/>
    </xf>
    <xf numFmtId="177" fontId="30" fillId="0" borderId="105" xfId="6" applyNumberFormat="1" applyFont="1" applyBorder="1" applyAlignment="1">
      <alignment horizontal="center" vertical="center" shrinkToFit="1"/>
    </xf>
    <xf numFmtId="0" fontId="29" fillId="0" borderId="0" xfId="6" quotePrefix="1" applyFont="1" applyAlignment="1">
      <alignment vertical="center" textRotation="180"/>
    </xf>
    <xf numFmtId="0" fontId="30" fillId="0" borderId="0" xfId="6" applyFont="1" applyAlignment="1">
      <alignment vertical="center" textRotation="180"/>
    </xf>
    <xf numFmtId="0" fontId="25" fillId="0" borderId="0" xfId="6" applyFont="1" applyAlignment="1">
      <alignment horizontal="left" vertical="top"/>
    </xf>
    <xf numFmtId="0" fontId="26" fillId="0" borderId="0" xfId="6" applyFont="1" applyAlignment="1">
      <alignment horizontal="left" vertical="top"/>
    </xf>
    <xf numFmtId="0" fontId="20" fillId="0" borderId="11" xfId="6" applyFont="1" applyFill="1" applyBorder="1" applyAlignment="1">
      <alignment horizontal="right"/>
    </xf>
    <xf numFmtId="177" fontId="29" fillId="0" borderId="102" xfId="6" applyNumberFormat="1" applyFont="1" applyBorder="1" applyAlignment="1">
      <alignment horizontal="center" vertical="center" shrinkToFit="1"/>
    </xf>
    <xf numFmtId="0" fontId="30" fillId="0" borderId="104" xfId="6" applyFont="1" applyBorder="1" applyAlignment="1">
      <alignment horizontal="center" vertical="center" shrinkToFit="1"/>
    </xf>
    <xf numFmtId="177" fontId="30" fillId="0" borderId="7" xfId="6" applyNumberFormat="1" applyFont="1" applyBorder="1" applyAlignment="1">
      <alignment horizontal="center" vertical="center" shrinkToFit="1"/>
    </xf>
    <xf numFmtId="0" fontId="30" fillId="0" borderId="12" xfId="6" applyFont="1" applyBorder="1" applyAlignment="1">
      <alignment horizontal="center" vertical="center" shrinkToFit="1"/>
    </xf>
    <xf numFmtId="0" fontId="30" fillId="0" borderId="105" xfId="6" applyFont="1" applyBorder="1" applyAlignment="1">
      <alignment horizontal="center" vertical="center" shrinkToFit="1"/>
    </xf>
    <xf numFmtId="177" fontId="30" fillId="0" borderId="103" xfId="0" applyNumberFormat="1" applyFont="1" applyBorder="1" applyAlignment="1">
      <alignment horizontal="center" vertical="center" wrapText="1"/>
    </xf>
    <xf numFmtId="0" fontId="30" fillId="0" borderId="105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 shrinkToFit="1"/>
    </xf>
    <xf numFmtId="0" fontId="31" fillId="0" borderId="106" xfId="0" applyFont="1" applyBorder="1" applyAlignment="1">
      <alignment horizontal="center" vertical="center" shrinkToFit="1"/>
    </xf>
    <xf numFmtId="0" fontId="31" fillId="0" borderId="105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0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7" fontId="30" fillId="0" borderId="103" xfId="0" applyNumberFormat="1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 wrapText="1"/>
    </xf>
    <xf numFmtId="177" fontId="30" fillId="0" borderId="105" xfId="0" applyNumberFormat="1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0" borderId="0" xfId="2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</cellXfs>
  <cellStyles count="7">
    <cellStyle name="パーセント 2" xfId="5"/>
    <cellStyle name="桁区切り" xfId="1" builtinId="6"/>
    <cellStyle name="桁区切り 2" xfId="4"/>
    <cellStyle name="標準" xfId="0" builtinId="0"/>
    <cellStyle name="標準 2" xfId="2"/>
    <cellStyle name="標準 3" xfId="3"/>
    <cellStyle name="標準 4" xfId="6"/>
  </cellStyles>
  <dxfs count="0"/>
  <tableStyles count="0" defaultTableStyle="TableStyleMedium9" defaultPivotStyle="PivotStyleLight16"/>
  <colors>
    <mruColors>
      <color rgb="FF000080"/>
      <color rgb="FF3304F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_rels/chart2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en-US" altLang="ja-JP" sz="1050" b="0">
                <a:solidFill>
                  <a:sysClr val="windowText" lastClr="000000"/>
                </a:solidFill>
                <a:latin typeface="+mj-ea"/>
                <a:ea typeface="+mj-ea"/>
              </a:rPr>
              <a:t>H31</a:t>
            </a:r>
            <a:r>
              <a:rPr lang="ja-JP" altLang="en-US" sz="1050" b="0">
                <a:solidFill>
                  <a:sysClr val="windowText" lastClr="000000"/>
                </a:solidFill>
                <a:latin typeface="+mj-ea"/>
                <a:ea typeface="+mj-ea"/>
              </a:rPr>
              <a:t>～</a:t>
            </a:r>
            <a:r>
              <a:rPr lang="en-US" altLang="ja-JP" sz="1050" b="0">
                <a:solidFill>
                  <a:sysClr val="windowText" lastClr="000000"/>
                </a:solidFill>
                <a:latin typeface="+mj-ea"/>
                <a:ea typeface="+mj-ea"/>
              </a:rPr>
              <a:t>R1</a:t>
            </a:r>
            <a:r>
              <a:rPr lang="ja-JP" altLang="en-US" sz="1050" b="0">
                <a:latin typeface="+mj-ea"/>
                <a:ea typeface="+mj-ea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5640818768290515"/>
          <c:y val="3.969598586906494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664872613454413E-2"/>
          <c:y val="0.13490608596822676"/>
          <c:w val="0.88306363407360455"/>
          <c:h val="0.73333013473971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'概要P.1-5'!$AM$44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2324089079200141E-2"/>
                  <c:y val="0.17233342608301672"/>
                </c:manualLayout>
              </c:layout>
              <c:tx>
                <c:rich>
                  <a:bodyPr/>
                  <a:lstStyle/>
                  <a:p>
                    <a:pPr>
                      <a:defRPr sz="1100" b="1" baseline="0">
                        <a:solidFill>
                          <a:srgbClr val="FF0000"/>
                        </a:solidFill>
                      </a:defRPr>
                    </a:pPr>
                    <a:r>
                      <a:rPr lang="en-US" altLang="ja-JP"/>
                      <a:t>87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0.163745146030337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baseline="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baseline="0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'概要P.1-5'!$AN$44:$AY$44</c:f>
              <c:numCache>
                <c:formatCode>#,##0_);[Red]\(#,##0\)</c:formatCode>
                <c:ptCount val="12"/>
                <c:pt idx="0">
                  <c:v>108320.6</c:v>
                </c:pt>
                <c:pt idx="1">
                  <c:v>98022.400000000009</c:v>
                </c:pt>
                <c:pt idx="2">
                  <c:v>96641</c:v>
                </c:pt>
                <c:pt idx="3">
                  <c:v>101931.5</c:v>
                </c:pt>
                <c:pt idx="4">
                  <c:v>100588.59999999999</c:v>
                </c:pt>
                <c:pt idx="5">
                  <c:v>96135.5</c:v>
                </c:pt>
                <c:pt idx="6">
                  <c:v>95933.200000000012</c:v>
                </c:pt>
                <c:pt idx="7">
                  <c:v>87078.099999999991</c:v>
                </c:pt>
                <c:pt idx="8">
                  <c:v>99350.6</c:v>
                </c:pt>
                <c:pt idx="9">
                  <c:v>111397.3</c:v>
                </c:pt>
                <c:pt idx="10">
                  <c:v>119220.3</c:v>
                </c:pt>
                <c:pt idx="11">
                  <c:v>139097.08000000002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916200"/>
        <c:axId val="130917376"/>
      </c:barChart>
      <c:lineChart>
        <c:grouping val="standard"/>
        <c:varyColors val="0"/>
        <c:ser>
          <c:idx val="2"/>
          <c:order val="1"/>
          <c:tx>
            <c:strRef>
              <c:f>'概要P.1-5'!$AM$45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9682478444346E-2"/>
                  <c:y val="-7.475660703684575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 b="1" baseline="0">
                        <a:solidFill>
                          <a:srgbClr val="FF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/>
                      <a:t>648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628663863253028E-2"/>
                      <c:h val="0.167620844528411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14991243110361E-2"/>
                  <c:y val="-8.86991438623707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baseline="0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rgbClr val="FF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'概要P.1-5'!$AN$45:$AY$45</c:f>
              <c:numCache>
                <c:formatCode>0</c:formatCode>
                <c:ptCount val="12"/>
                <c:pt idx="0">
                  <c:v>743.69179085049382</c:v>
                </c:pt>
                <c:pt idx="1">
                  <c:v>729.07415039827629</c:v>
                </c:pt>
                <c:pt idx="2">
                  <c:v>715.98754151964488</c:v>
                </c:pt>
                <c:pt idx="3">
                  <c:v>695.60535261425571</c:v>
                </c:pt>
                <c:pt idx="4">
                  <c:v>695.19183088342027</c:v>
                </c:pt>
                <c:pt idx="5">
                  <c:v>672.86133634297425</c:v>
                </c:pt>
                <c:pt idx="6">
                  <c:v>648.47717995438484</c:v>
                </c:pt>
                <c:pt idx="7">
                  <c:v>715.9082019474472</c:v>
                </c:pt>
                <c:pt idx="8">
                  <c:v>683.77400841061853</c:v>
                </c:pt>
                <c:pt idx="9">
                  <c:v>693.82762418837797</c:v>
                </c:pt>
                <c:pt idx="10">
                  <c:v>698.51935450590213</c:v>
                </c:pt>
                <c:pt idx="11">
                  <c:v>763.79372593587141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15416"/>
        <c:axId val="326531968"/>
      </c:lineChart>
      <c:catAx>
        <c:axId val="13091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041028344260289"/>
              <c:y val="0.90555818022747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1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917376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en-US" altLang="ja-JP">
                    <a:latin typeface="+mn-ea"/>
                    <a:ea typeface="+mn-ea"/>
                  </a:rPr>
                  <a:t>(</a:t>
                </a:r>
                <a:r>
                  <a:rPr lang="ja-JP" altLang="en-US">
                    <a:latin typeface="+mn-ea"/>
                    <a:ea typeface="+mn-ea"/>
                  </a:rPr>
                  <a:t>ﾄﾝ</a:t>
                </a:r>
                <a:r>
                  <a:rPr lang="en-US" altLang="ja-JP">
                    <a:latin typeface="+mn-ea"/>
                    <a:ea typeface="+mn-ea"/>
                  </a:rPr>
                  <a:t>)</a:t>
                </a:r>
                <a:endParaRPr lang="ja-JP" altLang="en-US">
                  <a:latin typeface="+mn-ea"/>
                  <a:ea typeface="+mn-ea"/>
                </a:endParaRPr>
              </a:p>
            </c:rich>
          </c:tx>
          <c:layout>
            <c:manualLayout>
              <c:xMode val="edge"/>
              <c:yMode val="edge"/>
              <c:x val="4.052499553151967E-2"/>
              <c:y val="4.137720634689290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16200"/>
        <c:crosses val="autoZero"/>
        <c:crossBetween val="between"/>
        <c:dispUnits>
          <c:builtInUnit val="thousands"/>
        </c:dispUnits>
      </c:valAx>
      <c:catAx>
        <c:axId val="130915416"/>
        <c:scaling>
          <c:orientation val="minMax"/>
        </c:scaling>
        <c:delete val="1"/>
        <c:axPos val="b"/>
        <c:majorTickMark val="out"/>
        <c:minorTickMark val="none"/>
        <c:tickLblPos val="none"/>
        <c:crossAx val="326531968"/>
        <c:crosses val="autoZero"/>
        <c:auto val="1"/>
        <c:lblAlgn val="ctr"/>
        <c:lblOffset val="100"/>
        <c:noMultiLvlLbl val="0"/>
      </c:catAx>
      <c:valAx>
        <c:axId val="326531968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2698789753840993"/>
              <c:y val="1.21554865434751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15416"/>
        <c:crosses val="max"/>
        <c:crossBetween val="between"/>
        <c:majorUnit val="250"/>
      </c:valAx>
      <c:spPr>
        <a:noFill/>
        <a:ln w="63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334012006063123"/>
          <c:y val="2.3417638166253966E-2"/>
          <c:w val="0.2825201700916749"/>
          <c:h val="7.70381087523070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altLang="ja-JP" sz="1050">
                <a:solidFill>
                  <a:sysClr val="windowText" lastClr="000000"/>
                </a:solidFill>
              </a:rPr>
              <a:t>H31R1</a:t>
            </a:r>
            <a:r>
              <a:rPr lang="en-US" altLang="ja-JP" sz="1050">
                <a:solidFill>
                  <a:srgbClr val="FF0000"/>
                </a:solidFill>
              </a:rPr>
              <a:t> </a:t>
            </a:r>
            <a:r>
              <a:rPr lang="ja-JP" altLang="en-US" sz="1050"/>
              <a:t>月別入荷量及び販売単価</a:t>
            </a:r>
          </a:p>
        </c:rich>
      </c:tx>
      <c:layout>
        <c:manualLayout>
          <c:xMode val="edge"/>
          <c:yMode val="edge"/>
          <c:x val="0.168810564601373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67108221715343E-2"/>
          <c:y val="0.12037066200058326"/>
          <c:w val="0.86437682816918326"/>
          <c:h val="0.771298567610796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'概要P.1-5'!$AM$87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0262748181434728E-2"/>
                  <c:y val="9.51013962642043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>
                        <a:solidFill>
                          <a:srgbClr val="FF0000"/>
                        </a:solidFill>
                      </a:rPr>
                      <a:t>165</a:t>
                    </a:r>
                    <a:endParaRPr lang="en-US" altLang="ja-JP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36164649799267895"/>
                  <c:y val="-0.27613429382925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'概要P.1-5'!$AN$87:$AY$87</c:f>
              <c:numCache>
                <c:formatCode>#,##0_);[Red]\(#,##0\)</c:formatCode>
                <c:ptCount val="12"/>
                <c:pt idx="0">
                  <c:v>192.6</c:v>
                </c:pt>
                <c:pt idx="1">
                  <c:v>165.07999999999998</c:v>
                </c:pt>
                <c:pt idx="2">
                  <c:v>215.44</c:v>
                </c:pt>
                <c:pt idx="3">
                  <c:v>247</c:v>
                </c:pt>
                <c:pt idx="4">
                  <c:v>202.8</c:v>
                </c:pt>
                <c:pt idx="5">
                  <c:v>215.08</c:v>
                </c:pt>
                <c:pt idx="6">
                  <c:v>451.2</c:v>
                </c:pt>
                <c:pt idx="7">
                  <c:v>381</c:v>
                </c:pt>
                <c:pt idx="8">
                  <c:v>261.44</c:v>
                </c:pt>
                <c:pt idx="9">
                  <c:v>192.68</c:v>
                </c:pt>
                <c:pt idx="10">
                  <c:v>190.6</c:v>
                </c:pt>
                <c:pt idx="11">
                  <c:v>206.44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28222080"/>
        <c:axId val="328223648"/>
      </c:barChart>
      <c:lineChart>
        <c:grouping val="standard"/>
        <c:varyColors val="0"/>
        <c:ser>
          <c:idx val="2"/>
          <c:order val="1"/>
          <c:tx>
            <c:strRef>
              <c:f>'概要P.1-5'!$AM$88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125665201747561E-2"/>
                  <c:y val="8.17742668929579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 b="1">
                        <a:solidFill>
                          <a:srgbClr val="FF0000"/>
                        </a:solidFill>
                      </a:defRPr>
                    </a:pPr>
                    <a:r>
                      <a:rPr lang="en-US" altLang="ja-JP" sz="1050"/>
                      <a:t>1,065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036232016121037E-2"/>
                      <c:h val="0.13889586040836815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397579759121466E-2"/>
                  <c:y val="-6.3116410018114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'概要P.1-5'!$AN$88:$AY$88</c:f>
              <c:numCache>
                <c:formatCode>#,##0_);[Red]\(#,##0\)</c:formatCode>
                <c:ptCount val="12"/>
                <c:pt idx="0">
                  <c:v>1472.8971962616822</c:v>
                </c:pt>
                <c:pt idx="1">
                  <c:v>1498.0615459171313</c:v>
                </c:pt>
                <c:pt idx="2">
                  <c:v>1501.2532491645006</c:v>
                </c:pt>
                <c:pt idx="3">
                  <c:v>1413.0769230769231</c:v>
                </c:pt>
                <c:pt idx="4">
                  <c:v>1459.1715976331361</c:v>
                </c:pt>
                <c:pt idx="5">
                  <c:v>1402.8733494513669</c:v>
                </c:pt>
                <c:pt idx="6">
                  <c:v>1065.4920212765958</c:v>
                </c:pt>
                <c:pt idx="7">
                  <c:v>1120.3937007874015</c:v>
                </c:pt>
                <c:pt idx="8">
                  <c:v>1285.3427172582619</c:v>
                </c:pt>
                <c:pt idx="9">
                  <c:v>1516.400249117708</c:v>
                </c:pt>
                <c:pt idx="10">
                  <c:v>1435.4144805876181</c:v>
                </c:pt>
                <c:pt idx="11">
                  <c:v>1430.9242394884711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8220512"/>
        <c:axId val="328224432"/>
      </c:lineChart>
      <c:catAx>
        <c:axId val="3282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altLang="ja-JP" sz="800"/>
                  <a:t>(</a:t>
                </a:r>
                <a:r>
                  <a:rPr lang="ja-JP" altLang="en-US" sz="800"/>
                  <a:t>㎏</a:t>
                </a:r>
                <a:r>
                  <a:rPr lang="en-US" altLang="ja-JP" sz="800"/>
                  <a:t>)</a:t>
                </a:r>
                <a:endParaRPr lang="ja-JP" altLang="en-US" sz="800"/>
              </a:p>
            </c:rich>
          </c:tx>
          <c:layout>
            <c:manualLayout>
              <c:xMode val="edge"/>
              <c:yMode val="edge"/>
              <c:x val="8.828893447958043E-3"/>
              <c:y val="1.143053094816263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223648"/>
        <c:scaling>
          <c:orientation val="minMax"/>
          <c:max val="5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22080"/>
        <c:crosses val="autoZero"/>
        <c:crossBetween val="between"/>
        <c:majorUnit val="100"/>
      </c:valAx>
      <c:catAx>
        <c:axId val="328220512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altLang="ja-JP" sz="800"/>
                  <a:t>(</a:t>
                </a:r>
                <a:r>
                  <a:rPr lang="ja-JP" altLang="en-US" sz="800"/>
                  <a:t>円／㎏</a:t>
                </a:r>
                <a:r>
                  <a:rPr lang="en-US" altLang="ja-JP" sz="800"/>
                  <a:t>)</a:t>
                </a:r>
                <a:endParaRPr lang="ja-JP" altLang="en-US" sz="800"/>
              </a:p>
            </c:rich>
          </c:tx>
          <c:layout>
            <c:manualLayout>
              <c:xMode val="edge"/>
              <c:yMode val="edge"/>
              <c:x val="0.92664637432503505"/>
              <c:y val="0"/>
            </c:manualLayout>
          </c:layout>
          <c:overlay val="0"/>
        </c:title>
        <c:majorTickMark val="out"/>
        <c:minorTickMark val="none"/>
        <c:tickLblPos val="nextTo"/>
        <c:crossAx val="328224432"/>
        <c:crosses val="max"/>
        <c:auto val="1"/>
        <c:lblAlgn val="ctr"/>
        <c:lblOffset val="100"/>
        <c:noMultiLvlLbl val="0"/>
      </c:catAx>
      <c:valAx>
        <c:axId val="328224432"/>
        <c:scaling>
          <c:orientation val="minMax"/>
          <c:max val="1800"/>
          <c:min val="0"/>
        </c:scaling>
        <c:delete val="0"/>
        <c:axPos val="r"/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20512"/>
        <c:crosses val="max"/>
        <c:crossBetween val="between"/>
        <c:majorUnit val="3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H31R1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524333340080562"/>
          <c:y val="5.36010980278841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74852657769764E-2"/>
          <c:y val="0.14024432200387177"/>
          <c:w val="0.86350077001342085"/>
          <c:h val="0.746985000744571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'概要P.1-5'!$AM$91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5.21713232311302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6258594512386585E-17"/>
                  <c:y val="5.21713232311301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'概要P.1-5'!$AN$91:$AY$91</c:f>
              <c:numCache>
                <c:formatCode>#,##0_);[Red]\(#,##0\)</c:formatCode>
                <c:ptCount val="12"/>
                <c:pt idx="0">
                  <c:v>772</c:v>
                </c:pt>
                <c:pt idx="1">
                  <c:v>888</c:v>
                </c:pt>
                <c:pt idx="2">
                  <c:v>819</c:v>
                </c:pt>
                <c:pt idx="3">
                  <c:v>580</c:v>
                </c:pt>
                <c:pt idx="4">
                  <c:v>207</c:v>
                </c:pt>
                <c:pt idx="5">
                  <c:v>177</c:v>
                </c:pt>
                <c:pt idx="6">
                  <c:v>105</c:v>
                </c:pt>
                <c:pt idx="7">
                  <c:v>102</c:v>
                </c:pt>
                <c:pt idx="8">
                  <c:v>69</c:v>
                </c:pt>
                <c:pt idx="9">
                  <c:v>286</c:v>
                </c:pt>
                <c:pt idx="10">
                  <c:v>641.29999999999995</c:v>
                </c:pt>
                <c:pt idx="11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8224040"/>
        <c:axId val="328226000"/>
      </c:barChart>
      <c:lineChart>
        <c:grouping val="standard"/>
        <c:varyColors val="0"/>
        <c:ser>
          <c:idx val="2"/>
          <c:order val="1"/>
          <c:tx>
            <c:strRef>
              <c:f>'概要P.1-5'!$AM$92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5356665894246068E-2"/>
                  <c:y val="-5.2171323231130259E-2"/>
                </c:manualLayout>
              </c:layout>
              <c:tx>
                <c:rich>
                  <a:bodyPr/>
                  <a:lstStyle/>
                  <a:p>
                    <a:fld id="{8A7D1B89-B8A3-4B1D-98DE-3B27F791A7D4}" type="VALUE">
                      <a:rPr lang="en-US" altLang="ja-JP" b="1">
                        <a:solidFill>
                          <a:srgbClr val="FF0000"/>
                        </a:solidFill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3.9516273646510308E-2"/>
                  <c:y val="-7.82569848466953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'概要P.1-5'!$AN$92:$AY$92</c:f>
              <c:numCache>
                <c:formatCode>#,##0_);[Red]\(#,##0\)</c:formatCode>
                <c:ptCount val="12"/>
                <c:pt idx="0">
                  <c:v>766.77461139896377</c:v>
                </c:pt>
                <c:pt idx="1">
                  <c:v>714.35810810810813</c:v>
                </c:pt>
                <c:pt idx="2">
                  <c:v>677.77777777777783</c:v>
                </c:pt>
                <c:pt idx="3">
                  <c:v>740.68965517241384</c:v>
                </c:pt>
                <c:pt idx="4">
                  <c:v>752.89855072463763</c:v>
                </c:pt>
                <c:pt idx="5">
                  <c:v>750.84745762711862</c:v>
                </c:pt>
                <c:pt idx="6">
                  <c:v>755.71428571428567</c:v>
                </c:pt>
                <c:pt idx="7">
                  <c:v>758.82352941176475</c:v>
                </c:pt>
                <c:pt idx="8">
                  <c:v>756.52173913043475</c:v>
                </c:pt>
                <c:pt idx="9">
                  <c:v>787.58741258741259</c:v>
                </c:pt>
                <c:pt idx="10">
                  <c:v>791.08061749571186</c:v>
                </c:pt>
                <c:pt idx="11">
                  <c:v>795.23809523809518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20120"/>
        <c:axId val="328225216"/>
      </c:lineChart>
      <c:catAx>
        <c:axId val="328224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>
                    <a:latin typeface="+mn-ea"/>
                    <a:ea typeface="+mn-ea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2083458668790008"/>
              <c:y val="0.938891513560805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2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22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（Kg）</a:t>
                </a:r>
              </a:p>
            </c:rich>
          </c:tx>
          <c:layout>
            <c:manualLayout>
              <c:xMode val="edge"/>
              <c:yMode val="edge"/>
              <c:x val="3.2005397664232861E-2"/>
              <c:y val="1.0862521374324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24040"/>
        <c:crosses val="autoZero"/>
        <c:crossBetween val="between"/>
      </c:valAx>
      <c:catAx>
        <c:axId val="328220120"/>
        <c:scaling>
          <c:orientation val="minMax"/>
        </c:scaling>
        <c:delete val="1"/>
        <c:axPos val="b"/>
        <c:majorTickMark val="out"/>
        <c:minorTickMark val="none"/>
        <c:tickLblPos val="none"/>
        <c:crossAx val="328225216"/>
        <c:crosses val="autoZero"/>
        <c:auto val="1"/>
        <c:lblAlgn val="ctr"/>
        <c:lblOffset val="100"/>
        <c:noMultiLvlLbl val="0"/>
      </c:catAx>
      <c:valAx>
        <c:axId val="328225216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1733794929700174"/>
              <c:y val="1.76725222472694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20120"/>
        <c:crosses val="max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ＭＳ Ｐゴシック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H31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～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R1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6144597763311366"/>
          <c:y val="4.223665590188323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772481106013217E-2"/>
          <c:y val="0.13140757285118876"/>
          <c:w val="0.87190789713882366"/>
          <c:h val="0.74440526071046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'概要P.1-5'!$AM$57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492134634375994"/>
                  <c:y val="-0.1068772437928017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solidFill>
                          <a:srgbClr val="FF0000"/>
                        </a:solidFill>
                      </a:defRPr>
                    </a:pPr>
                    <a:r>
                      <a:rPr lang="en-US" altLang="ja-JP"/>
                      <a:t>739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55307463107003E-3"/>
                  <c:y val="-0.1988312667813075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/>
                      <a:t>999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'概要P.1-5'!$AN$57:$AY$57</c:f>
              <c:numCache>
                <c:formatCode>General</c:formatCode>
                <c:ptCount val="12"/>
                <c:pt idx="0">
                  <c:v>2606</c:v>
                </c:pt>
                <c:pt idx="1">
                  <c:v>1007</c:v>
                </c:pt>
                <c:pt idx="2">
                  <c:v>932</c:v>
                </c:pt>
                <c:pt idx="3">
                  <c:v>963</c:v>
                </c:pt>
                <c:pt idx="4">
                  <c:v>1363</c:v>
                </c:pt>
                <c:pt idx="5">
                  <c:v>641.14</c:v>
                </c:pt>
                <c:pt idx="6">
                  <c:v>719.45</c:v>
                </c:pt>
                <c:pt idx="7">
                  <c:v>914</c:v>
                </c:pt>
                <c:pt idx="8">
                  <c:v>651.6</c:v>
                </c:pt>
                <c:pt idx="9" formatCode="0">
                  <c:v>2359</c:v>
                </c:pt>
                <c:pt idx="10">
                  <c:v>1292</c:v>
                </c:pt>
                <c:pt idx="11" formatCode="0">
                  <c:v>1050.5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8226392"/>
        <c:axId val="328226784"/>
      </c:barChart>
      <c:lineChart>
        <c:grouping val="standard"/>
        <c:varyColors val="0"/>
        <c:ser>
          <c:idx val="2"/>
          <c:order val="1"/>
          <c:tx>
            <c:strRef>
              <c:f>'概要P.1-5'!$AM$58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98086973021911E-2"/>
                  <c:y val="-0.1709379431019398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baseline="0">
                        <a:latin typeface="+mj-ea"/>
                        <a:ea typeface="+mj-ea"/>
                      </a:defRPr>
                    </a:pPr>
                    <a:r>
                      <a:rPr lang="en-US" altLang="ja-JP" sz="900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rPr>
                      <a:t>2606</a:t>
                    </a:r>
                    <a:endParaRPr lang="en-US" altLang="ja-JP" sz="90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866144515110126E-2"/>
                  <c:y val="0.2564781126497117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 baseline="0">
                        <a:solidFill>
                          <a:srgbClr val="FF0000"/>
                        </a:solidFill>
                        <a:latin typeface="+mj-ea"/>
                        <a:ea typeface="+mj-ea"/>
                      </a:defRPr>
                    </a:pPr>
                    <a:r>
                      <a:rPr lang="en-US" altLang="ja-JP" sz="900"/>
                      <a:t>641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>
                    <a:latin typeface="+mj-ea"/>
                    <a:ea typeface="+mj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'概要P.1-5'!$AN$58:$AY$58</c:f>
              <c:numCache>
                <c:formatCode>#,##0_);[Red]\(#,##0\)</c:formatCode>
                <c:ptCount val="12"/>
                <c:pt idx="0">
                  <c:v>896.3468917881811</c:v>
                </c:pt>
                <c:pt idx="1">
                  <c:v>885.40218470705065</c:v>
                </c:pt>
                <c:pt idx="2">
                  <c:v>836.84549356223181</c:v>
                </c:pt>
                <c:pt idx="3">
                  <c:v>833.95638629283485</c:v>
                </c:pt>
                <c:pt idx="4">
                  <c:v>786.60308143800444</c:v>
                </c:pt>
                <c:pt idx="5">
                  <c:v>739.12094082415695</c:v>
                </c:pt>
                <c:pt idx="6">
                  <c:v>786.83716728056152</c:v>
                </c:pt>
                <c:pt idx="7">
                  <c:v>805.5798687089715</c:v>
                </c:pt>
                <c:pt idx="8">
                  <c:v>872.3020257826887</c:v>
                </c:pt>
                <c:pt idx="9">
                  <c:v>817.84654514624845</c:v>
                </c:pt>
                <c:pt idx="10">
                  <c:v>867.18575851393189</c:v>
                </c:pt>
                <c:pt idx="11">
                  <c:v>998.850071394574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22472"/>
        <c:axId val="328222864"/>
      </c:lineChart>
      <c:catAx>
        <c:axId val="32822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589529250020273"/>
              <c:y val="0.90555818022747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/>
          </a:p>
        </c:txPr>
        <c:crossAx val="32822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22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</a:rPr>
                  <a:t>（Kg）</a:t>
                </a:r>
              </a:p>
            </c:rich>
          </c:tx>
          <c:layout>
            <c:manualLayout>
              <c:xMode val="edge"/>
              <c:yMode val="edge"/>
              <c:x val="2.0339234077293065E-2"/>
              <c:y val="4.46203587157906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/>
          </a:p>
        </c:txPr>
        <c:crossAx val="328226392"/>
        <c:crosses val="autoZero"/>
        <c:crossBetween val="between"/>
      </c:valAx>
      <c:catAx>
        <c:axId val="328222472"/>
        <c:scaling>
          <c:orientation val="minMax"/>
        </c:scaling>
        <c:delete val="1"/>
        <c:axPos val="b"/>
        <c:majorTickMark val="out"/>
        <c:minorTickMark val="none"/>
        <c:tickLblPos val="none"/>
        <c:crossAx val="328222864"/>
        <c:crosses val="autoZero"/>
        <c:auto val="1"/>
        <c:lblAlgn val="ctr"/>
        <c:lblOffset val="100"/>
        <c:noMultiLvlLbl val="0"/>
      </c:catAx>
      <c:valAx>
        <c:axId val="328222864"/>
        <c:scaling>
          <c:orientation val="minMax"/>
          <c:max val="16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2757767375356903"/>
              <c:y val="5.169290773062474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/>
          </a:p>
        </c:txPr>
        <c:crossAx val="328222472"/>
        <c:crosses val="max"/>
        <c:crossBetween val="between"/>
        <c:maj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323157516637949"/>
          <c:y val="2.5962889864870331E-2"/>
          <c:w val="0.30343607356615027"/>
          <c:h val="7.2222513852435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>
                <a:latin typeface="+mj-ea"/>
                <a:ea typeface="+mj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863294553932902"/>
          <c:y val="3.68432133990064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127659902013237E-2"/>
          <c:y val="0.13111726685133887"/>
          <c:w val="0.89629014600310108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'５年推移P12-17'!$C$25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31649181842934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424437365912607E-2"/>
                      <c:h val="8.545487800551841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"/>
                  <c:y val="0.14042530253866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207250884728849E-3"/>
                  <c:y val="0.13457424826622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4042530253866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6852054311489214E-17"/>
                  <c:y val="0.13457424826622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'５年推移P12-17'!$D$24:$H$24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'５年推移P12-17'!$D$25:$H$25</c:f>
              <c:numCache>
                <c:formatCode>#,##0_);[Red]\(#,##0\)</c:formatCode>
                <c:ptCount val="5"/>
                <c:pt idx="0">
                  <c:v>1420.5</c:v>
                </c:pt>
                <c:pt idx="1">
                  <c:v>1416.8</c:v>
                </c:pt>
                <c:pt idx="2">
                  <c:v>1350</c:v>
                </c:pt>
                <c:pt idx="3">
                  <c:v>1339</c:v>
                </c:pt>
                <c:pt idx="4">
                  <c:v>1254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328219728"/>
        <c:axId val="328227176"/>
      </c:barChart>
      <c:lineChart>
        <c:grouping val="standard"/>
        <c:varyColors val="0"/>
        <c:ser>
          <c:idx val="1"/>
          <c:order val="1"/>
          <c:tx>
            <c:strRef>
              <c:f>'５年推移P12-17'!$C$26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52326504040689E-2"/>
                  <c:y val="-9.361686835911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93776680986654E-2"/>
                  <c:y val="-7.0212651269333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773051592513673E-2"/>
                  <c:y val="-7.6063705541777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52326504040786E-2"/>
                  <c:y val="-7.0212651269333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773051592513673E-2"/>
                  <c:y val="-8.19147598142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'５年推移P12-17'!$D$24:$H$24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'５年推移P12-17'!$D$26:$H$26</c:f>
              <c:numCache>
                <c:formatCode>#,##0_);[Red]\(#,##0\)</c:formatCode>
                <c:ptCount val="5"/>
                <c:pt idx="0">
                  <c:v>760</c:v>
                </c:pt>
                <c:pt idx="1">
                  <c:v>751</c:v>
                </c:pt>
                <c:pt idx="2">
                  <c:v>724</c:v>
                </c:pt>
                <c:pt idx="3">
                  <c:v>726</c:v>
                </c:pt>
                <c:pt idx="4">
                  <c:v>707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6340472"/>
        <c:axId val="326344784"/>
      </c:lineChart>
      <c:catAx>
        <c:axId val="32821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913731390270776"/>
              <c:y val="0.9132052260780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2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2271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900"/>
                  <a:t>（トン）</a:t>
                </a:r>
              </a:p>
            </c:rich>
          </c:tx>
          <c:layout>
            <c:manualLayout>
              <c:xMode val="edge"/>
              <c:yMode val="edge"/>
              <c:x val="1.1819657589021551E-2"/>
              <c:y val="2.2462059138033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19728"/>
        <c:crosses val="autoZero"/>
        <c:crossBetween val="between"/>
        <c:majorUnit val="500"/>
      </c:valAx>
      <c:catAx>
        <c:axId val="326340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344784"/>
        <c:crosses val="autoZero"/>
        <c:auto val="1"/>
        <c:lblAlgn val="ctr"/>
        <c:lblOffset val="100"/>
        <c:noMultiLvlLbl val="0"/>
      </c:catAx>
      <c:valAx>
        <c:axId val="326344784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3438096991138664"/>
              <c:y val="1.66110048655893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0472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82612810201402"/>
          <c:y val="2.4930747922437674E-2"/>
          <c:w val="0.25457080074418181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>
                <a:latin typeface="+mj-ea"/>
                <a:ea typeface="+mj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092096729842328"/>
          <c:y val="1.86722050143723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2281597247622E-2"/>
          <c:y val="0.12115806303237411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'５年推移P12-17'!$D$4:$O$4</c:f>
              <c:numCache>
                <c:formatCode>#,##0_);[Red]\(#,##0\)</c:formatCode>
                <c:ptCount val="12"/>
                <c:pt idx="0">
                  <c:v>847.03126296236178</c:v>
                </c:pt>
                <c:pt idx="1">
                  <c:v>793.11105419328646</c:v>
                </c:pt>
                <c:pt idx="2">
                  <c:v>793.00718092775355</c:v>
                </c:pt>
                <c:pt idx="3">
                  <c:v>766.78132993543352</c:v>
                </c:pt>
                <c:pt idx="4">
                  <c:v>765.44845075349053</c:v>
                </c:pt>
                <c:pt idx="5">
                  <c:v>706.4139055266271</c:v>
                </c:pt>
                <c:pt idx="6">
                  <c:v>723.71604630552781</c:v>
                </c:pt>
                <c:pt idx="7">
                  <c:v>736.09320975179583</c:v>
                </c:pt>
                <c:pt idx="8">
                  <c:v>686.79949958552299</c:v>
                </c:pt>
                <c:pt idx="9">
                  <c:v>772.12943142335553</c:v>
                </c:pt>
                <c:pt idx="10">
                  <c:v>750.45736336687094</c:v>
                </c:pt>
                <c:pt idx="11">
                  <c:v>784.45507343941244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'５年推移P12-17'!$C$5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'５年推移P12-17'!$D$5:$O$5</c:f>
              <c:numCache>
                <c:formatCode>#,##0_);[Red]\(#,##0\)</c:formatCode>
                <c:ptCount val="12"/>
                <c:pt idx="0">
                  <c:v>768.25480623976341</c:v>
                </c:pt>
                <c:pt idx="1">
                  <c:v>772.98185993810876</c:v>
                </c:pt>
                <c:pt idx="2">
                  <c:v>757.13769744108788</c:v>
                </c:pt>
                <c:pt idx="3">
                  <c:v>753.56404541838424</c:v>
                </c:pt>
                <c:pt idx="4">
                  <c:v>745.04269640841869</c:v>
                </c:pt>
                <c:pt idx="5">
                  <c:v>707.80208046075415</c:v>
                </c:pt>
                <c:pt idx="6">
                  <c:v>663.96925995575975</c:v>
                </c:pt>
                <c:pt idx="7">
                  <c:v>699.60593494894908</c:v>
                </c:pt>
                <c:pt idx="8">
                  <c:v>767.55118141659477</c:v>
                </c:pt>
                <c:pt idx="9">
                  <c:v>756.24491014287935</c:v>
                </c:pt>
                <c:pt idx="10">
                  <c:v>777.55261153809522</c:v>
                </c:pt>
                <c:pt idx="11">
                  <c:v>809.18181080175339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'５年推移P12-17'!$C$6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'５年推移P12-17'!$D$6:$O$6</c:f>
              <c:numCache>
                <c:formatCode>#,##0_);[Red]\(#,##0\)</c:formatCode>
                <c:ptCount val="12"/>
                <c:pt idx="0">
                  <c:v>777.11697795618238</c:v>
                </c:pt>
                <c:pt idx="1">
                  <c:v>755.44256136533636</c:v>
                </c:pt>
                <c:pt idx="2">
                  <c:v>706.24659066406787</c:v>
                </c:pt>
                <c:pt idx="3">
                  <c:v>699.88101174373446</c:v>
                </c:pt>
                <c:pt idx="4">
                  <c:v>697.45287435443379</c:v>
                </c:pt>
                <c:pt idx="5">
                  <c:v>678.86112880505618</c:v>
                </c:pt>
                <c:pt idx="6">
                  <c:v>676.76088969777879</c:v>
                </c:pt>
                <c:pt idx="7">
                  <c:v>685.25952146823568</c:v>
                </c:pt>
                <c:pt idx="8">
                  <c:v>717.96384913192139</c:v>
                </c:pt>
                <c:pt idx="9">
                  <c:v>728.53872113319107</c:v>
                </c:pt>
                <c:pt idx="10">
                  <c:v>738.11032629320698</c:v>
                </c:pt>
                <c:pt idx="11">
                  <c:v>781.58953142470773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'５年推移P12-17'!$C$7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'５年推移P12-17'!$D$7:$O$7</c:f>
              <c:numCache>
                <c:formatCode>#,##0_);[Red]\(#,##0\)</c:formatCode>
                <c:ptCount val="12"/>
                <c:pt idx="0">
                  <c:v>763.1134414119316</c:v>
                </c:pt>
                <c:pt idx="1">
                  <c:v>738.33837746878658</c:v>
                </c:pt>
                <c:pt idx="2">
                  <c:v>739.91965720871201</c:v>
                </c:pt>
                <c:pt idx="3">
                  <c:v>728.71989632382929</c:v>
                </c:pt>
                <c:pt idx="4">
                  <c:v>619.04944376388107</c:v>
                </c:pt>
                <c:pt idx="5">
                  <c:v>669.81170046816283</c:v>
                </c:pt>
                <c:pt idx="6">
                  <c:v>671.62840505123086</c:v>
                </c:pt>
                <c:pt idx="7">
                  <c:v>697.27916586251774</c:v>
                </c:pt>
                <c:pt idx="8">
                  <c:v>758.23002790532303</c:v>
                </c:pt>
                <c:pt idx="9">
                  <c:v>756.32123268806379</c:v>
                </c:pt>
                <c:pt idx="10">
                  <c:v>754.38532802089401</c:v>
                </c:pt>
                <c:pt idx="11">
                  <c:v>799.73329348097354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'５年推移P12-17'!$C$8</c:f>
              <c:strCache>
                <c:ptCount val="1"/>
                <c:pt idx="0">
                  <c:v>Ｈ３１R1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'５年推移P12-17'!$D$8:$O$8</c:f>
              <c:numCache>
                <c:formatCode>#,##0_);[Red]\(#,##0\)</c:formatCode>
                <c:ptCount val="12"/>
                <c:pt idx="0">
                  <c:v>743.69179085049382</c:v>
                </c:pt>
                <c:pt idx="1">
                  <c:v>729.07415039827629</c:v>
                </c:pt>
                <c:pt idx="2">
                  <c:v>715.98754151964488</c:v>
                </c:pt>
                <c:pt idx="3">
                  <c:v>695.60535261425571</c:v>
                </c:pt>
                <c:pt idx="4">
                  <c:v>695.19183088342027</c:v>
                </c:pt>
                <c:pt idx="5">
                  <c:v>672.86133634297425</c:v>
                </c:pt>
                <c:pt idx="6">
                  <c:v>648.47717995438484</c:v>
                </c:pt>
                <c:pt idx="7">
                  <c:v>715.9082019474472</c:v>
                </c:pt>
                <c:pt idx="8">
                  <c:v>683.77400841061853</c:v>
                </c:pt>
                <c:pt idx="9">
                  <c:v>693.82762418837797</c:v>
                </c:pt>
                <c:pt idx="10">
                  <c:v>698.51935450590213</c:v>
                </c:pt>
                <c:pt idx="11">
                  <c:v>763.79372593587141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39688"/>
        <c:axId val="326345176"/>
      </c:lineChart>
      <c:catAx>
        <c:axId val="32633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3758713215241396"/>
              <c:y val="0.905292479108635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5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451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1.1258780936901715E-2"/>
              <c:y val="3.6211699164345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39688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baseline="0">
                <a:latin typeface="+mj-ea"/>
                <a:ea typeface="+mj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989293715185124"/>
          <c:y val="3.25837574805795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76136082872604E-2"/>
          <c:y val="0.12834718374884579"/>
          <c:w val="0.91380369317276799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'５年推移P12-17'!$C$64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20975351484601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320837113461015E-17"/>
                  <c:y val="0.1797887270108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082820610430433E-4"/>
                  <c:y val="0.191775114031354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22971658066878E-2"/>
                      <c:h val="0.15944287201402069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0.1438309816086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64167422692203E-17"/>
                  <c:y val="0.1438309816086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'５年推移P12-17'!$D$63:$H$63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'５年推移P12-17'!$D$64:$H$64</c:f>
              <c:numCache>
                <c:formatCode>#,##0_);[Red]\(#,##0\)</c:formatCode>
                <c:ptCount val="5"/>
                <c:pt idx="0">
                  <c:v>722.5</c:v>
                </c:pt>
                <c:pt idx="1">
                  <c:v>700.5</c:v>
                </c:pt>
                <c:pt idx="2">
                  <c:v>676</c:v>
                </c:pt>
                <c:pt idx="3">
                  <c:v>592</c:v>
                </c:pt>
                <c:pt idx="4">
                  <c:v>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26340080"/>
        <c:axId val="326338512"/>
      </c:barChart>
      <c:lineChart>
        <c:grouping val="standard"/>
        <c:varyColors val="0"/>
        <c:ser>
          <c:idx val="1"/>
          <c:order val="1"/>
          <c:tx>
            <c:strRef>
              <c:f>'５年推移P12-17'!$C$65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660955792778431E-2"/>
                  <c:y val="-8.92681702226455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 b="1" baseline="0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344766667284133E-2"/>
                      <c:h val="0.1055062539107587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2.4644119149561477E-2"/>
                  <c:y val="-6.968724311682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625820961970221E-2"/>
                  <c:y val="-6.52965758977403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 b="1" baseline="0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344766667284133E-2"/>
                      <c:h val="9.352033877670050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2.6498560786845263E-2"/>
                  <c:y val="-7.4286248191495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16417022842488E-2"/>
                  <c:y val="-7.428624819149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baseline="0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'５年推移P12-17'!$D$63:$H$63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'５年推移P12-17'!$D$65:$H$65</c:f>
              <c:numCache>
                <c:formatCode>#,##0_);[Red]\(#,##0\)</c:formatCode>
                <c:ptCount val="5"/>
                <c:pt idx="0">
                  <c:v>373.90209335317115</c:v>
                </c:pt>
                <c:pt idx="1">
                  <c:v>384</c:v>
                </c:pt>
                <c:pt idx="2">
                  <c:v>381</c:v>
                </c:pt>
                <c:pt idx="3">
                  <c:v>397</c:v>
                </c:pt>
                <c:pt idx="4">
                  <c:v>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43608"/>
        <c:axId val="326339296"/>
      </c:lineChart>
      <c:catAx>
        <c:axId val="32634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3452174218934103"/>
              <c:y val="0.91733352082953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3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3851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（トン）</a:t>
                </a:r>
              </a:p>
            </c:rich>
          </c:tx>
          <c:layout>
            <c:manualLayout>
              <c:xMode val="edge"/>
              <c:yMode val="edge"/>
              <c:x val="4.0494505317757445E-3"/>
              <c:y val="5.53838937613783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0080"/>
        <c:crosses val="autoZero"/>
        <c:crossBetween val="between"/>
        <c:majorUnit val="500"/>
      </c:valAx>
      <c:catAx>
        <c:axId val="326343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339296"/>
        <c:crosses val="autoZero"/>
        <c:auto val="1"/>
        <c:lblAlgn val="ctr"/>
        <c:lblOffset val="100"/>
        <c:noMultiLvlLbl val="0"/>
      </c:catAx>
      <c:valAx>
        <c:axId val="326339296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4437494856988236"/>
              <c:y val="2.08201008515662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3608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37771295493164"/>
          <c:y val="2.8624192059095107E-2"/>
          <c:w val="0.26087628308091543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535936385690711"/>
          <c:y val="1.24518546742236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06215592973506E-2"/>
          <c:y val="0.13277623026926649"/>
          <c:w val="0.93924256316929666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'５年推移P12-17'!$C$43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'５年推移P12-17'!$D$43:$O$43</c:f>
              <c:numCache>
                <c:formatCode>#,##0_);[Red]\(#,##0\)</c:formatCode>
                <c:ptCount val="12"/>
                <c:pt idx="0">
                  <c:v>349.94082008596575</c:v>
                </c:pt>
                <c:pt idx="1">
                  <c:v>348.28407359494037</c:v>
                </c:pt>
                <c:pt idx="2">
                  <c:v>365.35099586621573</c:v>
                </c:pt>
                <c:pt idx="3">
                  <c:v>380.89064448408124</c:v>
                </c:pt>
                <c:pt idx="4">
                  <c:v>388.73611601216584</c:v>
                </c:pt>
                <c:pt idx="5">
                  <c:v>381.98729205175601</c:v>
                </c:pt>
                <c:pt idx="6">
                  <c:v>394.40416746687151</c:v>
                </c:pt>
                <c:pt idx="7">
                  <c:v>376.11830968122291</c:v>
                </c:pt>
                <c:pt idx="8">
                  <c:v>374.52635885650614</c:v>
                </c:pt>
                <c:pt idx="9">
                  <c:v>377.87924305144884</c:v>
                </c:pt>
                <c:pt idx="10">
                  <c:v>386.48384750693458</c:v>
                </c:pt>
                <c:pt idx="11">
                  <c:v>379.15428995302068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'５年推移P12-17'!$C$44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'５年推移P12-17'!$D$44:$O$44</c:f>
              <c:numCache>
                <c:formatCode>#,##0_);[Red]\(#,##0\)</c:formatCode>
                <c:ptCount val="12"/>
                <c:pt idx="0">
                  <c:v>349.78009192524735</c:v>
                </c:pt>
                <c:pt idx="1">
                  <c:v>369.97335301086696</c:v>
                </c:pt>
                <c:pt idx="2">
                  <c:v>370.74301103356464</c:v>
                </c:pt>
                <c:pt idx="3">
                  <c:v>371.44175788447961</c:v>
                </c:pt>
                <c:pt idx="4">
                  <c:v>377.57923753558589</c:v>
                </c:pt>
                <c:pt idx="5">
                  <c:v>376.64533148925545</c:v>
                </c:pt>
                <c:pt idx="6">
                  <c:v>385.5056827751169</c:v>
                </c:pt>
                <c:pt idx="7">
                  <c:v>386.02443352862457</c:v>
                </c:pt>
                <c:pt idx="8">
                  <c:v>397.55593389493038</c:v>
                </c:pt>
                <c:pt idx="9">
                  <c:v>409.48392619438334</c:v>
                </c:pt>
                <c:pt idx="10">
                  <c:v>414.49058378948752</c:v>
                </c:pt>
                <c:pt idx="11">
                  <c:v>397.72560424906402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'５年推移P12-17'!$C$45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'５年推移P12-17'!$D$45:$O$45</c:f>
              <c:numCache>
                <c:formatCode>#,##0_);[Red]\(#,##0\)</c:formatCode>
                <c:ptCount val="12"/>
                <c:pt idx="0">
                  <c:v>365.23052764358101</c:v>
                </c:pt>
                <c:pt idx="1">
                  <c:v>365.56552677015975</c:v>
                </c:pt>
                <c:pt idx="2">
                  <c:v>356.17143936976225</c:v>
                </c:pt>
                <c:pt idx="3">
                  <c:v>385.30402779385264</c:v>
                </c:pt>
                <c:pt idx="4">
                  <c:v>400.38479764024112</c:v>
                </c:pt>
                <c:pt idx="5">
                  <c:v>389.33756264963961</c:v>
                </c:pt>
                <c:pt idx="6">
                  <c:v>373.71679182151502</c:v>
                </c:pt>
                <c:pt idx="7">
                  <c:v>370.93050186467946</c:v>
                </c:pt>
                <c:pt idx="8">
                  <c:v>383.92837292235453</c:v>
                </c:pt>
                <c:pt idx="9">
                  <c:v>373.15152886726224</c:v>
                </c:pt>
                <c:pt idx="10">
                  <c:v>390.40935547482115</c:v>
                </c:pt>
                <c:pt idx="11">
                  <c:v>425.37295023362265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'５年推移P12-17'!$C$46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'５年推移P12-17'!$D$46:$O$46</c:f>
              <c:numCache>
                <c:formatCode>#,##0_);[Red]\(#,##0\)</c:formatCode>
                <c:ptCount val="12"/>
                <c:pt idx="0">
                  <c:v>385.47895278508457</c:v>
                </c:pt>
                <c:pt idx="1">
                  <c:v>403.83037381369792</c:v>
                </c:pt>
                <c:pt idx="2">
                  <c:v>401.24184840542864</c:v>
                </c:pt>
                <c:pt idx="3">
                  <c:v>401.31536445449382</c:v>
                </c:pt>
                <c:pt idx="4">
                  <c:v>405.27333221015721</c:v>
                </c:pt>
                <c:pt idx="5">
                  <c:v>378.3309505475861</c:v>
                </c:pt>
                <c:pt idx="6">
                  <c:v>404.86190971289079</c:v>
                </c:pt>
                <c:pt idx="7">
                  <c:v>409.32214038884428</c:v>
                </c:pt>
                <c:pt idx="8">
                  <c:v>401.09666076406484</c:v>
                </c:pt>
                <c:pt idx="9">
                  <c:v>385.54426512738615</c:v>
                </c:pt>
                <c:pt idx="10">
                  <c:v>393.44477659636379</c:v>
                </c:pt>
                <c:pt idx="11">
                  <c:v>400.4447563117252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'５年推移P12-17'!$C$47</c:f>
              <c:strCache>
                <c:ptCount val="1"/>
                <c:pt idx="0">
                  <c:v>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'５年推移P12-17'!$D$47:$O$47</c:f>
              <c:numCache>
                <c:formatCode>#,##0_);[Red]\(#,##0\)</c:formatCode>
                <c:ptCount val="12"/>
                <c:pt idx="0">
                  <c:v>385.80305125045294</c:v>
                </c:pt>
                <c:pt idx="1">
                  <c:v>387.91539371469423</c:v>
                </c:pt>
                <c:pt idx="2">
                  <c:v>387.2632658306743</c:v>
                </c:pt>
                <c:pt idx="3">
                  <c:v>389.03980555933299</c:v>
                </c:pt>
                <c:pt idx="4">
                  <c:v>390.9486830937206</c:v>
                </c:pt>
                <c:pt idx="5">
                  <c:v>380.50911843561886</c:v>
                </c:pt>
                <c:pt idx="6">
                  <c:v>395.0450774680109</c:v>
                </c:pt>
                <c:pt idx="7">
                  <c:v>389.0394734001527</c:v>
                </c:pt>
                <c:pt idx="8">
                  <c:v>384.59700918789628</c:v>
                </c:pt>
                <c:pt idx="9">
                  <c:v>383.8035894427162</c:v>
                </c:pt>
                <c:pt idx="10">
                  <c:v>370.79829461352801</c:v>
                </c:pt>
                <c:pt idx="11">
                  <c:v>360.73610883142089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38904"/>
        <c:axId val="326343216"/>
      </c:lineChart>
      <c:catAx>
        <c:axId val="326338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5622347960052811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43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8.7404491105278516E-3"/>
              <c:y val="3.89972144846796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38904"/>
        <c:crosses val="autoZero"/>
        <c:crossBetween val="between"/>
        <c:majorUnit val="1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995367062780205"/>
          <c:y val="3.68432133990064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127659902013237E-2"/>
          <c:y val="0.13111726685133887"/>
          <c:w val="0.88304477237127221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'５年推移P12-17'!$C$102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24541851924356E-3"/>
                  <c:y val="0.28670165934977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565973532289179E-17"/>
                  <c:y val="0.23404217089777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210637953807999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206829504658964E-3"/>
                  <c:y val="0.22234006235288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89014583622968E-6"/>
                  <c:y val="0.22234006235288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'５年推移P12-17'!$D$101:$H$101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'５年推移P12-17'!$D$102:$H$102</c:f>
              <c:numCache>
                <c:formatCode>#,##0_);[Red]\(#,##0\)</c:formatCode>
                <c:ptCount val="5"/>
                <c:pt idx="0">
                  <c:v>1558.1</c:v>
                </c:pt>
                <c:pt idx="1">
                  <c:v>1781.1</c:v>
                </c:pt>
                <c:pt idx="2">
                  <c:v>1295</c:v>
                </c:pt>
                <c:pt idx="3">
                  <c:v>1326</c:v>
                </c:pt>
                <c:pt idx="4">
                  <c:v>1253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326341256"/>
        <c:axId val="326340864"/>
      </c:barChart>
      <c:lineChart>
        <c:grouping val="standard"/>
        <c:varyColors val="0"/>
        <c:ser>
          <c:idx val="1"/>
          <c:order val="1"/>
          <c:tx>
            <c:strRef>
              <c:f>'５年推移P12-17'!$C$103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093810415925982E-2"/>
                  <c:y val="-0.181382682445777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35226857932668E-2"/>
                  <c:y val="-6.436159699688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093810415925958E-2"/>
                  <c:y val="-0.128723193993777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773051592513673E-2"/>
                  <c:y val="-7.0212651269333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773051592513673E-2"/>
                  <c:y val="-7.0212651269333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'５年推移P12-17'!$D$101:$H$101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'５年推移P12-17'!$D$103:$H$103</c:f>
              <c:numCache>
                <c:formatCode>#,##0_);[Red]\(#,##0\)</c:formatCode>
                <c:ptCount val="5"/>
                <c:pt idx="0">
                  <c:v>311.85107704867738</c:v>
                </c:pt>
                <c:pt idx="1">
                  <c:v>317.76454361266133</c:v>
                </c:pt>
                <c:pt idx="2">
                  <c:v>294</c:v>
                </c:pt>
                <c:pt idx="3">
                  <c:v>285</c:v>
                </c:pt>
                <c:pt idx="4">
                  <c:v>278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6344392"/>
        <c:axId val="326342824"/>
      </c:lineChart>
      <c:catAx>
        <c:axId val="326341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913731390270776"/>
              <c:y val="0.9132052260780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40864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（トン）</a:t>
                </a:r>
              </a:p>
            </c:rich>
          </c:tx>
          <c:layout>
            <c:manualLayout>
              <c:xMode val="edge"/>
              <c:yMode val="edge"/>
              <c:x val="7.8574696991327974E-3"/>
              <c:y val="3.4164358264081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1256"/>
        <c:crosses val="autoZero"/>
        <c:crossBetween val="between"/>
        <c:majorUnit val="500"/>
      </c:valAx>
      <c:catAx>
        <c:axId val="326344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342824"/>
        <c:crosses val="autoZero"/>
        <c:auto val="1"/>
        <c:lblAlgn val="ctr"/>
        <c:lblOffset val="100"/>
        <c:noMultiLvlLbl val="0"/>
      </c:catAx>
      <c:valAx>
        <c:axId val="326342824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1324935847454214"/>
              <c:y val="3.4164358264081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4392"/>
        <c:crosses val="max"/>
        <c:crossBetween val="between"/>
        <c:majorUnit val="1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8600095888486"/>
          <c:y val="2.4930747922437674E-2"/>
          <c:w val="0.22451088684751844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619223525627388"/>
          <c:y val="1.86722050143723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6137847553518601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'５年推移P12-17'!$C$81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'５年推移P12-17'!$D$81:$O$81</c:f>
              <c:numCache>
                <c:formatCode>#,##0_);[Red]\(#,##0\)</c:formatCode>
                <c:ptCount val="12"/>
                <c:pt idx="0">
                  <c:v>333.38891428181603</c:v>
                </c:pt>
                <c:pt idx="1">
                  <c:v>264.90001907892804</c:v>
                </c:pt>
                <c:pt idx="2">
                  <c:v>272.22189670496067</c:v>
                </c:pt>
                <c:pt idx="3">
                  <c:v>292.40693966175297</c:v>
                </c:pt>
                <c:pt idx="4">
                  <c:v>321.04150283503787</c:v>
                </c:pt>
                <c:pt idx="5">
                  <c:v>310.51697001342683</c:v>
                </c:pt>
                <c:pt idx="6">
                  <c:v>319.80300101908142</c:v>
                </c:pt>
                <c:pt idx="7">
                  <c:v>318.15868697859992</c:v>
                </c:pt>
                <c:pt idx="8">
                  <c:v>330.65459865362334</c:v>
                </c:pt>
                <c:pt idx="9">
                  <c:v>329.72896345957378</c:v>
                </c:pt>
                <c:pt idx="10">
                  <c:v>325.45748671895467</c:v>
                </c:pt>
                <c:pt idx="11">
                  <c:v>312.72563486007346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'５年推移P12-17'!$C$82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'５年推移P12-17'!$D$82:$O$82</c:f>
              <c:numCache>
                <c:formatCode>#,##0_);[Red]\(#,##0\)</c:formatCode>
                <c:ptCount val="12"/>
                <c:pt idx="0">
                  <c:v>301.72093750409658</c:v>
                </c:pt>
                <c:pt idx="1">
                  <c:v>307.67485799615991</c:v>
                </c:pt>
                <c:pt idx="2">
                  <c:v>319.32923276376931</c:v>
                </c:pt>
                <c:pt idx="3">
                  <c:v>336.38986461745571</c:v>
                </c:pt>
                <c:pt idx="4">
                  <c:v>336.19429492496573</c:v>
                </c:pt>
                <c:pt idx="5">
                  <c:v>340.27868429440957</c:v>
                </c:pt>
                <c:pt idx="6">
                  <c:v>320.91626193267462</c:v>
                </c:pt>
                <c:pt idx="7">
                  <c:v>310.1346054736473</c:v>
                </c:pt>
                <c:pt idx="8">
                  <c:v>306.47087034779929</c:v>
                </c:pt>
                <c:pt idx="9">
                  <c:v>302.76237041879807</c:v>
                </c:pt>
                <c:pt idx="10">
                  <c:v>330.29545645866023</c:v>
                </c:pt>
                <c:pt idx="11">
                  <c:v>329.30579083238945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'５年推移P12-17'!$C$83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'５年推移P12-17'!$D$83:$O$83</c:f>
              <c:numCache>
                <c:formatCode>#,##0_);[Red]\(#,##0\)</c:formatCode>
                <c:ptCount val="12"/>
                <c:pt idx="0">
                  <c:v>310.62812092959115</c:v>
                </c:pt>
                <c:pt idx="1">
                  <c:v>293.90610801788353</c:v>
                </c:pt>
                <c:pt idx="2">
                  <c:v>285.81018412752627</c:v>
                </c:pt>
                <c:pt idx="3">
                  <c:v>286.60052275738798</c:v>
                </c:pt>
                <c:pt idx="4">
                  <c:v>300.39865299729604</c:v>
                </c:pt>
                <c:pt idx="5">
                  <c:v>298.96059308557352</c:v>
                </c:pt>
                <c:pt idx="6">
                  <c:v>298.84936368868711</c:v>
                </c:pt>
                <c:pt idx="7">
                  <c:v>290.5492111992549</c:v>
                </c:pt>
                <c:pt idx="8">
                  <c:v>297.01388028086853</c:v>
                </c:pt>
                <c:pt idx="9">
                  <c:v>288.46292746660288</c:v>
                </c:pt>
                <c:pt idx="10">
                  <c:v>286.69953760020286</c:v>
                </c:pt>
                <c:pt idx="11">
                  <c:v>293.42155456457868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'５年推移P12-17'!$C$84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'５年推移P12-17'!$D$84:$O$84</c:f>
              <c:numCache>
                <c:formatCode>#,##0_);[Red]\(#,##0\)</c:formatCode>
                <c:ptCount val="12"/>
                <c:pt idx="0">
                  <c:v>285.39189590073954</c:v>
                </c:pt>
                <c:pt idx="1">
                  <c:v>285.30731401030579</c:v>
                </c:pt>
                <c:pt idx="2">
                  <c:v>281.53846957666661</c:v>
                </c:pt>
                <c:pt idx="3">
                  <c:v>254.25093079536464</c:v>
                </c:pt>
                <c:pt idx="4">
                  <c:v>282.02594931707523</c:v>
                </c:pt>
                <c:pt idx="5">
                  <c:v>294.22726785535235</c:v>
                </c:pt>
                <c:pt idx="6">
                  <c:v>300.23396744116957</c:v>
                </c:pt>
                <c:pt idx="7">
                  <c:v>299.18909630527804</c:v>
                </c:pt>
                <c:pt idx="8">
                  <c:v>308.10082871404842</c:v>
                </c:pt>
                <c:pt idx="9">
                  <c:v>285.81391162512995</c:v>
                </c:pt>
                <c:pt idx="10">
                  <c:v>287.66277471728313</c:v>
                </c:pt>
                <c:pt idx="11">
                  <c:v>273.73394308918347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'５年推移P12-17'!$C$85</c:f>
              <c:strCache>
                <c:ptCount val="1"/>
                <c:pt idx="0">
                  <c:v>Ｈ３１R1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'５年推移P12-17'!$D$85:$O$85</c:f>
              <c:numCache>
                <c:formatCode>#,##0_);[Red]\(#,##0\)</c:formatCode>
                <c:ptCount val="12"/>
                <c:pt idx="0">
                  <c:v>263.67673037517426</c:v>
                </c:pt>
                <c:pt idx="1">
                  <c:v>265.87774784272381</c:v>
                </c:pt>
                <c:pt idx="2">
                  <c:v>259.1263558615953</c:v>
                </c:pt>
                <c:pt idx="3">
                  <c:v>271.24776974508728</c:v>
                </c:pt>
                <c:pt idx="4">
                  <c:v>297.35005530800481</c:v>
                </c:pt>
                <c:pt idx="5">
                  <c:v>294.62541042743351</c:v>
                </c:pt>
                <c:pt idx="6">
                  <c:v>291.30870539974831</c:v>
                </c:pt>
                <c:pt idx="7">
                  <c:v>292.85482521478275</c:v>
                </c:pt>
                <c:pt idx="8">
                  <c:v>285.52943592134142</c:v>
                </c:pt>
                <c:pt idx="9">
                  <c:v>273.65743979214551</c:v>
                </c:pt>
                <c:pt idx="10">
                  <c:v>268.70262374956883</c:v>
                </c:pt>
                <c:pt idx="11">
                  <c:v>295.74093391421735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42040"/>
        <c:axId val="314702056"/>
      </c:lineChart>
      <c:catAx>
        <c:axId val="32634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3758713215241396"/>
              <c:y val="0.905292479108635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2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020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1.1258780936901715E-2"/>
              <c:y val="3.6211699164345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342040"/>
        <c:crosses val="autoZero"/>
        <c:crossBetween val="between"/>
        <c:majorUnit val="1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780007456783399"/>
          <c:y val="3.25837574805795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665417262858244E-2"/>
          <c:y val="0.16430471782607589"/>
          <c:w val="0.89667156210480525"/>
          <c:h val="0.72027611018359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'５年推移P12-17'!$C$141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43830981608698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3783802404166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13783802404166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3783802404166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64167422692203E-17"/>
                  <c:y val="0.13783802404166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'５年推移P12-17'!$D$140:$H$140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'５年推移P12-17'!$D$141:$H$141</c:f>
              <c:numCache>
                <c:formatCode>#,##0_);[Red]\(#,##0\)</c:formatCode>
                <c:ptCount val="5"/>
                <c:pt idx="0">
                  <c:v>7287</c:v>
                </c:pt>
                <c:pt idx="1">
                  <c:v>4348</c:v>
                </c:pt>
                <c:pt idx="2">
                  <c:v>10347</c:v>
                </c:pt>
                <c:pt idx="3">
                  <c:v>15814</c:v>
                </c:pt>
                <c:pt idx="4">
                  <c:v>14499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14705584"/>
        <c:axId val="314703624"/>
      </c:barChart>
      <c:lineChart>
        <c:grouping val="standard"/>
        <c:varyColors val="0"/>
        <c:ser>
          <c:idx val="1"/>
          <c:order val="1"/>
          <c:tx>
            <c:strRef>
              <c:f>'５年推移P12-17'!$C$142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349217839572557E-2"/>
                  <c:y val="9.3516563685319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997045733682743E-2"/>
                  <c:y val="7.4143738491869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9433716137807E-2"/>
                  <c:y val="7.5537690984232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18070455084823E-2"/>
                  <c:y val="6.9544733417203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16417022842488E-2"/>
                  <c:y val="8.153064855126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baseline="0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'５年推移P12-17'!$D$140:$H$140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'５年推移P12-17'!$D$142:$H$142</c:f>
              <c:numCache>
                <c:formatCode>#,##0_);[Red]\(#,##0\)</c:formatCode>
                <c:ptCount val="5"/>
                <c:pt idx="0">
                  <c:v>926.5246329079182</c:v>
                </c:pt>
                <c:pt idx="1">
                  <c:v>963.95032198712056</c:v>
                </c:pt>
                <c:pt idx="2">
                  <c:v>897</c:v>
                </c:pt>
                <c:pt idx="3">
                  <c:v>973</c:v>
                </c:pt>
                <c:pt idx="4">
                  <c:v>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00096"/>
        <c:axId val="314705192"/>
      </c:lineChart>
      <c:catAx>
        <c:axId val="31470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8444317895589886"/>
              <c:y val="0.899354810565576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3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0362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Kg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1.4592299745563794E-2"/>
              <c:y val="4.3397968605724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5584"/>
        <c:crosses val="autoZero"/>
        <c:crossBetween val="between"/>
        <c:majorUnit val="5000"/>
      </c:valAx>
      <c:catAx>
        <c:axId val="31470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705192"/>
        <c:crosses val="autoZero"/>
        <c:auto val="1"/>
        <c:lblAlgn val="ctr"/>
        <c:lblOffset val="100"/>
        <c:noMultiLvlLbl val="0"/>
      </c:catAx>
      <c:valAx>
        <c:axId val="31470519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3646781115389932"/>
              <c:y val="2.08201008515662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0096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57050297384128"/>
          <c:y val="1.6638243374478681E-2"/>
          <c:w val="0.21768347140653591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H31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～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R1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月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別入荷量及び販売単価</a:t>
            </a:r>
          </a:p>
        </c:rich>
      </c:tx>
      <c:layout>
        <c:manualLayout>
          <c:xMode val="edge"/>
          <c:yMode val="edge"/>
          <c:x val="0.17073573860684751"/>
          <c:y val="5.70429702235571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23435783005076E-2"/>
          <c:y val="0.14351860168223801"/>
          <c:w val="0.87847939409428533"/>
          <c:h val="0.72409079055523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'概要P.1-5'!$AM$48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495111214532603E-2"/>
                  <c:y val="0.15110005986093844"/>
                </c:manualLayout>
              </c:layout>
              <c:tx>
                <c:rich>
                  <a:bodyPr/>
                  <a:lstStyle/>
                  <a:p>
                    <a:pPr>
                      <a:defRPr sz="1100" b="1" baseline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/>
                      <a:t>52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0.1409789565777961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baseline="0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'概要P.1-5'!$AN$48:$AY$48</c:f>
              <c:numCache>
                <c:formatCode>#,##0_);[Red]\(#,##0\)</c:formatCode>
                <c:ptCount val="12"/>
                <c:pt idx="0">
                  <c:v>48736.74</c:v>
                </c:pt>
                <c:pt idx="1">
                  <c:v>49995.34</c:v>
                </c:pt>
                <c:pt idx="2">
                  <c:v>51277.98</c:v>
                </c:pt>
                <c:pt idx="3">
                  <c:v>52211.299999999996</c:v>
                </c:pt>
                <c:pt idx="4">
                  <c:v>45830.9</c:v>
                </c:pt>
                <c:pt idx="5">
                  <c:v>43250.84</c:v>
                </c:pt>
                <c:pt idx="6">
                  <c:v>39733.82</c:v>
                </c:pt>
                <c:pt idx="7">
                  <c:v>40762.639999999999</c:v>
                </c:pt>
                <c:pt idx="8">
                  <c:v>42142.400000000001</c:v>
                </c:pt>
                <c:pt idx="9">
                  <c:v>47383.4</c:v>
                </c:pt>
                <c:pt idx="10">
                  <c:v>46412.94</c:v>
                </c:pt>
                <c:pt idx="11">
                  <c:v>49226.959999999992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6535496"/>
        <c:axId val="326537456"/>
      </c:barChart>
      <c:lineChart>
        <c:grouping val="standard"/>
        <c:varyColors val="0"/>
        <c:ser>
          <c:idx val="2"/>
          <c:order val="1"/>
          <c:tx>
            <c:strRef>
              <c:f>'概要P.1-5'!$AM$49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>
                    <a:alpha val="94000"/>
                  </a:srgbClr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2263989526615127"/>
                  <c:y val="-2.422495433684824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>
                        <a:solidFill>
                          <a:srgbClr val="FF0000"/>
                        </a:solidFill>
                      </a:rPr>
                      <a:t>361</a:t>
                    </a:r>
                    <a:endParaRPr lang="en-US" altLang="ja-JP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40177095239166088"/>
                  <c:y val="-0.133109238538165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395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baseline="0">
                    <a:solidFill>
                      <a:sysClr val="windowText" lastClr="000000"/>
                    </a:solidFill>
                    <a:latin typeface="+mj-ea"/>
                    <a:ea typeface="+mj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'概要P.1-5'!$AN$49:$AY$49</c:f>
              <c:numCache>
                <c:formatCode>#,##0_);[Red]\(#,##0\)</c:formatCode>
                <c:ptCount val="12"/>
                <c:pt idx="0">
                  <c:v>385.80305125045294</c:v>
                </c:pt>
                <c:pt idx="1">
                  <c:v>387.91539371469423</c:v>
                </c:pt>
                <c:pt idx="2">
                  <c:v>387.2632658306743</c:v>
                </c:pt>
                <c:pt idx="3">
                  <c:v>389.03980555933299</c:v>
                </c:pt>
                <c:pt idx="4">
                  <c:v>390.9486830937206</c:v>
                </c:pt>
                <c:pt idx="5">
                  <c:v>380.50911843561886</c:v>
                </c:pt>
                <c:pt idx="6">
                  <c:v>395.0450774680109</c:v>
                </c:pt>
                <c:pt idx="7">
                  <c:v>389.0394734001527</c:v>
                </c:pt>
                <c:pt idx="8">
                  <c:v>384.59700918789628</c:v>
                </c:pt>
                <c:pt idx="9">
                  <c:v>383.8035894427162</c:v>
                </c:pt>
                <c:pt idx="10">
                  <c:v>370.79829461352801</c:v>
                </c:pt>
                <c:pt idx="11">
                  <c:v>360.73610883142089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32752"/>
        <c:axId val="326537848"/>
      </c:lineChart>
      <c:catAx>
        <c:axId val="326535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>
                    <a:latin typeface="+mn-ea"/>
                    <a:ea typeface="+mn-ea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1111227763196256"/>
              <c:y val="0.938891513560805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53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37456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en-US" altLang="ja-JP" sz="800">
                    <a:latin typeface="+mj-ea"/>
                    <a:ea typeface="+mj-ea"/>
                  </a:rPr>
                  <a:t>(</a:t>
                </a:r>
                <a:r>
                  <a:rPr lang="ja-JP" altLang="en-US" sz="800">
                    <a:latin typeface="+mj-ea"/>
                    <a:ea typeface="+mj-ea"/>
                  </a:rPr>
                  <a:t>ﾄﾝ</a:t>
                </a:r>
                <a:r>
                  <a:rPr lang="en-US" altLang="ja-JP" sz="800">
                    <a:latin typeface="+mj-ea"/>
                    <a:ea typeface="+mj-ea"/>
                  </a:rPr>
                  <a:t>)</a:t>
                </a:r>
                <a:endParaRPr lang="ja-JP" altLang="en-US" sz="800">
                  <a:latin typeface="+mj-ea"/>
                  <a:ea typeface="+mj-ea"/>
                </a:endParaRPr>
              </a:p>
            </c:rich>
          </c:tx>
          <c:layout>
            <c:manualLayout>
              <c:xMode val="edge"/>
              <c:yMode val="edge"/>
              <c:x val="3.2849439113282787E-2"/>
              <c:y val="1.06237808915650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/>
          </a:p>
        </c:txPr>
        <c:crossAx val="326535496"/>
        <c:crosses val="autoZero"/>
        <c:crossBetween val="between"/>
        <c:majorUnit val="20000"/>
        <c:dispUnits>
          <c:builtInUnit val="thousands"/>
        </c:dispUnits>
      </c:valAx>
      <c:catAx>
        <c:axId val="326532752"/>
        <c:scaling>
          <c:orientation val="minMax"/>
        </c:scaling>
        <c:delete val="1"/>
        <c:axPos val="b"/>
        <c:majorTickMark val="out"/>
        <c:minorTickMark val="none"/>
        <c:tickLblPos val="none"/>
        <c:crossAx val="326537848"/>
        <c:crosses val="autoZero"/>
        <c:auto val="1"/>
        <c:lblAlgn val="ctr"/>
        <c:lblOffset val="100"/>
        <c:noMultiLvlLbl val="0"/>
      </c:catAx>
      <c:valAx>
        <c:axId val="326537848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2757048116686103"/>
              <c:y val="3.752484673844166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532752"/>
        <c:crosses val="max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978827736230557"/>
          <c:y val="2.5000000000000001E-2"/>
          <c:w val="0.29245926780936082"/>
          <c:h val="8.61114027413240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010506021504381"/>
          <c:y val="1.24518546742236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4822876700211E-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'５年推移P12-17'!$C$120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'５年推移P12-17'!$D$120:$O$120</c:f>
              <c:numCache>
                <c:formatCode>#,##0_);[Red]\(#,##0\)</c:formatCode>
                <c:ptCount val="12"/>
                <c:pt idx="0">
                  <c:v>990</c:v>
                </c:pt>
                <c:pt idx="1">
                  <c:v>1018</c:v>
                </c:pt>
                <c:pt idx="2">
                  <c:v>1006</c:v>
                </c:pt>
                <c:pt idx="3">
                  <c:v>919</c:v>
                </c:pt>
                <c:pt idx="4">
                  <c:v>1121</c:v>
                </c:pt>
                <c:pt idx="5">
                  <c:v>1145</c:v>
                </c:pt>
                <c:pt idx="6">
                  <c:v>1322</c:v>
                </c:pt>
                <c:pt idx="7">
                  <c:v>1329</c:v>
                </c:pt>
                <c:pt idx="8">
                  <c:v>1171</c:v>
                </c:pt>
                <c:pt idx="9">
                  <c:v>1044</c:v>
                </c:pt>
                <c:pt idx="10">
                  <c:v>825</c:v>
                </c:pt>
                <c:pt idx="11">
                  <c:v>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'５年推移P12-17'!$C$121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'５年推移P12-17'!$D$121:$O$121</c:f>
              <c:numCache>
                <c:formatCode>#,##0_);[Red]\(#,##0\)</c:formatCode>
                <c:ptCount val="12"/>
                <c:pt idx="0">
                  <c:v>872.01058201058197</c:v>
                </c:pt>
                <c:pt idx="1">
                  <c:v>841.27884615384619</c:v>
                </c:pt>
                <c:pt idx="2">
                  <c:v>869.70157068062827</c:v>
                </c:pt>
                <c:pt idx="3">
                  <c:v>1015.4545454545455</c:v>
                </c:pt>
                <c:pt idx="4">
                  <c:v>1224</c:v>
                </c:pt>
                <c:pt idx="5">
                  <c:v>1137.8924731182797</c:v>
                </c:pt>
                <c:pt idx="6">
                  <c:v>1038.7323943661972</c:v>
                </c:pt>
                <c:pt idx="7">
                  <c:v>982.5</c:v>
                </c:pt>
                <c:pt idx="8">
                  <c:v>1196.5492957746478</c:v>
                </c:pt>
                <c:pt idx="9">
                  <c:v>940</c:v>
                </c:pt>
                <c:pt idx="10">
                  <c:v>971.70439414114514</c:v>
                </c:pt>
                <c:pt idx="11">
                  <c:v>923.9489489489489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'５年推移P12-17'!$C$122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'５年推移P12-17'!$D$122:$O$122</c:f>
              <c:numCache>
                <c:formatCode>#,##0_);[Red]\(#,##0\)</c:formatCode>
                <c:ptCount val="12"/>
                <c:pt idx="0">
                  <c:v>913.80897250361795</c:v>
                </c:pt>
                <c:pt idx="1">
                  <c:v>981.75672514619885</c:v>
                </c:pt>
                <c:pt idx="2">
                  <c:v>937.34039735099338</c:v>
                </c:pt>
                <c:pt idx="3">
                  <c:v>862.35398230088492</c:v>
                </c:pt>
                <c:pt idx="4">
                  <c:v>713.62403100775191</c:v>
                </c:pt>
                <c:pt idx="5">
                  <c:v>798.51957295373666</c:v>
                </c:pt>
                <c:pt idx="6">
                  <c:v>878.01333333333332</c:v>
                </c:pt>
                <c:pt idx="7">
                  <c:v>901.51633986928107</c:v>
                </c:pt>
                <c:pt idx="8">
                  <c:v>862.28546787408368</c:v>
                </c:pt>
                <c:pt idx="9">
                  <c:v>834.31983805668017</c:v>
                </c:pt>
                <c:pt idx="10">
                  <c:v>842.68438538205976</c:v>
                </c:pt>
                <c:pt idx="11">
                  <c:v>953.19069500287196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'５年推移P12-17'!$C$123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'５年推移P12-17'!$D$123:$O$123</c:f>
              <c:numCache>
                <c:formatCode>#,##0_);[Red]\(#,##0\)</c:formatCode>
                <c:ptCount val="12"/>
                <c:pt idx="0">
                  <c:v>961.84300341296932</c:v>
                </c:pt>
                <c:pt idx="1">
                  <c:v>924.29077117572695</c:v>
                </c:pt>
                <c:pt idx="2">
                  <c:v>866.4749034749035</c:v>
                </c:pt>
                <c:pt idx="3">
                  <c:v>773.63430127041738</c:v>
                </c:pt>
                <c:pt idx="4">
                  <c:v>726.75741710296688</c:v>
                </c:pt>
                <c:pt idx="5">
                  <c:v>690.91250000000002</c:v>
                </c:pt>
                <c:pt idx="6">
                  <c:v>737.64928909952607</c:v>
                </c:pt>
                <c:pt idx="7">
                  <c:v>888.92485549132948</c:v>
                </c:pt>
                <c:pt idx="8">
                  <c:v>1028.4735935706085</c:v>
                </c:pt>
                <c:pt idx="9">
                  <c:v>1015.4580040971614</c:v>
                </c:pt>
                <c:pt idx="10">
                  <c:v>1136.7757575757576</c:v>
                </c:pt>
                <c:pt idx="11">
                  <c:v>1106.5184277335202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'５年推移P12-17'!$C$124</c:f>
              <c:strCache>
                <c:ptCount val="1"/>
                <c:pt idx="0">
                  <c:v>Ｈ３１R1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'５年推移P12-17'!$D$124:$O$124</c:f>
              <c:numCache>
                <c:formatCode>#,##0_);[Red]\(#,##0\)</c:formatCode>
                <c:ptCount val="12"/>
                <c:pt idx="0">
                  <c:v>896.3468917881811</c:v>
                </c:pt>
                <c:pt idx="1">
                  <c:v>885.40218470705065</c:v>
                </c:pt>
                <c:pt idx="2">
                  <c:v>836.84549356223181</c:v>
                </c:pt>
                <c:pt idx="3">
                  <c:v>833.95638629283485</c:v>
                </c:pt>
                <c:pt idx="4">
                  <c:v>786.60308143800444</c:v>
                </c:pt>
                <c:pt idx="5">
                  <c:v>739.12094082415695</c:v>
                </c:pt>
                <c:pt idx="6">
                  <c:v>786.83716728056152</c:v>
                </c:pt>
                <c:pt idx="7">
                  <c:v>805.5798687089715</c:v>
                </c:pt>
                <c:pt idx="8">
                  <c:v>872.3020257826887</c:v>
                </c:pt>
                <c:pt idx="9">
                  <c:v>817.84654514624845</c:v>
                </c:pt>
                <c:pt idx="10">
                  <c:v>867.18575851393189</c:v>
                </c:pt>
                <c:pt idx="11">
                  <c:v>998.850071394574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00880"/>
        <c:axId val="314704408"/>
      </c:lineChart>
      <c:catAx>
        <c:axId val="31470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5622347960052811"/>
              <c:y val="0.91643435645525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4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04408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8.7404491105278516E-3"/>
              <c:y val="3.89972144846796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0880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>
                <a:latin typeface="+mj-ea"/>
                <a:ea typeface="+mj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248823530454717"/>
          <c:y val="3.68432133990064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29767791570862E-2"/>
          <c:y val="0.1311170584031966"/>
          <c:w val="0.91210075364525323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'５年推移P12-17'!$C$179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245418519243803E-3"/>
                  <c:y val="0.15212741108355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426027155744607E-17"/>
                  <c:y val="0.13457424826622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146276356811110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14501769459636E-3"/>
                  <c:y val="0.14042530253866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6852054311489214E-17"/>
                  <c:y val="0.14042530253866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'５年推移P12-17'!$D$178:$H$178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'５年推移P12-17'!$D$179:$H$179</c:f>
              <c:numCache>
                <c:formatCode>#,##0_);[Red]\(#,##0\)</c:formatCode>
                <c:ptCount val="5"/>
                <c:pt idx="0">
                  <c:v>36.9</c:v>
                </c:pt>
                <c:pt idx="1">
                  <c:v>38.1</c:v>
                </c:pt>
                <c:pt idx="2">
                  <c:v>31</c:v>
                </c:pt>
                <c:pt idx="3">
                  <c:v>14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314705976"/>
        <c:axId val="314699704"/>
      </c:barChart>
      <c:lineChart>
        <c:grouping val="standard"/>
        <c:varyColors val="0"/>
        <c:ser>
          <c:idx val="1"/>
          <c:order val="1"/>
          <c:tx>
            <c:strRef>
              <c:f>'５年推移P12-17'!$C$180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097565022750311E-2"/>
                  <c:y val="5.8510542724444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391977823623385E-2"/>
                  <c:y val="8.19145294577546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511525965035642E-2"/>
                      <c:h val="0.1322633121850738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5093776680986654E-2"/>
                  <c:y val="7.021265126933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093776680986654E-2"/>
                  <c:y val="7.606370554177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78900444618464E-2"/>
                  <c:y val="6.436159699688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'５年推移P12-17'!$D$178:$H$178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'５年推移P12-17'!$D$180:$H$180</c:f>
              <c:numCache>
                <c:formatCode>#,##0_);[Red]\(#,##0\)</c:formatCode>
                <c:ptCount val="5"/>
                <c:pt idx="0">
                  <c:v>1104.5095066727054</c:v>
                </c:pt>
                <c:pt idx="1">
                  <c:v>1141.1171857677225</c:v>
                </c:pt>
                <c:pt idx="2">
                  <c:v>1264</c:v>
                </c:pt>
                <c:pt idx="3">
                  <c:v>1068</c:v>
                </c:pt>
                <c:pt idx="4">
                  <c:v>1140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4706368"/>
        <c:axId val="314701272"/>
      </c:lineChart>
      <c:catAx>
        <c:axId val="31470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699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69970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5976"/>
        <c:crosses val="autoZero"/>
        <c:crossBetween val="between"/>
        <c:majorUnit val="20"/>
      </c:valAx>
      <c:catAx>
        <c:axId val="31470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701272"/>
        <c:crosses val="autoZero"/>
        <c:auto val="1"/>
        <c:lblAlgn val="ctr"/>
        <c:lblOffset val="100"/>
        <c:noMultiLvlLbl val="0"/>
      </c:catAx>
      <c:valAx>
        <c:axId val="314701272"/>
        <c:scaling>
          <c:orientation val="minMax"/>
          <c:max val="1300"/>
          <c:min val="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6368"/>
        <c:crosses val="max"/>
        <c:crossBetween val="between"/>
        <c:majorUnit val="4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4685319048705"/>
          <c:y val="2.4930747922437674E-2"/>
          <c:w val="0.25325007565570878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505844922539933"/>
          <c:y val="1.86722050143723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'５年推移P12-17'!$C$158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'５年推移P12-17'!$D$158:$O$158</c:f>
              <c:numCache>
                <c:formatCode>#,##0_);[Red]\(#,##0\)</c:formatCode>
                <c:ptCount val="12"/>
                <c:pt idx="0">
                  <c:v>1132.9087936046512</c:v>
                </c:pt>
                <c:pt idx="1">
                  <c:v>1052.8294152777025</c:v>
                </c:pt>
                <c:pt idx="2">
                  <c:v>1123.3827283481726</c:v>
                </c:pt>
                <c:pt idx="3">
                  <c:v>1100.2147623019184</c:v>
                </c:pt>
                <c:pt idx="4">
                  <c:v>1122.8807606931052</c:v>
                </c:pt>
                <c:pt idx="5">
                  <c:v>1120.3807594229224</c:v>
                </c:pt>
                <c:pt idx="6">
                  <c:v>1055.304820415879</c:v>
                </c:pt>
                <c:pt idx="7">
                  <c:v>1108.426864772613</c:v>
                </c:pt>
                <c:pt idx="8">
                  <c:v>1109.7961984143119</c:v>
                </c:pt>
                <c:pt idx="9">
                  <c:v>1117.1990726980919</c:v>
                </c:pt>
                <c:pt idx="10">
                  <c:v>1172.3479029930643</c:v>
                </c:pt>
                <c:pt idx="11">
                  <c:v>1076.4716474066111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'５年推移P12-17'!$C$159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'５年推移P12-17'!$D$159:$O$159</c:f>
              <c:numCache>
                <c:formatCode>#,##0_);[Red]\(#,##0\)</c:formatCode>
                <c:ptCount val="12"/>
                <c:pt idx="0">
                  <c:v>1152.8492654623267</c:v>
                </c:pt>
                <c:pt idx="1">
                  <c:v>1146.6269300836591</c:v>
                </c:pt>
                <c:pt idx="2">
                  <c:v>1117.0032244008714</c:v>
                </c:pt>
                <c:pt idx="3">
                  <c:v>1145.1754781260704</c:v>
                </c:pt>
                <c:pt idx="4">
                  <c:v>1105.4394942210806</c:v>
                </c:pt>
                <c:pt idx="5">
                  <c:v>1165.0204793028322</c:v>
                </c:pt>
                <c:pt idx="6">
                  <c:v>1102.7367697872253</c:v>
                </c:pt>
                <c:pt idx="7">
                  <c:v>938.44653627191258</c:v>
                </c:pt>
                <c:pt idx="8">
                  <c:v>935.16670564430035</c:v>
                </c:pt>
                <c:pt idx="9">
                  <c:v>1309.3881469215353</c:v>
                </c:pt>
                <c:pt idx="10">
                  <c:v>1298.3868980241004</c:v>
                </c:pt>
                <c:pt idx="11">
                  <c:v>1306.436954598862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'５年推移P12-17'!$C$160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'５年推移P12-17'!$D$160:$O$160</c:f>
              <c:numCache>
                <c:formatCode>#,##0_);[Red]\(#,##0\)</c:formatCode>
                <c:ptCount val="12"/>
                <c:pt idx="0">
                  <c:v>1233.2319168090542</c:v>
                </c:pt>
                <c:pt idx="1">
                  <c:v>1251.1407224272393</c:v>
                </c:pt>
                <c:pt idx="2">
                  <c:v>1252.8949294302142</c:v>
                </c:pt>
                <c:pt idx="3">
                  <c:v>1293.0764848312208</c:v>
                </c:pt>
                <c:pt idx="4">
                  <c:v>1291.3723723135395</c:v>
                </c:pt>
                <c:pt idx="5">
                  <c:v>1287.2279830280452</c:v>
                </c:pt>
                <c:pt idx="6">
                  <c:v>1254.8957212690864</c:v>
                </c:pt>
                <c:pt idx="7">
                  <c:v>1237.1600519214883</c:v>
                </c:pt>
                <c:pt idx="8">
                  <c:v>1164.2751392739945</c:v>
                </c:pt>
                <c:pt idx="9">
                  <c:v>1344.8381749978191</c:v>
                </c:pt>
                <c:pt idx="10">
                  <c:v>1316.4321115126484</c:v>
                </c:pt>
                <c:pt idx="11">
                  <c:v>1337.1633640193479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'５年推移P12-17'!$C$161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'５年推移P12-17'!$D$161:$O$161</c:f>
              <c:numCache>
                <c:formatCode>#,##0_);[Red]\(#,##0\)</c:formatCode>
                <c:ptCount val="12"/>
                <c:pt idx="0">
                  <c:v>1156.8704318936877</c:v>
                </c:pt>
                <c:pt idx="1">
                  <c:v>1118.6036895674301</c:v>
                </c:pt>
                <c:pt idx="2">
                  <c:v>1104.963472281908</c:v>
                </c:pt>
                <c:pt idx="3">
                  <c:v>1080.6586826347307</c:v>
                </c:pt>
                <c:pt idx="4">
                  <c:v>1001.1588490342924</c:v>
                </c:pt>
                <c:pt idx="5">
                  <c:v>1010.999203821656</c:v>
                </c:pt>
                <c:pt idx="6">
                  <c:v>986.06634304207125</c:v>
                </c:pt>
                <c:pt idx="7">
                  <c:v>995.93519790235985</c:v>
                </c:pt>
                <c:pt idx="8">
                  <c:v>1055.1909940052976</c:v>
                </c:pt>
                <c:pt idx="9">
                  <c:v>1114.7811824349512</c:v>
                </c:pt>
                <c:pt idx="10">
                  <c:v>1104.1992572821166</c:v>
                </c:pt>
                <c:pt idx="11">
                  <c:v>1130.064561158611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'５年推移P12-17'!$C$162</c:f>
              <c:strCache>
                <c:ptCount val="1"/>
                <c:pt idx="0">
                  <c:v>Ｈ31R1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'５年推移P12-17'!$D$162:$O$162</c:f>
              <c:numCache>
                <c:formatCode>#,##0_);[Red]\(#,##0\)</c:formatCode>
                <c:ptCount val="12"/>
                <c:pt idx="0">
                  <c:v>1158.8576268203617</c:v>
                </c:pt>
                <c:pt idx="1">
                  <c:v>1227.0664365832615</c:v>
                </c:pt>
                <c:pt idx="2">
                  <c:v>1134.1105715112728</c:v>
                </c:pt>
                <c:pt idx="3">
                  <c:v>1100.2139398716361</c:v>
                </c:pt>
                <c:pt idx="4">
                  <c:v>1038.1482872596152</c:v>
                </c:pt>
                <c:pt idx="5">
                  <c:v>1100.5777509251566</c:v>
                </c:pt>
                <c:pt idx="6">
                  <c:v>1055.9549003867767</c:v>
                </c:pt>
                <c:pt idx="7">
                  <c:v>1066.1580214823591</c:v>
                </c:pt>
                <c:pt idx="8">
                  <c:v>1180.9413493840987</c:v>
                </c:pt>
                <c:pt idx="9">
                  <c:v>1172.5661949326638</c:v>
                </c:pt>
                <c:pt idx="10">
                  <c:v>1220.0213818547711</c:v>
                </c:pt>
                <c:pt idx="11">
                  <c:v>1227.8036867811563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02840"/>
        <c:axId val="314701664"/>
      </c:lineChart>
      <c:catAx>
        <c:axId val="31470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3758713215241396"/>
              <c:y val="0.905292479108635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01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1.1258780936901715E-2"/>
              <c:y val="3.6211699164345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2840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084601620496455"/>
          <c:y val="3.25837574805795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2322370529432E-2"/>
          <c:y val="0.13030927649507637"/>
          <c:w val="0.90326084328479095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'５年推移P12-17'!$C$218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504950591904348E-6"/>
                  <c:y val="0.22773238754710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25506907267799E-3"/>
                  <c:y val="0.25170421781522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209753514846018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216564122086087E-3"/>
                  <c:y val="0.221739429980077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357159017328683E-3"/>
                  <c:y val="0.14982393917572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'５年推移P12-17'!$D$217:$H$217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H29.</c:v>
                </c:pt>
                <c:pt idx="3">
                  <c:v>H30.</c:v>
                </c:pt>
                <c:pt idx="4">
                  <c:v>R1</c:v>
                </c:pt>
              </c:strCache>
            </c:strRef>
          </c:cat>
          <c:val>
            <c:numRef>
              <c:f>'５年推移P12-17'!$D$218:$H$218</c:f>
              <c:numCache>
                <c:formatCode>#,##0_);\(#,##0\)</c:formatCode>
                <c:ptCount val="5"/>
                <c:pt idx="0">
                  <c:v>989.4</c:v>
                </c:pt>
                <c:pt idx="1">
                  <c:v>973.8</c:v>
                </c:pt>
                <c:pt idx="2">
                  <c:v>1000</c:v>
                </c:pt>
                <c:pt idx="3">
                  <c:v>792</c:v>
                </c:pt>
                <c:pt idx="4">
                  <c:v>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314704016"/>
        <c:axId val="314706760"/>
      </c:barChart>
      <c:lineChart>
        <c:grouping val="standard"/>
        <c:varyColors val="0"/>
        <c:ser>
          <c:idx val="1"/>
          <c:order val="1"/>
          <c:tx>
            <c:strRef>
              <c:f>'５年推移P12-17'!$C$219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039249032745233E-2"/>
                  <c:y val="-0.16780281187681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717592620536625E-2"/>
                  <c:y val="-0.11985915134058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039249032745233E-2"/>
                  <c:y val="-0.10188027863949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074279796119505E-2"/>
                  <c:y val="-0.11985915134058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72144311559601E-2"/>
                  <c:y val="-8.98943635054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'５年推移P12-17'!$D$217:$H$217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H29.</c:v>
                </c:pt>
                <c:pt idx="3">
                  <c:v>H30.</c:v>
                </c:pt>
                <c:pt idx="4">
                  <c:v>R1</c:v>
                </c:pt>
              </c:strCache>
            </c:strRef>
          </c:cat>
          <c:val>
            <c:numRef>
              <c:f>'５年推移P12-17'!$D$219:$H$219</c:f>
              <c:numCache>
                <c:formatCode>#,##0_);\(#,##0\)</c:formatCode>
                <c:ptCount val="5"/>
                <c:pt idx="0">
                  <c:v>633.15119251166311</c:v>
                </c:pt>
                <c:pt idx="1">
                  <c:v>622.50829424486358</c:v>
                </c:pt>
                <c:pt idx="2">
                  <c:v>648</c:v>
                </c:pt>
                <c:pt idx="3">
                  <c:v>768.65538432030985</c:v>
                </c:pt>
                <c:pt idx="4">
                  <c:v>803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8370688"/>
        <c:axId val="328369512"/>
      </c:lineChart>
      <c:catAx>
        <c:axId val="31470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318860297173468"/>
              <c:y val="0.91134056326250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06760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>
                    <a:latin typeface="+mn-ea"/>
                    <a:ea typeface="+mn-ea"/>
                  </a:rPr>
                  <a:t>（トン）</a:t>
                </a:r>
              </a:p>
            </c:rich>
          </c:tx>
          <c:layout>
            <c:manualLayout>
              <c:xMode val="edge"/>
              <c:yMode val="edge"/>
              <c:x val="9.2773282682654494E-3"/>
              <c:y val="0.10332776364099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704016"/>
        <c:crosses val="autoZero"/>
        <c:crossBetween val="between"/>
        <c:majorUnit val="500"/>
      </c:valAx>
      <c:catAx>
        <c:axId val="32837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8369512"/>
        <c:crosses val="autoZero"/>
        <c:auto val="1"/>
        <c:lblAlgn val="ctr"/>
        <c:lblOffset val="100"/>
        <c:noMultiLvlLbl val="0"/>
      </c:catAx>
      <c:valAx>
        <c:axId val="32836951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4437496649893848"/>
              <c:y val="2.841220915272597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70688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88884536557535"/>
          <c:y val="2.8624192059095107E-2"/>
          <c:w val="0.26236513641055187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4438258540275062"/>
          <c:y val="1.1662745043353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4822876700211E-2"/>
          <c:y val="0.13277623026926649"/>
          <c:w val="0.93792898725883078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'５年推移P12-17'!$C$197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'５年推移P12-17'!$D$197:$O$197</c:f>
              <c:numCache>
                <c:formatCode>#,##0_);[Red]\(#,##0\)</c:formatCode>
                <c:ptCount val="12"/>
                <c:pt idx="0">
                  <c:v>701.60501950161552</c:v>
                </c:pt>
                <c:pt idx="1">
                  <c:v>617.29825647090058</c:v>
                </c:pt>
                <c:pt idx="2">
                  <c:v>556.20976874895143</c:v>
                </c:pt>
                <c:pt idx="3">
                  <c:v>573.29509244211079</c:v>
                </c:pt>
                <c:pt idx="4">
                  <c:v>599.83811337924442</c:v>
                </c:pt>
                <c:pt idx="5">
                  <c:v>520.9329964487099</c:v>
                </c:pt>
                <c:pt idx="6">
                  <c:v>501.22757963096586</c:v>
                </c:pt>
                <c:pt idx="7">
                  <c:v>553.34174143093549</c:v>
                </c:pt>
                <c:pt idx="8">
                  <c:v>704.06562672458745</c:v>
                </c:pt>
                <c:pt idx="9">
                  <c:v>747.59162604451819</c:v>
                </c:pt>
                <c:pt idx="10">
                  <c:v>761.61394768200648</c:v>
                </c:pt>
                <c:pt idx="11">
                  <c:v>672.95661995464138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'５年推移P12-17'!$C$198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'５年推移P12-17'!$D$198:$O$198</c:f>
              <c:numCache>
                <c:formatCode>#,##0_);[Red]\(#,##0\)</c:formatCode>
                <c:ptCount val="12"/>
                <c:pt idx="0">
                  <c:v>586.33076674789993</c:v>
                </c:pt>
                <c:pt idx="1">
                  <c:v>622.84571648569943</c:v>
                </c:pt>
                <c:pt idx="2">
                  <c:v>602.68289680377006</c:v>
                </c:pt>
                <c:pt idx="3">
                  <c:v>560.68527301315783</c:v>
                </c:pt>
                <c:pt idx="4">
                  <c:v>545.98457782110734</c:v>
                </c:pt>
                <c:pt idx="5">
                  <c:v>481.70482169896036</c:v>
                </c:pt>
                <c:pt idx="6">
                  <c:v>493.0505080706904</c:v>
                </c:pt>
                <c:pt idx="7">
                  <c:v>482.82473466461369</c:v>
                </c:pt>
                <c:pt idx="8">
                  <c:v>616.94156658510417</c:v>
                </c:pt>
                <c:pt idx="9">
                  <c:v>654.90167637262255</c:v>
                </c:pt>
                <c:pt idx="10">
                  <c:v>887.42819224690516</c:v>
                </c:pt>
                <c:pt idx="11">
                  <c:v>889.29146262300344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'５年推移P12-17'!$C$199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'５年推移P12-17'!$D$199:$O$199</c:f>
              <c:numCache>
                <c:formatCode>#,##0_);[Red]\(#,##0\)</c:formatCode>
                <c:ptCount val="12"/>
                <c:pt idx="0">
                  <c:v>677.11993391370652</c:v>
                </c:pt>
                <c:pt idx="1">
                  <c:v>649.39961292930138</c:v>
                </c:pt>
                <c:pt idx="2">
                  <c:v>640.70200717736793</c:v>
                </c:pt>
                <c:pt idx="3">
                  <c:v>574.6688155000935</c:v>
                </c:pt>
                <c:pt idx="4">
                  <c:v>566.73252801920887</c:v>
                </c:pt>
                <c:pt idx="5">
                  <c:v>496.07381432921716</c:v>
                </c:pt>
                <c:pt idx="6">
                  <c:v>481.32446726264669</c:v>
                </c:pt>
                <c:pt idx="7">
                  <c:v>482.35708930950096</c:v>
                </c:pt>
                <c:pt idx="8">
                  <c:v>641.40984195714282</c:v>
                </c:pt>
                <c:pt idx="9">
                  <c:v>719.45659710287259</c:v>
                </c:pt>
                <c:pt idx="10">
                  <c:v>854.98260603341384</c:v>
                </c:pt>
                <c:pt idx="11">
                  <c:v>836.95387506727548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'５年推移P12-17'!$C$200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'５年推移P12-17'!$D$200:$O$200</c:f>
              <c:numCache>
                <c:formatCode>#,##0_);[Red]\(#,##0\)</c:formatCode>
                <c:ptCount val="12"/>
                <c:pt idx="0">
                  <c:v>783.63484915823221</c:v>
                </c:pt>
                <c:pt idx="1">
                  <c:v>792.92579922807761</c:v>
                </c:pt>
                <c:pt idx="2">
                  <c:v>685.49199004007096</c:v>
                </c:pt>
                <c:pt idx="3">
                  <c:v>629.5520507631428</c:v>
                </c:pt>
                <c:pt idx="4">
                  <c:v>629.90352338263983</c:v>
                </c:pt>
                <c:pt idx="5">
                  <c:v>584.9389643024316</c:v>
                </c:pt>
                <c:pt idx="6">
                  <c:v>571.973548691975</c:v>
                </c:pt>
                <c:pt idx="7">
                  <c:v>661.62228146655514</c:v>
                </c:pt>
                <c:pt idx="8">
                  <c:v>999.46756343625805</c:v>
                </c:pt>
                <c:pt idx="9">
                  <c:v>1049.6980850632235</c:v>
                </c:pt>
                <c:pt idx="10">
                  <c:v>965.10126219724157</c:v>
                </c:pt>
                <c:pt idx="11">
                  <c:v>894.1669925230766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'５年推移P12-17'!$C$201</c:f>
              <c:strCache>
                <c:ptCount val="1"/>
                <c:pt idx="0">
                  <c:v>Ｈ31R1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'５年推移P12-17'!$D$201:$O$201</c:f>
              <c:numCache>
                <c:formatCode>#,##0_);[Red]\(#,##0\)</c:formatCode>
                <c:ptCount val="12"/>
                <c:pt idx="0">
                  <c:v>809.29752289065766</c:v>
                </c:pt>
                <c:pt idx="1">
                  <c:v>854.40915489348959</c:v>
                </c:pt>
                <c:pt idx="2">
                  <c:v>889.61883629647684</c:v>
                </c:pt>
                <c:pt idx="3">
                  <c:v>943.33529321302115</c:v>
                </c:pt>
                <c:pt idx="4">
                  <c:v>827.09868587673145</c:v>
                </c:pt>
                <c:pt idx="5">
                  <c:v>666.91182394527232</c:v>
                </c:pt>
                <c:pt idx="6">
                  <c:v>706.99322896029821</c:v>
                </c:pt>
                <c:pt idx="7">
                  <c:v>720.22257979115795</c:v>
                </c:pt>
                <c:pt idx="8">
                  <c:v>757.825972321417</c:v>
                </c:pt>
                <c:pt idx="9">
                  <c:v>769.2745521568296</c:v>
                </c:pt>
                <c:pt idx="10">
                  <c:v>861.38296809817496</c:v>
                </c:pt>
                <c:pt idx="11">
                  <c:v>846.20988349048025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9120"/>
        <c:axId val="328371080"/>
      </c:lineChart>
      <c:catAx>
        <c:axId val="32836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5885063142145976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7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37108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/kg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8.7404491105278516E-3"/>
              <c:y val="3.89972144846796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9120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127059545248281"/>
          <c:y val="3.68432133990064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25807874057137E-2"/>
          <c:y val="0.1311170584031966"/>
          <c:w val="0.88304477237127221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'５年推移P12-17'!$C$256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206829504659936E-3"/>
                  <c:y val="0.181382682445777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34574248266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134574248266222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245418519242588E-3"/>
                  <c:y val="0.152127411083555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7131947064578357E-17"/>
                  <c:y val="0.25159533371511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'５年推移P12-17'!$D$255:$H$255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'５年推移P12-17'!$D$256:$H$256</c:f>
              <c:numCache>
                <c:formatCode>#,##0_);[Red]\(#,##0\)</c:formatCode>
                <c:ptCount val="5"/>
                <c:pt idx="0">
                  <c:v>505.1</c:v>
                </c:pt>
                <c:pt idx="1">
                  <c:v>909.7</c:v>
                </c:pt>
                <c:pt idx="2">
                  <c:v>1324</c:v>
                </c:pt>
                <c:pt idx="3">
                  <c:v>825</c:v>
                </c:pt>
                <c:pt idx="4">
                  <c:v>1128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328367944"/>
        <c:axId val="328365592"/>
      </c:barChart>
      <c:lineChart>
        <c:grouping val="standard"/>
        <c:varyColors val="0"/>
        <c:ser>
          <c:idx val="1"/>
          <c:order val="1"/>
          <c:tx>
            <c:strRef>
              <c:f>'５年推移P12-17'!$C$257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093776680986678E-2"/>
                  <c:y val="-8.19147598142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101423924208673E-2"/>
                  <c:y val="7.6063705541777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18352267850411E-2"/>
                  <c:y val="8.1914759814222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44726712077246E-2"/>
                  <c:y val="9.9467922631555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080518899178483E-2"/>
                  <c:y val="5.5585476301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888746410830543E-2"/>
                      <c:h val="0.138114366457518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'５年推移P12-17'!$D$255:$H$255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'５年推移P12-17'!$D$257:$H$257</c:f>
              <c:numCache>
                <c:formatCode>#,##0_);[Red]\(#,##0\)</c:formatCode>
                <c:ptCount val="5"/>
                <c:pt idx="0">
                  <c:v>698.62232041748825</c:v>
                </c:pt>
                <c:pt idx="1">
                  <c:v>595.68536170208085</c:v>
                </c:pt>
                <c:pt idx="2">
                  <c:v>574</c:v>
                </c:pt>
                <c:pt idx="3">
                  <c:v>612</c:v>
                </c:pt>
                <c:pt idx="4">
                  <c:v>566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8366768"/>
        <c:axId val="328371472"/>
      </c:lineChart>
      <c:catAx>
        <c:axId val="328367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913731390270776"/>
              <c:y val="0.9132052260780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5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365592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（トン）</a:t>
                </a:r>
              </a:p>
            </c:rich>
          </c:tx>
          <c:layout>
            <c:manualLayout>
              <c:xMode val="edge"/>
              <c:yMode val="edge"/>
              <c:x val="7.8574696991327974E-3"/>
              <c:y val="3.4164358264081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7944"/>
        <c:crosses val="autoZero"/>
        <c:crossBetween val="between"/>
        <c:majorUnit val="500"/>
      </c:valAx>
      <c:catAx>
        <c:axId val="32836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8371472"/>
        <c:crosses val="autoZero"/>
        <c:auto val="1"/>
        <c:lblAlgn val="ctr"/>
        <c:lblOffset val="100"/>
        <c:noMultiLvlLbl val="0"/>
      </c:catAx>
      <c:valAx>
        <c:axId val="328371472"/>
        <c:scaling>
          <c:orientation val="minMax"/>
          <c:max val="7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1722301770057257"/>
              <c:y val="1.07599505931448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6768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103337898674387"/>
          <c:y val="2.4930747922437674E-2"/>
          <c:w val="0.24136354985945196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495847427142546"/>
          <c:y val="6.97793178769863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'５年推移P12-17'!$C$235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'５年推移P12-17'!$D$235:$O$235</c:f>
              <c:numCache>
                <c:formatCode>#,##0_);[Red]\(#,##0\)</c:formatCode>
                <c:ptCount val="12"/>
                <c:pt idx="0">
                  <c:v>728.85849816154791</c:v>
                </c:pt>
                <c:pt idx="1">
                  <c:v>660.31757296466969</c:v>
                </c:pt>
                <c:pt idx="2">
                  <c:v>629.45275458725837</c:v>
                </c:pt>
                <c:pt idx="3">
                  <c:v>635.34114851255595</c:v>
                </c:pt>
                <c:pt idx="4">
                  <c:v>683.38702378768426</c:v>
                </c:pt>
                <c:pt idx="5">
                  <c:v>610.66874508634476</c:v>
                </c:pt>
                <c:pt idx="6">
                  <c:v>641.02556818181813</c:v>
                </c:pt>
                <c:pt idx="7">
                  <c:v>730.7205563437177</c:v>
                </c:pt>
                <c:pt idx="8">
                  <c:v>855.32201482496271</c:v>
                </c:pt>
                <c:pt idx="9">
                  <c:v>951.13921257588595</c:v>
                </c:pt>
                <c:pt idx="10">
                  <c:v>902.17030939540166</c:v>
                </c:pt>
                <c:pt idx="11">
                  <c:v>851.33055260873755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'５年推移P12-17'!$C$236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'５年推移P12-17'!$D$236:$O$236</c:f>
              <c:numCache>
                <c:formatCode>#,##0_);[Red]\(#,##0\)</c:formatCode>
                <c:ptCount val="12"/>
                <c:pt idx="0">
                  <c:v>790.43196224820394</c:v>
                </c:pt>
                <c:pt idx="1">
                  <c:v>777.36536541661337</c:v>
                </c:pt>
                <c:pt idx="2">
                  <c:v>690.17092439882356</c:v>
                </c:pt>
                <c:pt idx="3">
                  <c:v>566.80196684217401</c:v>
                </c:pt>
                <c:pt idx="4">
                  <c:v>513.80765841155869</c:v>
                </c:pt>
                <c:pt idx="5">
                  <c:v>436.69046383072941</c:v>
                </c:pt>
                <c:pt idx="6">
                  <c:v>468.32083979312875</c:v>
                </c:pt>
                <c:pt idx="7">
                  <c:v>472.76218280106019</c:v>
                </c:pt>
                <c:pt idx="8">
                  <c:v>573.18562578192461</c:v>
                </c:pt>
                <c:pt idx="9">
                  <c:v>605.57945858539279</c:v>
                </c:pt>
                <c:pt idx="10">
                  <c:v>761.36391731279923</c:v>
                </c:pt>
                <c:pt idx="11">
                  <c:v>756.85572098684793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'５年推移P12-17'!$C$237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'５年推移P12-17'!$D$237:$O$237</c:f>
              <c:numCache>
                <c:formatCode>#,##0_);[Red]\(#,##0\)</c:formatCode>
                <c:ptCount val="12"/>
                <c:pt idx="0">
                  <c:v>600.47289860157389</c:v>
                </c:pt>
                <c:pt idx="1">
                  <c:v>549.61623369471147</c:v>
                </c:pt>
                <c:pt idx="2">
                  <c:v>565.71313325573158</c:v>
                </c:pt>
                <c:pt idx="3">
                  <c:v>527.52276927896412</c:v>
                </c:pt>
                <c:pt idx="4">
                  <c:v>527.42618277638041</c:v>
                </c:pt>
                <c:pt idx="5">
                  <c:v>495.88808494433368</c:v>
                </c:pt>
                <c:pt idx="6">
                  <c:v>406.42288945213494</c:v>
                </c:pt>
                <c:pt idx="7">
                  <c:v>394.0937560242125</c:v>
                </c:pt>
                <c:pt idx="8">
                  <c:v>562.7718430436089</c:v>
                </c:pt>
                <c:pt idx="9">
                  <c:v>572.32448549145465</c:v>
                </c:pt>
                <c:pt idx="10">
                  <c:v>730.31649303823622</c:v>
                </c:pt>
                <c:pt idx="11">
                  <c:v>784.61834794687036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'５年推移P12-17'!$C$238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'５年推移P12-17'!$D$238:$O$238</c:f>
              <c:numCache>
                <c:formatCode>#,##0_);[Red]\(#,##0\)</c:formatCode>
                <c:ptCount val="12"/>
                <c:pt idx="0">
                  <c:v>727.13312571386314</c:v>
                </c:pt>
                <c:pt idx="1">
                  <c:v>702.28934028672472</c:v>
                </c:pt>
                <c:pt idx="2">
                  <c:v>643.43605787095294</c:v>
                </c:pt>
                <c:pt idx="3">
                  <c:v>504.89719704598861</c:v>
                </c:pt>
                <c:pt idx="4">
                  <c:v>458.66325318477863</c:v>
                </c:pt>
                <c:pt idx="5">
                  <c:v>440.16101342805871</c:v>
                </c:pt>
                <c:pt idx="6">
                  <c:v>475.44060148143751</c:v>
                </c:pt>
                <c:pt idx="7">
                  <c:v>524.02106266469809</c:v>
                </c:pt>
                <c:pt idx="8">
                  <c:v>708.00052927873742</c:v>
                </c:pt>
                <c:pt idx="9">
                  <c:v>740.85907796505808</c:v>
                </c:pt>
                <c:pt idx="10">
                  <c:v>858.59958821412863</c:v>
                </c:pt>
                <c:pt idx="11">
                  <c:v>743.54642283675287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'５年推移P12-17'!$C$239</c:f>
              <c:strCache>
                <c:ptCount val="1"/>
                <c:pt idx="0">
                  <c:v>Ｈ31R1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'５年推移P12-17'!$D$239:$O$239</c:f>
              <c:numCache>
                <c:formatCode>#,##0_);[Red]\(#,##0\)</c:formatCode>
                <c:ptCount val="12"/>
                <c:pt idx="0">
                  <c:v>615.77465839267416</c:v>
                </c:pt>
                <c:pt idx="1">
                  <c:v>559.52288148359617</c:v>
                </c:pt>
                <c:pt idx="2">
                  <c:v>552.22211514484957</c:v>
                </c:pt>
                <c:pt idx="3">
                  <c:v>565.96416092995764</c:v>
                </c:pt>
                <c:pt idx="4">
                  <c:v>543.70585103904421</c:v>
                </c:pt>
                <c:pt idx="5">
                  <c:v>478.42452404519656</c:v>
                </c:pt>
                <c:pt idx="6">
                  <c:v>515.21353653020003</c:v>
                </c:pt>
                <c:pt idx="7">
                  <c:v>479.32081612819559</c:v>
                </c:pt>
                <c:pt idx="8">
                  <c:v>522.95041725775786</c:v>
                </c:pt>
                <c:pt idx="9">
                  <c:v>526.91706000852855</c:v>
                </c:pt>
                <c:pt idx="10">
                  <c:v>684.54798332273447</c:v>
                </c:pt>
                <c:pt idx="11">
                  <c:v>681.23564050347181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4416"/>
        <c:axId val="328368336"/>
      </c:lineChart>
      <c:catAx>
        <c:axId val="3283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3758713215241396"/>
              <c:y val="0.905292479108635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3683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1.1258780936901715E-2"/>
              <c:y val="3.6211699164345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4416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385033895803938"/>
          <c:y val="3.25837574805795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486854902886957E-2"/>
          <c:y val="0.12834718374884579"/>
          <c:w val="0.9164394056447622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'５年推移P12-17'!$C$295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433128244172169E-3"/>
                  <c:y val="0.296651635511152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828063948189406E-2"/>
                      <c:h val="0.1534499144469915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317856235997129E-3"/>
                  <c:y val="0.293654920784426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504950591904348E-6"/>
                  <c:y val="0.308637786588421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04462807027549E-2"/>
                      <c:h val="0.1774217447151080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9.664167422692203E-17"/>
                  <c:y val="0.30564083591848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.31762675105254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baseline="0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'５年推移P12-17'!$D$294:$H$294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'５年推移P12-17'!$D$295:$H$295</c:f>
              <c:numCache>
                <c:formatCode>#,##0_);[Red]\(#,##0\)</c:formatCode>
                <c:ptCount val="5"/>
                <c:pt idx="0">
                  <c:v>329.6</c:v>
                </c:pt>
                <c:pt idx="1">
                  <c:v>336.4</c:v>
                </c:pt>
                <c:pt idx="2">
                  <c:v>323</c:v>
                </c:pt>
                <c:pt idx="3">
                  <c:v>252</c:v>
                </c:pt>
                <c:pt idx="4">
                  <c:v>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28367552"/>
        <c:axId val="328367160"/>
      </c:barChart>
      <c:lineChart>
        <c:grouping val="standard"/>
        <c:varyColors val="0"/>
        <c:ser>
          <c:idx val="1"/>
          <c:order val="1"/>
          <c:tx>
            <c:strRef>
              <c:f>'５年推移P12-17'!$C$296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027561427363948E-2"/>
                  <c:y val="-0.122229908727728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6201497030852E-2"/>
                  <c:y val="-9.9652030951974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717248365464847E-2"/>
                  <c:y val="-0.116236951160699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544960773862092E-2"/>
                  <c:y val="-9.8258078459611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18067667559486E-2"/>
                  <c:y val="-8.0279205758524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baseline="0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'５年推移P12-17'!$D$294:$H$294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'５年推移P12-17'!$D$296:$H$296</c:f>
              <c:numCache>
                <c:formatCode>#,##0_);[Red]\(#,##0\)</c:formatCode>
                <c:ptCount val="5"/>
                <c:pt idx="0">
                  <c:v>622.38013448974948</c:v>
                </c:pt>
                <c:pt idx="1">
                  <c:v>607.10096179310722</c:v>
                </c:pt>
                <c:pt idx="2">
                  <c:v>594</c:v>
                </c:pt>
                <c:pt idx="3">
                  <c:v>634</c:v>
                </c:pt>
                <c:pt idx="4">
                  <c:v>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5200"/>
        <c:axId val="328368728"/>
      </c:lineChart>
      <c:catAx>
        <c:axId val="32836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8444317895589886"/>
              <c:y val="0.899354810565576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7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8367160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（トン）</a:t>
                </a:r>
              </a:p>
            </c:rich>
          </c:tx>
          <c:layout>
            <c:manualLayout>
              <c:xMode val="edge"/>
              <c:yMode val="edge"/>
              <c:x val="1.4592300419752773E-2"/>
              <c:y val="1.9426148359203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7552"/>
        <c:crosses val="autoZero"/>
        <c:crossBetween val="between"/>
        <c:majorUnit val="100"/>
      </c:valAx>
      <c:catAx>
        <c:axId val="32836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8368728"/>
        <c:crosses val="autoZero"/>
        <c:auto val="1"/>
        <c:lblAlgn val="ctr"/>
        <c:lblOffset val="100"/>
        <c:noMultiLvlLbl val="0"/>
      </c:catAx>
      <c:valAx>
        <c:axId val="328368728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5096422974986794"/>
              <c:y val="2.841228150478917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5200"/>
        <c:crosses val="max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47057553894883"/>
          <c:y val="2.8624192059095107E-2"/>
          <c:w val="0.26878342049689824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272847333701498"/>
          <c:y val="1.24518546742236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41974697631889E-2"/>
          <c:y val="0.13277623026926649"/>
          <c:w val="0.93004753179603583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'５年推移P12-17'!$C$274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'５年推移P12-17'!$D$274:$O$274</c:f>
              <c:numCache>
                <c:formatCode>#,##0_);[Red]\(#,##0\)</c:formatCode>
                <c:ptCount val="12"/>
                <c:pt idx="0">
                  <c:v>618.86633894693557</c:v>
                </c:pt>
                <c:pt idx="1">
                  <c:v>581.37651462180725</c:v>
                </c:pt>
                <c:pt idx="2">
                  <c:v>631.38650104543251</c:v>
                </c:pt>
                <c:pt idx="3">
                  <c:v>626.4859370972971</c:v>
                </c:pt>
                <c:pt idx="4">
                  <c:v>631.49608765134735</c:v>
                </c:pt>
                <c:pt idx="5">
                  <c:v>538.39353137634032</c:v>
                </c:pt>
                <c:pt idx="6">
                  <c:v>580.80887279311901</c:v>
                </c:pt>
                <c:pt idx="7">
                  <c:v>639.39795254642513</c:v>
                </c:pt>
                <c:pt idx="8">
                  <c:v>694.31423789907308</c:v>
                </c:pt>
                <c:pt idx="9">
                  <c:v>681.97831394890909</c:v>
                </c:pt>
                <c:pt idx="10">
                  <c:v>643.68136408022235</c:v>
                </c:pt>
                <c:pt idx="11">
                  <c:v>577.21381438560786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'５年推移P12-17'!$C$275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'５年推移P12-17'!$D$275:$O$275</c:f>
              <c:numCache>
                <c:formatCode>#,##0_);[Red]\(#,##0\)</c:formatCode>
                <c:ptCount val="12"/>
                <c:pt idx="0">
                  <c:v>547.66856140469247</c:v>
                </c:pt>
                <c:pt idx="1">
                  <c:v>601.06719074639818</c:v>
                </c:pt>
                <c:pt idx="2">
                  <c:v>612.74885605434497</c:v>
                </c:pt>
                <c:pt idx="3">
                  <c:v>576.45845386468454</c:v>
                </c:pt>
                <c:pt idx="4">
                  <c:v>566.54079275486197</c:v>
                </c:pt>
                <c:pt idx="5">
                  <c:v>527.84662416470553</c:v>
                </c:pt>
                <c:pt idx="6">
                  <c:v>575.18217719479526</c:v>
                </c:pt>
                <c:pt idx="7">
                  <c:v>568.74620588933954</c:v>
                </c:pt>
                <c:pt idx="8">
                  <c:v>603.42680817765142</c:v>
                </c:pt>
                <c:pt idx="9">
                  <c:v>634.32633240944779</c:v>
                </c:pt>
                <c:pt idx="10">
                  <c:v>735.21760871693732</c:v>
                </c:pt>
                <c:pt idx="11">
                  <c:v>723.97197362611291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'５年推移P12-17'!$C$276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'５年推移P12-17'!$D$276:$O$276</c:f>
              <c:numCache>
                <c:formatCode>#,##0_);[Red]\(#,##0\)</c:formatCode>
                <c:ptCount val="12"/>
                <c:pt idx="0">
                  <c:v>582.22984343923713</c:v>
                </c:pt>
                <c:pt idx="1">
                  <c:v>544.50547828841275</c:v>
                </c:pt>
                <c:pt idx="2">
                  <c:v>580.66454642198562</c:v>
                </c:pt>
                <c:pt idx="3">
                  <c:v>570.98574328209327</c:v>
                </c:pt>
                <c:pt idx="4">
                  <c:v>563.59479509152607</c:v>
                </c:pt>
                <c:pt idx="5">
                  <c:v>561.69844706274205</c:v>
                </c:pt>
                <c:pt idx="6">
                  <c:v>540.45151647523357</c:v>
                </c:pt>
                <c:pt idx="7">
                  <c:v>560.18252244850055</c:v>
                </c:pt>
                <c:pt idx="8">
                  <c:v>629.89513200596434</c:v>
                </c:pt>
                <c:pt idx="9">
                  <c:v>564.67000096181596</c:v>
                </c:pt>
                <c:pt idx="10">
                  <c:v>654.2560104846998</c:v>
                </c:pt>
                <c:pt idx="11">
                  <c:v>761.24025351119565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'５年推移P12-17'!$C$277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'５年推移P12-17'!$D$277:$O$277</c:f>
              <c:numCache>
                <c:formatCode>#,##0_);[Red]\(#,##0\)</c:formatCode>
                <c:ptCount val="12"/>
                <c:pt idx="0">
                  <c:v>704.15279532677755</c:v>
                </c:pt>
                <c:pt idx="1">
                  <c:v>716.55721309104922</c:v>
                </c:pt>
                <c:pt idx="2">
                  <c:v>655.24985959910146</c:v>
                </c:pt>
                <c:pt idx="3">
                  <c:v>566.50793479200911</c:v>
                </c:pt>
                <c:pt idx="4">
                  <c:v>539.7207713941342</c:v>
                </c:pt>
                <c:pt idx="5">
                  <c:v>523.70349715450004</c:v>
                </c:pt>
                <c:pt idx="6">
                  <c:v>537.76717297189634</c:v>
                </c:pt>
                <c:pt idx="7">
                  <c:v>653.53627417091957</c:v>
                </c:pt>
                <c:pt idx="8">
                  <c:v>726.14356605905766</c:v>
                </c:pt>
                <c:pt idx="9">
                  <c:v>676.61022198582032</c:v>
                </c:pt>
                <c:pt idx="10">
                  <c:v>669.72488215895157</c:v>
                </c:pt>
                <c:pt idx="11">
                  <c:v>657.07999223585739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'５年推移P12-17'!$C$278</c:f>
              <c:strCache>
                <c:ptCount val="1"/>
                <c:pt idx="0">
                  <c:v>Ｈ31R1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'５年推移P12-17'!$D$278:$O$278</c:f>
              <c:numCache>
                <c:formatCode>#,##0_);[Red]\(#,##0\)</c:formatCode>
                <c:ptCount val="12"/>
                <c:pt idx="0">
                  <c:v>603.516678831793</c:v>
                </c:pt>
                <c:pt idx="1">
                  <c:v>569.99742657001036</c:v>
                </c:pt>
                <c:pt idx="2">
                  <c:v>583.07554520621557</c:v>
                </c:pt>
                <c:pt idx="3">
                  <c:v>590.37868364900601</c:v>
                </c:pt>
                <c:pt idx="4">
                  <c:v>612.60709217840326</c:v>
                </c:pt>
                <c:pt idx="5">
                  <c:v>538.95181142632805</c:v>
                </c:pt>
                <c:pt idx="6">
                  <c:v>543.68932752568412</c:v>
                </c:pt>
                <c:pt idx="7">
                  <c:v>535.0730423636237</c:v>
                </c:pt>
                <c:pt idx="8">
                  <c:v>608.60135530421212</c:v>
                </c:pt>
                <c:pt idx="9">
                  <c:v>581.37666493928486</c:v>
                </c:pt>
                <c:pt idx="10">
                  <c:v>673.84528312952705</c:v>
                </c:pt>
                <c:pt idx="11">
                  <c:v>726.38659735306805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6376"/>
        <c:axId val="315555880"/>
      </c:lineChart>
      <c:catAx>
        <c:axId val="32836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6016420733192565"/>
              <c:y val="0.91643435645525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55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55588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8.7404491105278516E-3"/>
              <c:y val="3.89972144846796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366376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995366710884115"/>
          <c:y val="3.68432133990064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316770441565747E-2"/>
          <c:y val="9.0159678496085555E-2"/>
          <c:w val="0.91474220382219917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'５年推移P12-17'!$C$333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82986766144589E-17"/>
                  <c:y val="0.157978465355999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565973532289179E-17"/>
                  <c:y val="0.146276356811110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1287231939937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3457424826622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4541851924356E-3"/>
                  <c:y val="0.12287213972133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'５年推移P12-17'!$D$332:$H$332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'５年推移P12-17'!$D$333:$H$333</c:f>
              <c:numCache>
                <c:formatCode>#,##0_);\(#,##0\)</c:formatCode>
                <c:ptCount val="5"/>
                <c:pt idx="0">
                  <c:v>114</c:v>
                </c:pt>
                <c:pt idx="1">
                  <c:v>126.41000000000001</c:v>
                </c:pt>
                <c:pt idx="2">
                  <c:v>85</c:v>
                </c:pt>
                <c:pt idx="3">
                  <c:v>0</c:v>
                </c:pt>
                <c:pt idx="4">
                  <c:v>102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315551960"/>
        <c:axId val="315552352"/>
      </c:barChart>
      <c:lineChart>
        <c:grouping val="standard"/>
        <c:varyColors val="0"/>
        <c:ser>
          <c:idx val="1"/>
          <c:order val="1"/>
          <c:tx>
            <c:strRef>
              <c:f>'５年推移P12-17'!$C$334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15378890411475E-2"/>
                  <c:y val="7.0212651269333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815378890411524E-2"/>
                  <c:y val="8.1914759814222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166295186562763E-2"/>
                  <c:y val="8.7765814086666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166295186562763E-2"/>
                  <c:y val="7.0212651269333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'５年推移P12-17'!$D$332:$H$332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'５年推移P12-17'!$D$334:$H$334</c:f>
              <c:numCache>
                <c:formatCode>#,##0_);\(#,##0\)</c:formatCode>
                <c:ptCount val="5"/>
                <c:pt idx="0">
                  <c:v>2886.4912280701756</c:v>
                </c:pt>
                <c:pt idx="1">
                  <c:v>3000.7910766553277</c:v>
                </c:pt>
                <c:pt idx="2">
                  <c:v>2284</c:v>
                </c:pt>
                <c:pt idx="3">
                  <c:v>0</c:v>
                </c:pt>
                <c:pt idx="4">
                  <c:v>1937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5553136"/>
        <c:axId val="315551568"/>
      </c:lineChart>
      <c:catAx>
        <c:axId val="315551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913731390270776"/>
              <c:y val="0.9132052260780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55235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900">
                    <a:latin typeface="+mn-ea"/>
                    <a:ea typeface="+mn-ea"/>
                  </a:rPr>
                  <a:t>（</a:t>
                </a:r>
                <a:r>
                  <a:rPr lang="en-US" altLang="ja-JP" sz="900">
                    <a:latin typeface="+mn-ea"/>
                    <a:ea typeface="+mn-ea"/>
                  </a:rPr>
                  <a:t>Kg</a:t>
                </a:r>
                <a:r>
                  <a:rPr lang="ja-JP" altLang="en-US" sz="900">
                    <a:latin typeface="+mn-ea"/>
                    <a:ea typeface="+mn-ea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7.8574696991327974E-3"/>
              <c:y val="3.4164358264081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51960"/>
        <c:crosses val="autoZero"/>
        <c:crossBetween val="between"/>
        <c:majorUnit val="50"/>
      </c:valAx>
      <c:catAx>
        <c:axId val="31555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5551568"/>
        <c:crosses val="autoZero"/>
        <c:auto val="1"/>
        <c:lblAlgn val="ctr"/>
        <c:lblOffset val="100"/>
        <c:noMultiLvlLbl val="0"/>
      </c:catAx>
      <c:valAx>
        <c:axId val="315551568"/>
        <c:scaling>
          <c:orientation val="minMax"/>
          <c:max val="8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4230532044222448"/>
              <c:y val="2.2462059138033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53136"/>
        <c:crosses val="max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90177757117618"/>
          <c:y val="2.4930747922437674E-2"/>
          <c:w val="0.26249515127501966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j-cs"/>
              </a:defRPr>
            </a:pPr>
            <a:r>
              <a:rPr lang="en-US" sz="1050" b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H3</a:t>
            </a:r>
            <a:r>
              <a:rPr lang="en-US" altLang="ja-JP" sz="1050" b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lang="ja-JP" altLang="en-US" sz="1050" b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～</a:t>
            </a:r>
            <a:r>
              <a:rPr lang="en-US" altLang="ja-JP" sz="1050" b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R1</a:t>
            </a:r>
            <a:r>
              <a:rPr lang="ja-JP" altLang="en-US" sz="1050" b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月</a:t>
            </a:r>
            <a:r>
              <a:rPr lang="ja-JP" sz="1050" b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別入荷量及び販売単価</a:t>
            </a:r>
          </a:p>
        </c:rich>
      </c:tx>
      <c:layout>
        <c:manualLayout>
          <c:xMode val="edge"/>
          <c:yMode val="edge"/>
          <c:x val="0.15733599205651966"/>
          <c:y val="2.86319048828573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cap="none" spc="0" normalizeH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72025310880203E-2"/>
          <c:y val="0.14938771689773278"/>
          <c:w val="0.88766979244965272"/>
          <c:h val="0.72736436848567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'概要P.1-5'!$AM$52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933752308803666"/>
                  <c:y val="-0.23228360635024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>
                        <a:solidFill>
                          <a:srgbClr val="FF0000"/>
                        </a:solidFill>
                      </a:rPr>
                      <a:t>259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51758238349389774"/>
                  <c:y val="0.1407014226340857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297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'概要P.1-5'!$AN$52:$AY$52</c:f>
              <c:numCache>
                <c:formatCode>#,##0_);[Red]\(#,##0\)</c:formatCode>
                <c:ptCount val="12"/>
                <c:pt idx="0">
                  <c:v>151481.60000000001</c:v>
                </c:pt>
                <c:pt idx="1">
                  <c:v>133177.20000000001</c:v>
                </c:pt>
                <c:pt idx="2">
                  <c:v>102499.4</c:v>
                </c:pt>
                <c:pt idx="3">
                  <c:v>97186.2</c:v>
                </c:pt>
                <c:pt idx="4">
                  <c:v>70667.89</c:v>
                </c:pt>
                <c:pt idx="5">
                  <c:v>67917</c:v>
                </c:pt>
                <c:pt idx="6">
                  <c:v>61821.4</c:v>
                </c:pt>
                <c:pt idx="7">
                  <c:v>58803.6</c:v>
                </c:pt>
                <c:pt idx="8">
                  <c:v>72078.600000000006</c:v>
                </c:pt>
                <c:pt idx="9">
                  <c:v>106074.2</c:v>
                </c:pt>
                <c:pt idx="10">
                  <c:v>148428.79999999999</c:v>
                </c:pt>
                <c:pt idx="11">
                  <c:v>182526.4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26537064"/>
        <c:axId val="326533536"/>
      </c:barChart>
      <c:lineChart>
        <c:grouping val="standard"/>
        <c:varyColors val="0"/>
        <c:ser>
          <c:idx val="2"/>
          <c:order val="1"/>
          <c:tx>
            <c:strRef>
              <c:f>'概要P.1-5'!$AM$53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0080"/>
              </a:solidFill>
              <a:ln w="9525">
                <a:solidFill>
                  <a:srgbClr val="00008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.77299208744891923"/>
                  <c:y val="-0.1480419630360514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>
                        <a:solidFill>
                          <a:sysClr val="windowText" lastClr="000000"/>
                        </a:solidFill>
                      </a:rPr>
                      <a:t>183</a:t>
                    </a:r>
                    <a:endParaRPr lang="en-US" altLang="ja-JP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3921585321866288"/>
                  <c:y val="0.3013650133461596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'概要P.1-5'!$AN$53:$AY$53</c:f>
              <c:numCache>
                <c:formatCode>0</c:formatCode>
                <c:ptCount val="12"/>
                <c:pt idx="0">
                  <c:v>263.67673037517426</c:v>
                </c:pt>
                <c:pt idx="1">
                  <c:v>265.87774784272381</c:v>
                </c:pt>
                <c:pt idx="2">
                  <c:v>259.1263558615953</c:v>
                </c:pt>
                <c:pt idx="3">
                  <c:v>271.24776974508728</c:v>
                </c:pt>
                <c:pt idx="4">
                  <c:v>297.35005530800481</c:v>
                </c:pt>
                <c:pt idx="5">
                  <c:v>294.62541042743351</c:v>
                </c:pt>
                <c:pt idx="6">
                  <c:v>291.30870539974831</c:v>
                </c:pt>
                <c:pt idx="7">
                  <c:v>292.85482521478275</c:v>
                </c:pt>
                <c:pt idx="8">
                  <c:v>285.52943592134142</c:v>
                </c:pt>
                <c:pt idx="9">
                  <c:v>273.65743979214551</c:v>
                </c:pt>
                <c:pt idx="10">
                  <c:v>268.70262374956883</c:v>
                </c:pt>
                <c:pt idx="11">
                  <c:v>295.74093391421735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6533928"/>
        <c:axId val="326534320"/>
      </c:lineChart>
      <c:catAx>
        <c:axId val="326537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653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33536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265370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070668514295218E-2"/>
                <c:y val="2.5356787741431817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altLang="ja-JP" sz="800" b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rPr>
                    <a:t>(</a:t>
                  </a:r>
                  <a:r>
                    <a:rPr lang="ja-JP" altLang="en-US" sz="800" b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rPr>
                    <a:t>ﾄﾝ</a:t>
                  </a:r>
                  <a:r>
                    <a:rPr lang="en-US" altLang="ja-JP" sz="800" b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rPr>
                    <a:t>)</a:t>
                  </a:r>
                  <a:endPara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326533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6534320"/>
        <c:crosses val="autoZero"/>
        <c:auto val="1"/>
        <c:lblAlgn val="ctr"/>
        <c:lblOffset val="100"/>
        <c:noMultiLvlLbl val="0"/>
      </c:catAx>
      <c:valAx>
        <c:axId val="326534320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800"/>
                  <a:t>(</a:t>
                </a:r>
                <a:r>
                  <a:rPr lang="ja-JP" altLang="en-US" sz="800"/>
                  <a:t>円／</a:t>
                </a:r>
                <a:r>
                  <a:rPr lang="en-US" altLang="ja-JP" sz="800"/>
                  <a:t>kg)</a:t>
                </a:r>
                <a:endParaRPr lang="ja-JP" altLang="en-US" sz="800"/>
              </a:p>
            </c:rich>
          </c:tx>
          <c:layout>
            <c:manualLayout>
              <c:xMode val="edge"/>
              <c:yMode val="edge"/>
              <c:x val="0.95561740944625939"/>
              <c:y val="3.805776601218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6533928"/>
        <c:crosses val="max"/>
        <c:crossBetween val="between"/>
        <c:majorUnit val="100"/>
      </c:valAx>
      <c:spPr>
        <a:noFill/>
        <a:ln w="317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160510735354462"/>
          <c:y val="8.7194095827440518E-3"/>
          <c:w val="0.27325327336385091"/>
          <c:h val="9.980717805479952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64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lt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637994707140987"/>
          <c:y val="1.86722050143723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'５年推移P12-17'!$C$312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'５年推移P12-17'!$D$312:$O$312</c:f>
              <c:numCache>
                <c:formatCode>#,##0_);[Red]\(#,##0\)</c:formatCode>
                <c:ptCount val="12"/>
                <c:pt idx="0">
                  <c:v>3036.7142857142858</c:v>
                </c:pt>
                <c:pt idx="1">
                  <c:v>3339.818181818182</c:v>
                </c:pt>
                <c:pt idx="2">
                  <c:v>2699</c:v>
                </c:pt>
                <c:pt idx="3">
                  <c:v>2973.6666666666665</c:v>
                </c:pt>
                <c:pt idx="4">
                  <c:v>2898.7</c:v>
                </c:pt>
                <c:pt idx="5">
                  <c:v>3181.3333333333335</c:v>
                </c:pt>
                <c:pt idx="6">
                  <c:v>2761.5555555555557</c:v>
                </c:pt>
                <c:pt idx="7">
                  <c:v>2653.7142857142858</c:v>
                </c:pt>
                <c:pt idx="8">
                  <c:v>2592</c:v>
                </c:pt>
                <c:pt idx="9">
                  <c:v>2675.1</c:v>
                </c:pt>
                <c:pt idx="10">
                  <c:v>2787.75</c:v>
                </c:pt>
                <c:pt idx="11">
                  <c:v>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'５年推移P12-17'!$C$313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'５年推移P12-17'!$D$313:$O$313</c:f>
              <c:numCache>
                <c:formatCode>#,##0_);[Red]\(#,##0\)</c:formatCode>
                <c:ptCount val="12"/>
                <c:pt idx="0">
                  <c:v>10800</c:v>
                </c:pt>
                <c:pt idx="1">
                  <c:v>10800</c:v>
                </c:pt>
                <c:pt idx="2">
                  <c:v>10800</c:v>
                </c:pt>
                <c:pt idx="3">
                  <c:v>10800</c:v>
                </c:pt>
                <c:pt idx="4">
                  <c:v>5058.8235294117649</c:v>
                </c:pt>
                <c:pt idx="5">
                  <c:v>7200</c:v>
                </c:pt>
                <c:pt idx="6">
                  <c:v>0</c:v>
                </c:pt>
                <c:pt idx="7">
                  <c:v>9936</c:v>
                </c:pt>
                <c:pt idx="8">
                  <c:v>2333.3333333333335</c:v>
                </c:pt>
                <c:pt idx="9">
                  <c:v>2338.0995475113123</c:v>
                </c:pt>
                <c:pt idx="10">
                  <c:v>3137.9310344827591</c:v>
                </c:pt>
                <c:pt idx="11">
                  <c:v>3006.8337129840543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'５年推移P12-17'!$C$314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'５年推移P12-17'!$D$314:$O$314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2142.8571428571431</c:v>
                </c:pt>
                <c:pt idx="2">
                  <c:v>0</c:v>
                </c:pt>
                <c:pt idx="3">
                  <c:v>0</c:v>
                </c:pt>
                <c:pt idx="4">
                  <c:v>2142.8571428571427</c:v>
                </c:pt>
                <c:pt idx="5">
                  <c:v>0</c:v>
                </c:pt>
                <c:pt idx="6">
                  <c:v>2293.3333333333335</c:v>
                </c:pt>
                <c:pt idx="7">
                  <c:v>0</c:v>
                </c:pt>
                <c:pt idx="8">
                  <c:v>0</c:v>
                </c:pt>
                <c:pt idx="9">
                  <c:v>2333.3333333333335</c:v>
                </c:pt>
                <c:pt idx="10">
                  <c:v>2288.8888888888887</c:v>
                </c:pt>
                <c:pt idx="11">
                  <c:v>2320.8333333333335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'５年推移P12-17'!$C$315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'５年推移P12-17'!$D$315:$O$315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'５年推移P12-17'!$C$316</c:f>
              <c:strCache>
                <c:ptCount val="1"/>
                <c:pt idx="0">
                  <c:v>Ｈ31R1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'５年推移P12-17'!$D$316:$O$316</c:f>
              <c:numCache>
                <c:formatCode>#,##0_);[Red]\(#,##0\)</c:formatCode>
                <c:ptCount val="12"/>
                <c:pt idx="0">
                  <c:v>4350</c:v>
                </c:pt>
                <c:pt idx="1">
                  <c:v>3420</c:v>
                </c:pt>
                <c:pt idx="2">
                  <c:v>3176</c:v>
                </c:pt>
                <c:pt idx="3">
                  <c:v>8000</c:v>
                </c:pt>
                <c:pt idx="4">
                  <c:v>6278.5714285714284</c:v>
                </c:pt>
                <c:pt idx="5">
                  <c:v>10000</c:v>
                </c:pt>
                <c:pt idx="6">
                  <c:v>4155.7692307692305</c:v>
                </c:pt>
                <c:pt idx="7">
                  <c:v>0</c:v>
                </c:pt>
                <c:pt idx="8">
                  <c:v>348.4848484848485</c:v>
                </c:pt>
                <c:pt idx="9">
                  <c:v>10000</c:v>
                </c:pt>
                <c:pt idx="10">
                  <c:v>9000</c:v>
                </c:pt>
                <c:pt idx="11">
                  <c:v>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53528"/>
        <c:axId val="315548432"/>
      </c:lineChart>
      <c:catAx>
        <c:axId val="315553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5080209196230669"/>
              <c:y val="0.90529248359240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4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54843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1.1258780936901715E-2"/>
              <c:y val="3.6211699164345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53528"/>
        <c:crosses val="autoZero"/>
        <c:crossBetween val="between"/>
        <c:majorUnit val="20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122221997899091"/>
          <c:y val="3.25837574805795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300706388928725E-2"/>
          <c:y val="0.1283469724239012"/>
          <c:w val="0.9098501244647765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'５年推移P12-17'!$C$372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6433128244172295E-3"/>
                  <c:y val="0.16780281187681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7379576944384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6920350596470664E-17"/>
                  <c:y val="0.14383098160869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4383098160869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16564122086087E-3"/>
                  <c:y val="0.161809854309785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'５年推移P12-17'!$D$371:$H$371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H31</c:v>
                </c:pt>
              </c:strCache>
            </c:strRef>
          </c:cat>
          <c:val>
            <c:numRef>
              <c:f>'５年推移P12-17'!$D$372:$H$372</c:f>
              <c:numCache>
                <c:formatCode>#,##0_);\(#,##0\)</c:formatCode>
                <c:ptCount val="5"/>
                <c:pt idx="0">
                  <c:v>29.71</c:v>
                </c:pt>
                <c:pt idx="1">
                  <c:v>22.82</c:v>
                </c:pt>
                <c:pt idx="2">
                  <c:v>22.64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315550000"/>
        <c:axId val="315554312"/>
      </c:barChart>
      <c:lineChart>
        <c:grouping val="standard"/>
        <c:varyColors val="0"/>
        <c:ser>
          <c:idx val="1"/>
          <c:order val="1"/>
          <c:tx>
            <c:strRef>
              <c:f>'５年推移P12-17'!$C$373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754784656380805E-2"/>
                  <c:y val="-7.7908448371378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684723129632431E-2"/>
                  <c:y val="-7.191549080434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719753893006603E-2"/>
                  <c:y val="5.9929575670291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573251297668869E-2"/>
                  <c:y val="5.393661810326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6920350596470664E-17"/>
                  <c:y val="-4.195070296920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'５年推移P12-17'!$D$371:$H$371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H31</c:v>
                </c:pt>
              </c:strCache>
            </c:strRef>
          </c:cat>
          <c:val>
            <c:numRef>
              <c:f>'５年推移P12-17'!$D$373:$H$373</c:f>
              <c:numCache>
                <c:formatCode>#,##0_);\(#,##0\)</c:formatCode>
                <c:ptCount val="5"/>
                <c:pt idx="0">
                  <c:v>9411.3093234601147</c:v>
                </c:pt>
                <c:pt idx="1">
                  <c:v>11019.281332164768</c:v>
                </c:pt>
                <c:pt idx="2">
                  <c:v>11868.197879858657</c:v>
                </c:pt>
                <c:pt idx="3">
                  <c:v>0</c:v>
                </c:pt>
                <c:pt idx="4">
                  <c:v>14458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5550392"/>
        <c:axId val="315550784"/>
      </c:lineChart>
      <c:catAx>
        <c:axId val="31555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1475389864938395"/>
              <c:y val="0.89336169056142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54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55431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>
                    <a:latin typeface="+mn-ea"/>
                    <a:ea typeface="+mn-ea"/>
                  </a:rPr>
                  <a:t>（</a:t>
                </a:r>
                <a:r>
                  <a:rPr lang="en-US" altLang="ja-JP">
                    <a:latin typeface="+mn-ea"/>
                    <a:ea typeface="+mn-ea"/>
                  </a:rPr>
                  <a:t>Kg</a:t>
                </a:r>
                <a:r>
                  <a:rPr lang="ja-JP" altLang="en-US">
                    <a:latin typeface="+mn-ea"/>
                    <a:ea typeface="+mn-ea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4.0494505317757445E-3"/>
              <c:y val="1.9426148359203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50000"/>
        <c:crosses val="autoZero"/>
        <c:crossBetween val="between"/>
        <c:majorUnit val="10"/>
      </c:valAx>
      <c:catAx>
        <c:axId val="315550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5550784"/>
        <c:crosses val="autoZero"/>
        <c:auto val="1"/>
        <c:lblAlgn val="ctr"/>
        <c:lblOffset val="100"/>
        <c:noMultiLvlLbl val="0"/>
      </c:catAx>
      <c:valAx>
        <c:axId val="315550784"/>
        <c:scaling>
          <c:orientation val="minMax"/>
          <c:max val="16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3910352362589378"/>
              <c:y val="2.841228150478917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550392"/>
        <c:crosses val="max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0630634080791"/>
          <c:y val="1.0645285807449575E-2"/>
          <c:w val="0.26614770802490395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年・月別販売単価の推移</a:t>
            </a:r>
          </a:p>
        </c:rich>
      </c:tx>
      <c:layout>
        <c:manualLayout>
          <c:xMode val="edge"/>
          <c:yMode val="edge"/>
          <c:x val="0.25141859038005693"/>
          <c:y val="1.24518546742236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37006070892748E-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'５年推移P12-17'!$C$351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'５年推移P12-17'!$D$351:$O$351</c:f>
              <c:numCache>
                <c:formatCode>#,##0_);[Red]\(#,##0\)</c:formatCode>
                <c:ptCount val="12"/>
                <c:pt idx="0">
                  <c:v>6966</c:v>
                </c:pt>
                <c:pt idx="1">
                  <c:v>7919.3939393939399</c:v>
                </c:pt>
                <c:pt idx="2">
                  <c:v>9096.6911764705892</c:v>
                </c:pt>
                <c:pt idx="3">
                  <c:v>8321.9047619047615</c:v>
                </c:pt>
                <c:pt idx="4">
                  <c:v>9363.8694638694633</c:v>
                </c:pt>
                <c:pt idx="5">
                  <c:v>10558.666666666666</c:v>
                </c:pt>
                <c:pt idx="6">
                  <c:v>9882.8571428571431</c:v>
                </c:pt>
                <c:pt idx="7">
                  <c:v>13701.333333333334</c:v>
                </c:pt>
                <c:pt idx="8">
                  <c:v>8725.1851851851843</c:v>
                </c:pt>
                <c:pt idx="9">
                  <c:v>8602</c:v>
                </c:pt>
                <c:pt idx="10">
                  <c:v>13932</c:v>
                </c:pt>
                <c:pt idx="11">
                  <c:v>9296.2222222222226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'５年推移P12-17'!$C$352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'５年推移P12-17'!$D$352:$O$352</c:f>
              <c:numCache>
                <c:formatCode>#,##0_);[Red]\(#,##0\)</c:formatCode>
                <c:ptCount val="12"/>
                <c:pt idx="0">
                  <c:v>9863.934426229509</c:v>
                </c:pt>
                <c:pt idx="1">
                  <c:v>14067.777777777779</c:v>
                </c:pt>
                <c:pt idx="2">
                  <c:v>12231</c:v>
                </c:pt>
                <c:pt idx="3">
                  <c:v>10136.25</c:v>
                </c:pt>
                <c:pt idx="4">
                  <c:v>12504.188481675394</c:v>
                </c:pt>
                <c:pt idx="5">
                  <c:v>9964.5833333333339</c:v>
                </c:pt>
                <c:pt idx="6">
                  <c:v>9750</c:v>
                </c:pt>
                <c:pt idx="7">
                  <c:v>10368</c:v>
                </c:pt>
                <c:pt idx="8">
                  <c:v>9750</c:v>
                </c:pt>
                <c:pt idx="9">
                  <c:v>10030.90909090909</c:v>
                </c:pt>
                <c:pt idx="10">
                  <c:v>9750</c:v>
                </c:pt>
                <c:pt idx="11">
                  <c:v>9926.5714285714294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'５年推移P12-17'!$C$353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'５年推移P12-17'!$D$353:$O$353</c:f>
              <c:numCache>
                <c:formatCode>#,##0_);[Red]\(#,##0\)</c:formatCode>
                <c:ptCount val="12"/>
                <c:pt idx="0">
                  <c:v>10368</c:v>
                </c:pt>
                <c:pt idx="1">
                  <c:v>9621.8181818181802</c:v>
                </c:pt>
                <c:pt idx="2">
                  <c:v>9909</c:v>
                </c:pt>
                <c:pt idx="3">
                  <c:v>13723.972602739726</c:v>
                </c:pt>
                <c:pt idx="4">
                  <c:v>14743.636363636362</c:v>
                </c:pt>
                <c:pt idx="5">
                  <c:v>10059</c:v>
                </c:pt>
                <c:pt idx="6">
                  <c:v>10368</c:v>
                </c:pt>
                <c:pt idx="7">
                  <c:v>10079.245283018867</c:v>
                </c:pt>
                <c:pt idx="8">
                  <c:v>10368</c:v>
                </c:pt>
                <c:pt idx="9">
                  <c:v>20736</c:v>
                </c:pt>
                <c:pt idx="10">
                  <c:v>9818.125</c:v>
                </c:pt>
                <c:pt idx="11">
                  <c:v>15228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'５年推移P12-17'!$C$354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'５年推移P12-17'!$D$354:$O$354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'５年推移P12-17'!$C$355</c:f>
              <c:strCache>
                <c:ptCount val="1"/>
                <c:pt idx="0">
                  <c:v>Ｈ31R1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'５年推移P12-17'!$D$355:$O$355</c:f>
              <c:numCache>
                <c:formatCode>#,##0_);\(#,##0\)</c:formatCode>
                <c:ptCount val="12"/>
                <c:pt idx="0">
                  <c:v>13909.090909090908</c:v>
                </c:pt>
                <c:pt idx="1">
                  <c:v>19200</c:v>
                </c:pt>
                <c:pt idx="2">
                  <c:v>9545.4545454545441</c:v>
                </c:pt>
                <c:pt idx="3">
                  <c:v>16312.5</c:v>
                </c:pt>
                <c:pt idx="4">
                  <c:v>18057.692307692309</c:v>
                </c:pt>
                <c:pt idx="5">
                  <c:v>14400</c:v>
                </c:pt>
                <c:pt idx="6">
                  <c:v>13440</c:v>
                </c:pt>
                <c:pt idx="7">
                  <c:v>11343.75</c:v>
                </c:pt>
                <c:pt idx="8">
                  <c:v>20100</c:v>
                </c:pt>
                <c:pt idx="9">
                  <c:v>9600</c:v>
                </c:pt>
                <c:pt idx="10">
                  <c:v>14250</c:v>
                </c:pt>
                <c:pt idx="11">
                  <c:v>14250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80504"/>
        <c:axId val="316378936"/>
      </c:lineChart>
      <c:catAx>
        <c:axId val="316380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6016420733192565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7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378936"/>
        <c:scaling>
          <c:orientation val="minMax"/>
          <c:max val="2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8.7404491105278516E-3"/>
              <c:y val="3.89972144846796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80504"/>
        <c:crosses val="autoZero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59609556350443"/>
          <c:y val="3.68432133990064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101266022132781E-2"/>
          <c:y val="0.1311170584031966"/>
          <c:w val="0.89096915222968553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'５年推移P12-17'!$C$410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4042530253866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4042530253866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13457424826622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206829504659936E-3"/>
                  <c:y val="0.193084790990666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.134574248266222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'５年推移P12-17'!$D$409:$H$409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'５年推移P12-17'!$D$410:$H$410</c:f>
              <c:numCache>
                <c:formatCode>#,##0_);\(#,##0\)</c:formatCode>
                <c:ptCount val="5"/>
                <c:pt idx="0">
                  <c:v>4275.5</c:v>
                </c:pt>
                <c:pt idx="1">
                  <c:v>3466.7000000000003</c:v>
                </c:pt>
                <c:pt idx="2">
                  <c:v>4695</c:v>
                </c:pt>
                <c:pt idx="3">
                  <c:v>3204</c:v>
                </c:pt>
                <c:pt idx="4">
                  <c:v>2921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316378152"/>
        <c:axId val="316375800"/>
      </c:barChart>
      <c:lineChart>
        <c:grouping val="standard"/>
        <c:varyColors val="0"/>
        <c:ser>
          <c:idx val="1"/>
          <c:order val="1"/>
          <c:tx>
            <c:strRef>
              <c:f>'５年推移P12-17'!$C$411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113546298108899E-2"/>
                  <c:y val="-8.19147598142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438088150033304E-2"/>
                  <c:y val="-7.6063705541777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067435971699123E-2"/>
                  <c:y val="-7.0212651269333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37667703487858E-2"/>
                  <c:y val="-7.0212651269333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559519464056E-2"/>
                  <c:y val="-8.7765814086666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'５年推移P12-17'!$D$409:$H$409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'５年推移P12-17'!$D$411:$H$411</c:f>
              <c:numCache>
                <c:formatCode>#,##0_);\(#,##0\)</c:formatCode>
                <c:ptCount val="5"/>
                <c:pt idx="0">
                  <c:v>1636.7409659688926</c:v>
                </c:pt>
                <c:pt idx="1">
                  <c:v>1553.7554446591857</c:v>
                </c:pt>
                <c:pt idx="2">
                  <c:v>1527</c:v>
                </c:pt>
                <c:pt idx="3">
                  <c:v>1457</c:v>
                </c:pt>
                <c:pt idx="4">
                  <c:v>1337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382464"/>
        <c:axId val="316376584"/>
      </c:lineChart>
      <c:catAx>
        <c:axId val="31637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2174984634871515"/>
              <c:y val="0.91905642305241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75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375800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Kg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7.8574696991327974E-3"/>
              <c:y val="3.4164358264081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78152"/>
        <c:crosses val="autoZero"/>
        <c:crossBetween val="between"/>
        <c:majorUnit val="1500"/>
      </c:valAx>
      <c:catAx>
        <c:axId val="31638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376584"/>
        <c:crosses val="autoZero"/>
        <c:auto val="1"/>
        <c:lblAlgn val="ctr"/>
        <c:lblOffset val="100"/>
        <c:noMultiLvlLbl val="0"/>
      </c:catAx>
      <c:valAx>
        <c:axId val="316376584"/>
        <c:scaling>
          <c:orientation val="minMax"/>
          <c:max val="2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1324935847454214"/>
              <c:y val="3.4164358264081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82464"/>
        <c:crosses val="max"/>
        <c:crossBetween val="between"/>
        <c:majorUnit val="5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26032739423023"/>
          <c:y val="1.3228450498007647E-2"/>
          <c:w val="0.26513660145196566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>
                <a:latin typeface="+mn-ea"/>
                <a:ea typeface="+mn-ea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770144491742042"/>
          <c:y val="1.86722050143723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'５年推移P12-17'!$C$389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'５年推移P12-17'!$D$389:$O$389</c:f>
              <c:numCache>
                <c:formatCode>#,##0_);[Red]\(#,##0\)</c:formatCode>
                <c:ptCount val="12"/>
                <c:pt idx="0">
                  <c:v>1722.2208398133748</c:v>
                </c:pt>
                <c:pt idx="1">
                  <c:v>1690.7314487632509</c:v>
                </c:pt>
                <c:pt idx="2">
                  <c:v>1701.7521613832853</c:v>
                </c:pt>
                <c:pt idx="3">
                  <c:v>1648.5463917525774</c:v>
                </c:pt>
                <c:pt idx="4">
                  <c:v>1648.0564971751412</c:v>
                </c:pt>
                <c:pt idx="5">
                  <c:v>1595.1967213114754</c:v>
                </c:pt>
                <c:pt idx="6">
                  <c:v>1582.2235294117647</c:v>
                </c:pt>
                <c:pt idx="7">
                  <c:v>1613.4816901408451</c:v>
                </c:pt>
                <c:pt idx="8">
                  <c:v>1613.4722222222222</c:v>
                </c:pt>
                <c:pt idx="9">
                  <c:v>1671.5670731707316</c:v>
                </c:pt>
                <c:pt idx="10">
                  <c:v>1595.5961538461538</c:v>
                </c:pt>
                <c:pt idx="11">
                  <c:v>1593.3131868131868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'５年推移P12-17'!$C$390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'５年推移P12-17'!$D$390:$O$390</c:f>
              <c:numCache>
                <c:formatCode>#,##0_);[Red]\(#,##0\)</c:formatCode>
                <c:ptCount val="12"/>
                <c:pt idx="0">
                  <c:v>1520.7958115183246</c:v>
                </c:pt>
                <c:pt idx="1">
                  <c:v>1546.9451476793249</c:v>
                </c:pt>
                <c:pt idx="2">
                  <c:v>1543.7843137254902</c:v>
                </c:pt>
                <c:pt idx="3">
                  <c:v>1561.3646209386281</c:v>
                </c:pt>
                <c:pt idx="4">
                  <c:v>1561.06</c:v>
                </c:pt>
                <c:pt idx="5">
                  <c:v>1591.4901960784314</c:v>
                </c:pt>
                <c:pt idx="6">
                  <c:v>1588.5666555295688</c:v>
                </c:pt>
                <c:pt idx="7">
                  <c:v>1547.1914893617022</c:v>
                </c:pt>
                <c:pt idx="8">
                  <c:v>1491.1533052039383</c:v>
                </c:pt>
                <c:pt idx="9">
                  <c:v>1601.0463576158941</c:v>
                </c:pt>
                <c:pt idx="10">
                  <c:v>1534.0550458715597</c:v>
                </c:pt>
                <c:pt idx="11">
                  <c:v>1543.9267605633802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'５年推移P12-17'!$C$391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'５年推移P12-17'!$D$391:$O$391</c:f>
              <c:numCache>
                <c:formatCode>#,##0_);[Red]\(#,##0\)</c:formatCode>
                <c:ptCount val="12"/>
                <c:pt idx="0">
                  <c:v>1560.4272445820434</c:v>
                </c:pt>
                <c:pt idx="1">
                  <c:v>1577.4782608695652</c:v>
                </c:pt>
                <c:pt idx="2">
                  <c:v>1568.7704081632653</c:v>
                </c:pt>
                <c:pt idx="3">
                  <c:v>1564.538860103627</c:v>
                </c:pt>
                <c:pt idx="4">
                  <c:v>1561.0392670157069</c:v>
                </c:pt>
                <c:pt idx="5">
                  <c:v>1465.3604531410917</c:v>
                </c:pt>
                <c:pt idx="6">
                  <c:v>1355.5835486649441</c:v>
                </c:pt>
                <c:pt idx="7">
                  <c:v>1480.058659217877</c:v>
                </c:pt>
                <c:pt idx="8">
                  <c:v>1553.2520775623268</c:v>
                </c:pt>
                <c:pt idx="9">
                  <c:v>1565.0227920227919</c:v>
                </c:pt>
                <c:pt idx="10">
                  <c:v>1516.7912621359224</c:v>
                </c:pt>
                <c:pt idx="11">
                  <c:v>1586.484962406015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'５年推移P12-17'!$C$392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'５年推移P12-17'!$D$392:$O$392</c:f>
              <c:numCache>
                <c:formatCode>#,##0_);[Red]\(#,##0\)</c:formatCode>
                <c:ptCount val="12"/>
                <c:pt idx="0">
                  <c:v>1487.3111888111889</c:v>
                </c:pt>
                <c:pt idx="1">
                  <c:v>1541.1469194312797</c:v>
                </c:pt>
                <c:pt idx="2">
                  <c:v>1524.6294820717133</c:v>
                </c:pt>
                <c:pt idx="3">
                  <c:v>1504.8669527896996</c:v>
                </c:pt>
                <c:pt idx="4">
                  <c:v>1506.9539007092199</c:v>
                </c:pt>
                <c:pt idx="5">
                  <c:v>1223.5932584269663</c:v>
                </c:pt>
                <c:pt idx="6">
                  <c:v>1273.6073619631902</c:v>
                </c:pt>
                <c:pt idx="7">
                  <c:v>1505.8928571428571</c:v>
                </c:pt>
                <c:pt idx="8">
                  <c:v>1520.7327188940092</c:v>
                </c:pt>
                <c:pt idx="9">
                  <c:v>1572.9188191881919</c:v>
                </c:pt>
                <c:pt idx="10">
                  <c:v>1581.0428571428572</c:v>
                </c:pt>
                <c:pt idx="11">
                  <c:v>1507.5645161290322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'５年推移P12-17'!$C$393</c:f>
              <c:strCache>
                <c:ptCount val="1"/>
                <c:pt idx="0">
                  <c:v>Ｈ31R1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'５年推移P12-17'!$D$393:$O$393</c:f>
              <c:numCache>
                <c:formatCode>#,##0_);[Red]\(#,##0\)</c:formatCode>
                <c:ptCount val="12"/>
                <c:pt idx="0">
                  <c:v>1472.8971962616822</c:v>
                </c:pt>
                <c:pt idx="1">
                  <c:v>1498.0615459171313</c:v>
                </c:pt>
                <c:pt idx="2">
                  <c:v>1501.2532491645006</c:v>
                </c:pt>
                <c:pt idx="3">
                  <c:v>1413.0769230769231</c:v>
                </c:pt>
                <c:pt idx="4">
                  <c:v>1459.1715976331361</c:v>
                </c:pt>
                <c:pt idx="5">
                  <c:v>1402.8733494513669</c:v>
                </c:pt>
                <c:pt idx="6">
                  <c:v>1065.4920212765958</c:v>
                </c:pt>
                <c:pt idx="7">
                  <c:v>1120.3937007874015</c:v>
                </c:pt>
                <c:pt idx="8">
                  <c:v>1285.3427172582619</c:v>
                </c:pt>
                <c:pt idx="9">
                  <c:v>1516.400249117708</c:v>
                </c:pt>
                <c:pt idx="10">
                  <c:v>1435.4144805876181</c:v>
                </c:pt>
                <c:pt idx="11">
                  <c:v>1430.9242394884711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79720"/>
        <c:axId val="316382856"/>
      </c:lineChart>
      <c:catAx>
        <c:axId val="31637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900">
                    <a:latin typeface="+mn-ea"/>
                    <a:ea typeface="+mn-ea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076531962250255"/>
              <c:y val="0.90529248359240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8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3828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1.1258780936901715E-2"/>
              <c:y val="3.6211699164345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79720"/>
        <c:crosses val="autoZero"/>
        <c:crossBetween val="between"/>
        <c:majorUnit val="5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baseline="0">
                <a:latin typeface="+mn-ea"/>
                <a:ea typeface="+mn-ea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386553280340807"/>
          <c:y val="3.25837574805795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87145744419115E-2"/>
          <c:y val="0.12834718374884579"/>
          <c:w val="0.9006251308127968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'５年推移P12-17'!$C$449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216564122085844E-3"/>
                  <c:y val="0.21574647241304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25769717538225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216564122086087E-3"/>
                  <c:y val="0.15581689674275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4383098160869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178059171493211E-3"/>
                  <c:y val="0.215746472413047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'５年推移P12-17'!$D$448:$H$448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'５年推移P12-17'!$D$449:$H$449</c:f>
              <c:numCache>
                <c:formatCode>#,##0_);\(#,##0\)</c:formatCode>
                <c:ptCount val="5"/>
                <c:pt idx="0">
                  <c:v>4172.7</c:v>
                </c:pt>
                <c:pt idx="1">
                  <c:v>2951.2</c:v>
                </c:pt>
                <c:pt idx="2">
                  <c:v>3064</c:v>
                </c:pt>
                <c:pt idx="3">
                  <c:v>4151</c:v>
                </c:pt>
                <c:pt idx="4">
                  <c:v>5192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16376192"/>
        <c:axId val="316380112"/>
      </c:barChart>
      <c:lineChart>
        <c:grouping val="standard"/>
        <c:varyColors val="0"/>
        <c:ser>
          <c:idx val="1"/>
          <c:order val="1"/>
          <c:tx>
            <c:strRef>
              <c:f>'５年推移P12-17'!$C$450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70590501515534E-2"/>
                  <c:y val="-0.110243993593669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6201497030852E-2"/>
                  <c:y val="-0.123623861220090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943371613771E-2"/>
                  <c:y val="-6.8293290624466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816392577327827E-2"/>
                  <c:y val="-8.0279205758524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16392577327924E-2"/>
                  <c:y val="-0.110243993593669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baseline="0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'５年推移P12-17'!$D$448:$H$448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</c:strCache>
            </c:strRef>
          </c:cat>
          <c:val>
            <c:numRef>
              <c:f>'５年推移P12-17'!$D$450:$H$450</c:f>
              <c:numCache>
                <c:formatCode>#,##0_);\(#,##0\)</c:formatCode>
                <c:ptCount val="5"/>
                <c:pt idx="0">
                  <c:v>744.43070434011554</c:v>
                </c:pt>
                <c:pt idx="1">
                  <c:v>774.74451070750888</c:v>
                </c:pt>
                <c:pt idx="2">
                  <c:v>750</c:v>
                </c:pt>
                <c:pt idx="3">
                  <c:v>746</c:v>
                </c:pt>
                <c:pt idx="4">
                  <c:v>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79328"/>
        <c:axId val="316377760"/>
      </c:lineChart>
      <c:catAx>
        <c:axId val="31637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1080032994139271"/>
              <c:y val="0.89336169056142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8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380112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>
                    <a:latin typeface="+mn-ea"/>
                    <a:ea typeface="+mn-ea"/>
                  </a:rPr>
                  <a:t>（</a:t>
                </a:r>
                <a:r>
                  <a:rPr lang="en-US" altLang="ja-JP">
                    <a:latin typeface="+mn-ea"/>
                    <a:ea typeface="+mn-ea"/>
                  </a:rPr>
                  <a:t>Kg</a:t>
                </a:r>
                <a:r>
                  <a:rPr lang="ja-JP" altLang="en-US">
                    <a:latin typeface="+mn-ea"/>
                    <a:ea typeface="+mn-ea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1.4592300419752773E-2"/>
              <c:y val="3.1412063493261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76192"/>
        <c:crosses val="autoZero"/>
        <c:crossBetween val="between"/>
        <c:majorUnit val="1000"/>
      </c:valAx>
      <c:catAx>
        <c:axId val="31637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377760"/>
        <c:crosses val="autoZero"/>
        <c:auto val="1"/>
        <c:lblAlgn val="ctr"/>
        <c:lblOffset val="100"/>
        <c:noMultiLvlLbl val="0"/>
      </c:catAx>
      <c:valAx>
        <c:axId val="316377760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4042137986189078"/>
              <c:y val="2.841228150478917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379328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096699413491712"/>
          <c:y val="2.8624192059095107E-2"/>
          <c:w val="0.25428700190092979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年・月別</a:t>
            </a:r>
            <a:r>
              <a:rPr lang="ja-JP" altLang="en-US" baseline="0"/>
              <a:t> 販売単価の推移</a:t>
            </a:r>
            <a:endParaRPr lang="ja-JP"/>
          </a:p>
        </c:rich>
      </c:tx>
      <c:layout>
        <c:manualLayout>
          <c:xMode val="edge"/>
          <c:yMode val="edge"/>
          <c:x val="0.25405713114471823"/>
          <c:y val="1.24518546742236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22839878716605E-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'５年推移P12-17'!$C$428</c:f>
              <c:strCache>
                <c:ptCount val="1"/>
                <c:pt idx="0">
                  <c:v>Ｈ２７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'５年推移P12-17'!$D$428:$O$428</c:f>
              <c:numCache>
                <c:formatCode>#,##0_);[Red]\(#,##0\)</c:formatCode>
                <c:ptCount val="12"/>
                <c:pt idx="0">
                  <c:v>724.23709369024857</c:v>
                </c:pt>
                <c:pt idx="1">
                  <c:v>725.82857142857142</c:v>
                </c:pt>
                <c:pt idx="2">
                  <c:v>727.64397905759165</c:v>
                </c:pt>
                <c:pt idx="3">
                  <c:v>729.79695431472078</c:v>
                </c:pt>
                <c:pt idx="4">
                  <c:v>782.19792542753021</c:v>
                </c:pt>
                <c:pt idx="5">
                  <c:v>806.26865671641792</c:v>
                </c:pt>
                <c:pt idx="6">
                  <c:v>809.2</c:v>
                </c:pt>
                <c:pt idx="7">
                  <c:v>616.56716417910445</c:v>
                </c:pt>
                <c:pt idx="8">
                  <c:v>810</c:v>
                </c:pt>
                <c:pt idx="9">
                  <c:v>782</c:v>
                </c:pt>
                <c:pt idx="10">
                  <c:v>748.78571428571433</c:v>
                </c:pt>
                <c:pt idx="11">
                  <c:v>740.49689440993791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'５年推移P12-17'!$C$429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'５年推移P12-17'!$D$429:$O$429</c:f>
              <c:numCache>
                <c:formatCode>#,##0_);[Red]\(#,##0\)</c:formatCode>
                <c:ptCount val="12"/>
                <c:pt idx="0">
                  <c:v>744.85981308411215</c:v>
                </c:pt>
                <c:pt idx="1">
                  <c:v>741.34751773049641</c:v>
                </c:pt>
                <c:pt idx="2">
                  <c:v>744.1322314049587</c:v>
                </c:pt>
                <c:pt idx="3">
                  <c:v>730.1351351351351</c:v>
                </c:pt>
                <c:pt idx="4">
                  <c:v>805.33333333333337</c:v>
                </c:pt>
                <c:pt idx="5">
                  <c:v>806.17142857142858</c:v>
                </c:pt>
                <c:pt idx="6">
                  <c:v>808.06451612903231</c:v>
                </c:pt>
                <c:pt idx="7">
                  <c:v>805.56756756756761</c:v>
                </c:pt>
                <c:pt idx="8">
                  <c:v>807.29166666666663</c:v>
                </c:pt>
                <c:pt idx="9">
                  <c:v>808.07692307692309</c:v>
                </c:pt>
                <c:pt idx="10">
                  <c:v>801.10701107011073</c:v>
                </c:pt>
                <c:pt idx="11">
                  <c:v>797.03435804701633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'５年推移P12-17'!$C$430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'５年推移P12-17'!$D$430:$O$430</c:f>
              <c:numCache>
                <c:formatCode>#,##0_);[Red]\(#,##0\)</c:formatCode>
                <c:ptCount val="12"/>
                <c:pt idx="0">
                  <c:v>755.14018691588785</c:v>
                </c:pt>
                <c:pt idx="1">
                  <c:v>750.87209302325584</c:v>
                </c:pt>
                <c:pt idx="2">
                  <c:v>753.62493958434027</c:v>
                </c:pt>
                <c:pt idx="3">
                  <c:v>755.04587155963304</c:v>
                </c:pt>
                <c:pt idx="4">
                  <c:v>782.35294117647061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743.75</c:v>
                </c:pt>
                <c:pt idx="10">
                  <c:v>726.07526881720435</c:v>
                </c:pt>
                <c:pt idx="11">
                  <c:v>751.02909865152583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'５年推移P12-17'!$C$431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'５年推移P12-17'!$D$431:$O$431</c:f>
              <c:numCache>
                <c:formatCode>#,##0_);[Red]\(#,##0\)</c:formatCode>
                <c:ptCount val="12"/>
                <c:pt idx="0">
                  <c:v>754.601226993865</c:v>
                </c:pt>
                <c:pt idx="1">
                  <c:v>752.74725274725279</c:v>
                </c:pt>
                <c:pt idx="2">
                  <c:v>752.38095238095241</c:v>
                </c:pt>
                <c:pt idx="3">
                  <c:v>751.20481927710841</c:v>
                </c:pt>
                <c:pt idx="4">
                  <c:v>766.66666666666663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738.969696969697</c:v>
                </c:pt>
                <c:pt idx="10">
                  <c:v>740.65864471184295</c:v>
                </c:pt>
                <c:pt idx="11">
                  <c:v>727.25490196078431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'５年推移P12-17'!$C$432</c:f>
              <c:strCache>
                <c:ptCount val="1"/>
                <c:pt idx="0">
                  <c:v>Ｈ31R1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'５年推移P12-17'!$D$432:$O$432</c:f>
              <c:numCache>
                <c:formatCode>#,##0_);[Red]\(#,##0\)</c:formatCode>
                <c:ptCount val="12"/>
                <c:pt idx="0">
                  <c:v>766.77461139896377</c:v>
                </c:pt>
                <c:pt idx="1">
                  <c:v>714.35810810810813</c:v>
                </c:pt>
                <c:pt idx="2">
                  <c:v>677.77777777777783</c:v>
                </c:pt>
                <c:pt idx="3">
                  <c:v>740.68965517241384</c:v>
                </c:pt>
                <c:pt idx="4">
                  <c:v>752.89855072463763</c:v>
                </c:pt>
                <c:pt idx="5">
                  <c:v>750.84745762711862</c:v>
                </c:pt>
                <c:pt idx="6">
                  <c:v>755.71428571428567</c:v>
                </c:pt>
                <c:pt idx="7">
                  <c:v>758.82352941176475</c:v>
                </c:pt>
                <c:pt idx="8">
                  <c:v>756.52173913043475</c:v>
                </c:pt>
                <c:pt idx="9">
                  <c:v>787.58741258741259</c:v>
                </c:pt>
                <c:pt idx="10">
                  <c:v>791.08061749571186</c:v>
                </c:pt>
                <c:pt idx="11">
                  <c:v>795.23809523809518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80896"/>
        <c:axId val="316378544"/>
      </c:lineChart>
      <c:catAx>
        <c:axId val="31638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ja-JP" sz="900"/>
                  <a:t>（月）</a:t>
                </a:r>
              </a:p>
            </c:rich>
          </c:tx>
          <c:layout>
            <c:manualLayout>
              <c:xMode val="edge"/>
              <c:yMode val="edge"/>
              <c:x val="0.95490990369006223"/>
              <c:y val="0.91643435645525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31637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37854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/>
                </a:pPr>
                <a:r>
                  <a:rPr lang="ja-JP" sz="900"/>
                  <a:t>（円/kg）</a:t>
                </a:r>
              </a:p>
            </c:rich>
          </c:tx>
          <c:layout>
            <c:manualLayout>
              <c:xMode val="edge"/>
              <c:yMode val="edge"/>
              <c:x val="8.7404491105278516E-3"/>
              <c:y val="3.89972144846796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316380896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26356435203217"/>
          <c:y val="2.1355617455896009E-2"/>
          <c:w val="0.29570652024949667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ea"/>
          <a:ea typeface="+mn-ea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>
                <a:solidFill>
                  <a:sysClr val="windowText" lastClr="000000"/>
                </a:solidFill>
              </a:rPr>
              <a:t>H</a:t>
            </a:r>
            <a:r>
              <a:rPr lang="en-US" altLang="ja-JP" sz="1050">
                <a:solidFill>
                  <a:sysClr val="windowText" lastClr="000000"/>
                </a:solidFill>
              </a:rPr>
              <a:t>31</a:t>
            </a:r>
            <a:r>
              <a:rPr lang="ja-JP" altLang="en-US" sz="1050">
                <a:solidFill>
                  <a:sysClr val="windowText" lastClr="000000"/>
                </a:solidFill>
              </a:rPr>
              <a:t>～</a:t>
            </a:r>
            <a:r>
              <a:rPr lang="en-US" altLang="ja-JP" sz="1050">
                <a:solidFill>
                  <a:sysClr val="windowText" lastClr="000000"/>
                </a:solidFill>
              </a:rPr>
              <a:t>R1</a:t>
            </a:r>
            <a:r>
              <a:rPr lang="ja-JP" sz="1050"/>
              <a:t>月別入荷量及び販売単価</a:t>
            </a:r>
          </a:p>
        </c:rich>
      </c:tx>
      <c:layout>
        <c:manualLayout>
          <c:xMode val="edge"/>
          <c:yMode val="edge"/>
          <c:x val="0.16187839672796256"/>
          <c:y val="1.849723942714610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4953395166248E-2"/>
          <c:y val="0.15440094167764357"/>
          <c:w val="0.88182707387400405"/>
          <c:h val="0.72742116388058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'概要P.1-5'!$AM$61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253051284825808E-2"/>
                  <c:y val="-5.954925609257514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 b="1"/>
                    </a:pPr>
                    <a:r>
                      <a:rPr lang="en-US" altLang="ja-JP" sz="1050" b="1"/>
                      <a:t>1752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016359257360617E-2"/>
                      <c:h val="0.15233882005794835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80214807057022874"/>
                  <c:y val="0.2398590397639404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>
                        <a:solidFill>
                          <a:srgbClr val="FF0000"/>
                        </a:solidFill>
                      </a:rPr>
                      <a:t>909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'概要P.1-5'!$AN$61:$AY$61</c:f>
              <c:numCache>
                <c:formatCode>#,##0_);[Red]\(#,##0\)</c:formatCode>
                <c:ptCount val="12"/>
                <c:pt idx="0">
                  <c:v>909.16</c:v>
                </c:pt>
                <c:pt idx="1">
                  <c:v>1159</c:v>
                </c:pt>
                <c:pt idx="2">
                  <c:v>1554.6499999999999</c:v>
                </c:pt>
                <c:pt idx="3">
                  <c:v>1420.96</c:v>
                </c:pt>
                <c:pt idx="4">
                  <c:v>1331.2</c:v>
                </c:pt>
                <c:pt idx="5">
                  <c:v>1324.1000000000001</c:v>
                </c:pt>
                <c:pt idx="6">
                  <c:v>1370.3</c:v>
                </c:pt>
                <c:pt idx="7">
                  <c:v>1308.0500000000002</c:v>
                </c:pt>
                <c:pt idx="8">
                  <c:v>1428.8</c:v>
                </c:pt>
                <c:pt idx="9">
                  <c:v>1752.3999999999999</c:v>
                </c:pt>
                <c:pt idx="10">
                  <c:v>1431.12</c:v>
                </c:pt>
                <c:pt idx="11">
                  <c:v>1269.4000000000001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6538240"/>
        <c:axId val="326536672"/>
      </c:barChart>
      <c:lineChart>
        <c:grouping val="standard"/>
        <c:varyColors val="0"/>
        <c:ser>
          <c:idx val="2"/>
          <c:order val="1"/>
          <c:tx>
            <c:strRef>
              <c:f>'概要P.1-5'!$AM$62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9281077913093037"/>
                  <c:y val="0.3186311814529747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1">
                        <a:solidFill>
                          <a:srgbClr val="FF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900">
                        <a:solidFill>
                          <a:srgbClr val="FF0000"/>
                        </a:solidFill>
                      </a:rPr>
                      <a:t>1056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03472074315509E-2"/>
                      <c:h val="0.1081926471372451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9.0116192247223961E-2"/>
                  <c:y val="-6.551212515775817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1000"/>
                      <a:t>1228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154086923357638E-2"/>
                      <c:h val="0.2215150920658053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'概要P.1-5'!$AN$62:$AY$62</c:f>
              <c:numCache>
                <c:formatCode>#,##0_);[Red]\(#,##0\)</c:formatCode>
                <c:ptCount val="12"/>
                <c:pt idx="0">
                  <c:v>1158.8576268203617</c:v>
                </c:pt>
                <c:pt idx="1">
                  <c:v>1227.0664365832615</c:v>
                </c:pt>
                <c:pt idx="2">
                  <c:v>1134.1105715112728</c:v>
                </c:pt>
                <c:pt idx="3">
                  <c:v>1100.2139398716361</c:v>
                </c:pt>
                <c:pt idx="4">
                  <c:v>1038.1482872596152</c:v>
                </c:pt>
                <c:pt idx="5">
                  <c:v>1100.5777509251566</c:v>
                </c:pt>
                <c:pt idx="6">
                  <c:v>1055.9549003867767</c:v>
                </c:pt>
                <c:pt idx="7">
                  <c:v>1066.1580214823591</c:v>
                </c:pt>
                <c:pt idx="8">
                  <c:v>1180.9413493840987</c:v>
                </c:pt>
                <c:pt idx="9">
                  <c:v>1172.5661949326638</c:v>
                </c:pt>
                <c:pt idx="10">
                  <c:v>1220.0213818547711</c:v>
                </c:pt>
                <c:pt idx="11">
                  <c:v>1227.8036867811563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30792"/>
        <c:axId val="326534712"/>
      </c:lineChart>
      <c:catAx>
        <c:axId val="32653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（月）</a:t>
                </a:r>
              </a:p>
            </c:rich>
          </c:tx>
          <c:layout>
            <c:manualLayout>
              <c:xMode val="edge"/>
              <c:yMode val="edge"/>
              <c:x val="0.90502103786816301"/>
              <c:y val="0.90926188393117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65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3667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/>
                </a:pPr>
                <a:r>
                  <a:rPr lang="ja-JP" sz="800"/>
                  <a:t>（</a:t>
                </a:r>
                <a:r>
                  <a:rPr lang="en-US" altLang="ja-JP" sz="800"/>
                  <a:t>kg</a:t>
                </a:r>
                <a:r>
                  <a:rPr lang="ja-JP" sz="800"/>
                  <a:t>）</a:t>
                </a:r>
              </a:p>
            </c:rich>
          </c:tx>
          <c:layout>
            <c:manualLayout>
              <c:xMode val="edge"/>
              <c:yMode val="edge"/>
              <c:x val="2.8962379626649791E-2"/>
              <c:y val="2.336931404091935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6538240"/>
        <c:crosses val="autoZero"/>
        <c:crossBetween val="between"/>
        <c:majorUnit val="500"/>
      </c:valAx>
      <c:valAx>
        <c:axId val="3265347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26530792"/>
        <c:crosses val="max"/>
        <c:crossBetween val="between"/>
      </c:valAx>
      <c:catAx>
        <c:axId val="326530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円／㎏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0471951746751722"/>
              <c:y val="7.4068560356933396E-3"/>
            </c:manualLayout>
          </c:layout>
          <c:overlay val="0"/>
        </c:title>
        <c:majorTickMark val="out"/>
        <c:minorTickMark val="none"/>
        <c:tickLblPos val="nextTo"/>
        <c:crossAx val="326534712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053330408002402"/>
          <c:y val="1.1532119091174209E-2"/>
          <c:w val="0.2809376061051917"/>
          <c:h val="7.77777777777777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H31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～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R1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7306771814978791"/>
          <c:y val="1.59996129516068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5867381555758E-2"/>
          <c:y val="0.12521150592216582"/>
          <c:w val="0.87758530732876849"/>
          <c:h val="0.76697123519458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'概要P.1-5'!$AM$65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1516402206216631"/>
                  <c:y val="-4.3534380537458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200">
                        <a:solidFill>
                          <a:sysClr val="windowText" lastClr="000000"/>
                        </a:solidFill>
                      </a:rPr>
                      <a:t>98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501255685455566E-2"/>
                      <c:h val="0.1191542427754906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36556994039688478"/>
                  <c:y val="0.216582064297800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'概要P.1-5'!$AN$65:$AY$65</c:f>
              <c:numCache>
                <c:formatCode>#,##0_);[Red]\(#,##0\)</c:formatCode>
                <c:ptCount val="12"/>
                <c:pt idx="0">
                  <c:v>70430.48</c:v>
                </c:pt>
                <c:pt idx="1">
                  <c:v>69860.78</c:v>
                </c:pt>
                <c:pt idx="2">
                  <c:v>66988.540000000008</c:v>
                </c:pt>
                <c:pt idx="3">
                  <c:v>54816.29</c:v>
                </c:pt>
                <c:pt idx="4">
                  <c:v>56936.82</c:v>
                </c:pt>
                <c:pt idx="5">
                  <c:v>67522.64</c:v>
                </c:pt>
                <c:pt idx="6">
                  <c:v>60268.44</c:v>
                </c:pt>
                <c:pt idx="7">
                  <c:v>67915.42</c:v>
                </c:pt>
                <c:pt idx="8">
                  <c:v>69028.099999999991</c:v>
                </c:pt>
                <c:pt idx="9">
                  <c:v>98463.040000000008</c:v>
                </c:pt>
                <c:pt idx="10">
                  <c:v>82901.84</c:v>
                </c:pt>
                <c:pt idx="11">
                  <c:v>70211.429999999993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26535888"/>
        <c:axId val="326531184"/>
      </c:barChart>
      <c:lineChart>
        <c:grouping val="standard"/>
        <c:varyColors val="0"/>
        <c:ser>
          <c:idx val="2"/>
          <c:order val="1"/>
          <c:tx>
            <c:strRef>
              <c:f>'概要P.1-5'!$AM$66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893178242856212"/>
                  <c:y val="-6.16992419094821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55386749146482606"/>
                  <c:y val="-0.1280067148966785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943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'概要P.1-5'!$AN$66:$AY$66</c:f>
              <c:numCache>
                <c:formatCode>0</c:formatCode>
                <c:ptCount val="12"/>
                <c:pt idx="0">
                  <c:v>809.29752289065766</c:v>
                </c:pt>
                <c:pt idx="1">
                  <c:v>854.40915489348959</c:v>
                </c:pt>
                <c:pt idx="2">
                  <c:v>889.61883629647684</c:v>
                </c:pt>
                <c:pt idx="3">
                  <c:v>943.33529321302115</c:v>
                </c:pt>
                <c:pt idx="4">
                  <c:v>827.09868587673145</c:v>
                </c:pt>
                <c:pt idx="5">
                  <c:v>666.91182394527232</c:v>
                </c:pt>
                <c:pt idx="6">
                  <c:v>706.99322896029821</c:v>
                </c:pt>
                <c:pt idx="7">
                  <c:v>720.22257979115795</c:v>
                </c:pt>
                <c:pt idx="8">
                  <c:v>757.825972321417</c:v>
                </c:pt>
                <c:pt idx="9">
                  <c:v>769.2745521568296</c:v>
                </c:pt>
                <c:pt idx="10">
                  <c:v>861.38296809817496</c:v>
                </c:pt>
                <c:pt idx="11">
                  <c:v>846.20988349048025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6531576"/>
        <c:axId val="327079640"/>
      </c:lineChart>
      <c:catAx>
        <c:axId val="32653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897502351954996"/>
              <c:y val="0.92778040244969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/>
          </a:p>
        </c:txPr>
        <c:crossAx val="32653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31184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>
                    <a:latin typeface="+mj-ea"/>
                    <a:ea typeface="+mj-ea"/>
                  </a:rPr>
                  <a:t>（ﾄﾝ）</a:t>
                </a:r>
              </a:p>
            </c:rich>
          </c:tx>
          <c:layout>
            <c:manualLayout>
              <c:xMode val="edge"/>
              <c:yMode val="edge"/>
              <c:x val="3.323359133132061E-2"/>
              <c:y val="5.04789693166526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/>
          </a:p>
        </c:txPr>
        <c:crossAx val="326535888"/>
        <c:crosses val="autoZero"/>
        <c:crossBetween val="between"/>
        <c:dispUnits>
          <c:builtInUnit val="thousands"/>
        </c:dispUnits>
      </c:valAx>
      <c:catAx>
        <c:axId val="326531576"/>
        <c:scaling>
          <c:orientation val="minMax"/>
        </c:scaling>
        <c:delete val="1"/>
        <c:axPos val="b"/>
        <c:majorTickMark val="out"/>
        <c:minorTickMark val="none"/>
        <c:tickLblPos val="none"/>
        <c:crossAx val="327079640"/>
        <c:crosses val="autoZero"/>
        <c:auto val="1"/>
        <c:lblAlgn val="ctr"/>
        <c:lblOffset val="100"/>
        <c:noMultiLvlLbl val="0"/>
      </c:catAx>
      <c:valAx>
        <c:axId val="327079640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1344669044475013"/>
              <c:y val="5.388438120361858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6531576"/>
        <c:crosses val="max"/>
        <c:crossBetween val="between"/>
        <c:majorUnit val="3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67542098195995"/>
          <c:y val="2.5000065946530554E-2"/>
          <c:w val="0.27058798839278869"/>
          <c:h val="6.94447360746573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H31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～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R1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9393375324243103"/>
          <c:y val="2.77786981785102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51232350893597E-2"/>
          <c:y val="0.14772893629454698"/>
          <c:w val="0.8897735761256903"/>
          <c:h val="0.7255059777517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'概要P.1-5'!$AM$69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814541191520716"/>
                  <c:y val="0.14412148013297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/>
                      <a:t>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575751654889883E-3"/>
                  <c:y val="0.1381398115729608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>
                        <a:solidFill>
                          <a:sysClr val="windowText" lastClr="000000"/>
                        </a:solidFill>
                      </a:rPr>
                      <a:t>136</a:t>
                    </a:r>
                    <a:endParaRPr lang="en-US" altLang="ja-JP" sz="10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'概要P.1-5'!$AN$69:$AY$69</c:f>
              <c:numCache>
                <c:formatCode>#,##0_);[Red]\(#,##0\)</c:formatCode>
                <c:ptCount val="12"/>
                <c:pt idx="0">
                  <c:v>88486.099999999991</c:v>
                </c:pt>
                <c:pt idx="1">
                  <c:v>94926.1</c:v>
                </c:pt>
                <c:pt idx="2">
                  <c:v>83013.7</c:v>
                </c:pt>
                <c:pt idx="3">
                  <c:v>87608.299999999988</c:v>
                </c:pt>
                <c:pt idx="4">
                  <c:v>70819.899999999994</c:v>
                </c:pt>
                <c:pt idx="5">
                  <c:v>84661.4</c:v>
                </c:pt>
                <c:pt idx="6">
                  <c:v>71182.2</c:v>
                </c:pt>
                <c:pt idx="7">
                  <c:v>91372.9</c:v>
                </c:pt>
                <c:pt idx="8">
                  <c:v>87056.5</c:v>
                </c:pt>
                <c:pt idx="9">
                  <c:v>136014</c:v>
                </c:pt>
                <c:pt idx="10">
                  <c:v>110545.7</c:v>
                </c:pt>
                <c:pt idx="11">
                  <c:v>122271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27081208"/>
        <c:axId val="327076504"/>
      </c:barChart>
      <c:lineChart>
        <c:grouping val="standard"/>
        <c:varyColors val="0"/>
        <c:ser>
          <c:idx val="2"/>
          <c:order val="1"/>
          <c:tx>
            <c:strRef>
              <c:f>'概要P.1-5'!$AM$71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8339977518966144"/>
                  <c:y val="-0.100383328495438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/>
                      <a:t>478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726949406656887"/>
                  <c:y val="-5.230898976397046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900">
                        <a:solidFill>
                          <a:sysClr val="windowText" lastClr="000000"/>
                        </a:solidFill>
                      </a:rPr>
                      <a:t>685</a:t>
                    </a:r>
                    <a:endParaRPr lang="en-US" altLang="ja-JP" sz="9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'概要P.1-5'!$AN$71:$AY$71</c:f>
              <c:numCache>
                <c:formatCode>0</c:formatCode>
                <c:ptCount val="12"/>
                <c:pt idx="0">
                  <c:v>615.77465839267416</c:v>
                </c:pt>
                <c:pt idx="1">
                  <c:v>559.52288148359617</c:v>
                </c:pt>
                <c:pt idx="2">
                  <c:v>552.22211514484957</c:v>
                </c:pt>
                <c:pt idx="3">
                  <c:v>565.96416092995764</c:v>
                </c:pt>
                <c:pt idx="4">
                  <c:v>543.70585103904421</c:v>
                </c:pt>
                <c:pt idx="5">
                  <c:v>478.42452404519656</c:v>
                </c:pt>
                <c:pt idx="6">
                  <c:v>515.21353653020003</c:v>
                </c:pt>
                <c:pt idx="7">
                  <c:v>479.32081612819559</c:v>
                </c:pt>
                <c:pt idx="8">
                  <c:v>522.95041725775786</c:v>
                </c:pt>
                <c:pt idx="9">
                  <c:v>526.91706000852855</c:v>
                </c:pt>
                <c:pt idx="10">
                  <c:v>684.54798332273447</c:v>
                </c:pt>
                <c:pt idx="11">
                  <c:v>681.23564050347181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7074936"/>
        <c:axId val="327075328"/>
      </c:lineChart>
      <c:catAx>
        <c:axId val="32708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>
                    <a:latin typeface="+mn-ea"/>
                    <a:ea typeface="+mn-ea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125582109791337"/>
              <c:y val="0.8821739798361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76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76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en-US" altLang="ja-JP" sz="900">
                    <a:latin typeface="+mj-ea"/>
                    <a:ea typeface="+mj-ea"/>
                  </a:rPr>
                  <a:t>(</a:t>
                </a:r>
                <a:r>
                  <a:rPr lang="ja-JP" altLang="en-US" sz="900">
                    <a:latin typeface="+mj-ea"/>
                    <a:ea typeface="+mj-ea"/>
                  </a:rPr>
                  <a:t>ﾄﾝ</a:t>
                </a:r>
                <a:r>
                  <a:rPr lang="en-US" altLang="ja-JP" sz="900">
                    <a:latin typeface="+mj-ea"/>
                    <a:ea typeface="+mj-ea"/>
                  </a:rPr>
                  <a:t>)</a:t>
                </a:r>
                <a:endParaRPr lang="ja-JP" altLang="en-US" sz="900">
                  <a:latin typeface="+mj-ea"/>
                  <a:ea typeface="+mj-ea"/>
                </a:endParaRPr>
              </a:p>
            </c:rich>
          </c:tx>
          <c:layout>
            <c:manualLayout>
              <c:xMode val="edge"/>
              <c:yMode val="edge"/>
              <c:x val="1.4738825845633444E-2"/>
              <c:y val="7.348613324256507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/>
          </a:p>
        </c:txPr>
        <c:crossAx val="327081208"/>
        <c:crosses val="autoZero"/>
        <c:crossBetween val="between"/>
        <c:dispUnits>
          <c:builtInUnit val="thousands"/>
        </c:dispUnits>
      </c:valAx>
      <c:catAx>
        <c:axId val="327074936"/>
        <c:scaling>
          <c:orientation val="minMax"/>
        </c:scaling>
        <c:delete val="1"/>
        <c:axPos val="b"/>
        <c:majorTickMark val="out"/>
        <c:minorTickMark val="none"/>
        <c:tickLblPos val="none"/>
        <c:crossAx val="327075328"/>
        <c:crosses val="autoZero"/>
        <c:auto val="1"/>
        <c:lblAlgn val="ctr"/>
        <c:lblOffset val="100"/>
        <c:noMultiLvlLbl val="0"/>
      </c:catAx>
      <c:valAx>
        <c:axId val="327075328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2658335101994638"/>
              <c:y val="3.789373488241796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74936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55780437192648"/>
          <c:y val="2.1666666666666667E-2"/>
          <c:w val="0.23181573422455767"/>
          <c:h val="7.7778069407990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ＭＳ Ｐゴシック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H31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～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R1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6194824022448459"/>
          <c:y val="4.15096127424505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29755125865885E-2"/>
          <c:y val="0.1201113511927927"/>
          <c:w val="0.89135703293697932"/>
          <c:h val="0.77911341484324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'概要P.1-5'!$AM$74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9726656738181662"/>
                  <c:y val="0.1850478172986997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/>
                      <a:t>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788924970314396E-3"/>
                  <c:y val="0.169051799559537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000">
                        <a:solidFill>
                          <a:sysClr val="windowText" lastClr="000000"/>
                        </a:solidFill>
                      </a:rPr>
                      <a:t>35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'概要P.1-5'!$AN$74:$AY$74</c:f>
              <c:numCache>
                <c:formatCode>#,##0_);[Red]\(#,##0\)</c:formatCode>
                <c:ptCount val="12"/>
                <c:pt idx="0">
                  <c:v>21413.67</c:v>
                </c:pt>
                <c:pt idx="1">
                  <c:v>22926.6</c:v>
                </c:pt>
                <c:pt idx="2">
                  <c:v>20097.900000000001</c:v>
                </c:pt>
                <c:pt idx="3">
                  <c:v>24276.2</c:v>
                </c:pt>
                <c:pt idx="4">
                  <c:v>22494.640000000003</c:v>
                </c:pt>
                <c:pt idx="5">
                  <c:v>22618.639999999999</c:v>
                </c:pt>
                <c:pt idx="6">
                  <c:v>21764.400000000001</c:v>
                </c:pt>
                <c:pt idx="7">
                  <c:v>25338.720000000001</c:v>
                </c:pt>
                <c:pt idx="8">
                  <c:v>20512</c:v>
                </c:pt>
                <c:pt idx="9">
                  <c:v>28559.599999999999</c:v>
                </c:pt>
                <c:pt idx="10">
                  <c:v>34101</c:v>
                </c:pt>
                <c:pt idx="11">
                  <c:v>22025.5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079248"/>
        <c:axId val="327080424"/>
      </c:barChart>
      <c:lineChart>
        <c:grouping val="standard"/>
        <c:varyColors val="0"/>
        <c:ser>
          <c:idx val="2"/>
          <c:order val="1"/>
          <c:tx>
            <c:strRef>
              <c:f>'概要P.1-5'!$AM$75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099235196730347E-2"/>
                  <c:y val="-6.990436540260053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="1"/>
                      <a:t>531</a:t>
                    </a:r>
                  </a:p>
                  <a:p>
                    <a:endParaRPr lang="en-US" altLang="ja-JP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1865129966793375E-2"/>
                  <c:y val="-9.135065013425047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FF0000"/>
                        </a:solidFill>
                      </a:defRPr>
                    </a:pPr>
                    <a:r>
                      <a:rPr lang="en-US" altLang="ja-JP" sz="1100" b="1">
                        <a:solidFill>
                          <a:sysClr val="windowText" lastClr="000000"/>
                        </a:solidFill>
                      </a:rPr>
                      <a:t>732</a:t>
                    </a:r>
                    <a:endParaRPr lang="en-US" altLang="ja-JP" sz="11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'概要P.1-5'!$AN$75:$AY$75</c:f>
              <c:numCache>
                <c:formatCode>0</c:formatCode>
                <c:ptCount val="12"/>
                <c:pt idx="0">
                  <c:v>603.516678831793</c:v>
                </c:pt>
                <c:pt idx="1">
                  <c:v>569.99742657001036</c:v>
                </c:pt>
                <c:pt idx="2">
                  <c:v>583.07554520621557</c:v>
                </c:pt>
                <c:pt idx="3">
                  <c:v>590.37868364900601</c:v>
                </c:pt>
                <c:pt idx="4">
                  <c:v>612.60709217840326</c:v>
                </c:pt>
                <c:pt idx="5">
                  <c:v>538.95181142632805</c:v>
                </c:pt>
                <c:pt idx="6">
                  <c:v>543.68932752568412</c:v>
                </c:pt>
                <c:pt idx="7">
                  <c:v>535.0730423636237</c:v>
                </c:pt>
                <c:pt idx="8">
                  <c:v>608.60135530421212</c:v>
                </c:pt>
                <c:pt idx="9">
                  <c:v>581.37666493928486</c:v>
                </c:pt>
                <c:pt idx="10">
                  <c:v>673.84528312952705</c:v>
                </c:pt>
                <c:pt idx="11">
                  <c:v>726.38659735306805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76896"/>
        <c:axId val="327082384"/>
      </c:lineChart>
      <c:catAx>
        <c:axId val="32707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>
                    <a:latin typeface="+mj-ea"/>
                    <a:ea typeface="+mj-ea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170978627671541"/>
              <c:y val="0.913224846894138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80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80424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>
                    <a:latin typeface="+mj-ea"/>
                    <a:ea typeface="+mj-ea"/>
                  </a:rPr>
                  <a:t>（ﾄﾝ）</a:t>
                </a:r>
              </a:p>
            </c:rich>
          </c:tx>
          <c:layout>
            <c:manualLayout>
              <c:xMode val="edge"/>
              <c:yMode val="edge"/>
              <c:x val="1.1477838561576284E-3"/>
              <c:y val="2.35635200772317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79248"/>
        <c:crosses val="autoZero"/>
        <c:crossBetween val="between"/>
        <c:dispUnits>
          <c:builtInUnit val="thousands"/>
        </c:dispUnits>
      </c:valAx>
      <c:catAx>
        <c:axId val="327076896"/>
        <c:scaling>
          <c:orientation val="minMax"/>
        </c:scaling>
        <c:delete val="1"/>
        <c:axPos val="b"/>
        <c:majorTickMark val="out"/>
        <c:minorTickMark val="none"/>
        <c:tickLblPos val="none"/>
        <c:crossAx val="327082384"/>
        <c:crosses val="autoZero"/>
        <c:auto val="1"/>
        <c:lblAlgn val="ctr"/>
        <c:lblOffset val="100"/>
        <c:noMultiLvlLbl val="0"/>
      </c:catAx>
      <c:valAx>
        <c:axId val="327082384"/>
        <c:scaling>
          <c:orientation val="minMax"/>
          <c:max val="9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2759152925475918"/>
              <c:y val="4.499163710641447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76896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961145651017459"/>
          <c:y val="2.1448401982243195E-2"/>
          <c:w val="0.27784985360584441"/>
          <c:h val="7.2222513852435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H31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～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R1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1760608755105263"/>
          <c:y val="2.1744806720767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21243504517773E-2"/>
          <c:y val="0.19978274300534316"/>
          <c:w val="0.86096047480845606"/>
          <c:h val="0.66521851301165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'概要P.1-5'!$AM$78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'概要P.1-5'!$AN$78:$AY$78</c:f>
              <c:numCache>
                <c:formatCode>#,##0_);[Red]\(#,##0\)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7.5</c:v>
                </c:pt>
                <c:pt idx="3">
                  <c:v>1</c:v>
                </c:pt>
                <c:pt idx="4">
                  <c:v>3.5</c:v>
                </c:pt>
                <c:pt idx="5">
                  <c:v>1</c:v>
                </c:pt>
                <c:pt idx="6">
                  <c:v>2.6</c:v>
                </c:pt>
                <c:pt idx="7">
                  <c:v>0</c:v>
                </c:pt>
                <c:pt idx="8">
                  <c:v>66</c:v>
                </c:pt>
                <c:pt idx="9">
                  <c:v>1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27077288"/>
        <c:axId val="327081992"/>
      </c:barChart>
      <c:lineChart>
        <c:grouping val="standard"/>
        <c:varyColors val="0"/>
        <c:ser>
          <c:idx val="2"/>
          <c:order val="1"/>
          <c:tx>
            <c:strRef>
              <c:f>'概要P.1-5'!$AM$79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>
                  <a:alpha val="96000"/>
                </a:srgb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6664703829927745"/>
                  <c:y val="-0.409022945129404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FF0000"/>
                        </a:solidFill>
                      </a:defRPr>
                    </a:pPr>
                    <a:r>
                      <a:rPr lang="en-US" altLang="ja-JP" sz="1100">
                        <a:solidFill>
                          <a:sysClr val="windowText" lastClr="000000"/>
                        </a:solidFill>
                      </a:rPr>
                      <a:t>66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022795821324087E-2"/>
                  <c:y val="-9.0738679099446218E-2"/>
                </c:manualLayout>
              </c:layout>
              <c:tx>
                <c:rich>
                  <a:bodyPr/>
                  <a:lstStyle/>
                  <a:p>
                    <a:fld id="{7CB577E3-6191-4EE1-97A1-B99F400518DB}" type="VALUE">
                      <a:rPr lang="en-US" altLang="ja-JP" sz="1000" b="1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927114751440283E-2"/>
                  <c:y val="-0.115485591581113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2995883308889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0265261394201358E-2"/>
                  <c:y val="-6.8959946895410976E-2"/>
                </c:manualLayout>
              </c:layout>
              <c:tx>
                <c:rich>
                  <a:bodyPr/>
                  <a:lstStyle/>
                  <a:p>
                    <a:fld id="{A2EEA22F-EDA0-45BD-8390-E8F3C794602E}" type="VALUE">
                      <a:rPr lang="en-US" altLang="ja-JP" sz="1100" b="1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'概要P.1-5'!$AN$79:$AY$79</c:f>
              <c:numCache>
                <c:formatCode>#,##0_);[Red]\(#,##0\)</c:formatCode>
                <c:ptCount val="12"/>
                <c:pt idx="0">
                  <c:v>4350</c:v>
                </c:pt>
                <c:pt idx="1">
                  <c:v>3420</c:v>
                </c:pt>
                <c:pt idx="2">
                  <c:v>3176</c:v>
                </c:pt>
                <c:pt idx="3">
                  <c:v>8000</c:v>
                </c:pt>
                <c:pt idx="4">
                  <c:v>6278.5714285714284</c:v>
                </c:pt>
                <c:pt idx="5">
                  <c:v>10000</c:v>
                </c:pt>
                <c:pt idx="6">
                  <c:v>4155.7692307692305</c:v>
                </c:pt>
                <c:pt idx="7">
                  <c:v>0</c:v>
                </c:pt>
                <c:pt idx="8">
                  <c:v>348.4848484848485</c:v>
                </c:pt>
                <c:pt idx="9">
                  <c:v>10000</c:v>
                </c:pt>
                <c:pt idx="10">
                  <c:v>9000</c:v>
                </c:pt>
                <c:pt idx="11">
                  <c:v>4125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7076112"/>
        <c:axId val="327075720"/>
      </c:lineChart>
      <c:catAx>
        <c:axId val="327077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>
                    <a:latin typeface="+mn-ea"/>
                    <a:ea typeface="+mn-ea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0775054941414235"/>
              <c:y val="0.90555818022747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81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819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（Kg）</a:t>
                </a:r>
              </a:p>
            </c:rich>
          </c:tx>
          <c:layout>
            <c:manualLayout>
              <c:xMode val="edge"/>
              <c:yMode val="edge"/>
              <c:x val="1.0185346747505094E-2"/>
              <c:y val="2.037037037037039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77288"/>
        <c:crosses val="autoZero"/>
        <c:crossBetween val="between"/>
        <c:majorUnit val="25"/>
      </c:valAx>
      <c:valAx>
        <c:axId val="3270757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27076112"/>
        <c:crosses val="max"/>
        <c:crossBetween val="between"/>
      </c:valAx>
      <c:catAx>
        <c:axId val="3270761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ja-JP" sz="900"/>
                  <a:t>(</a:t>
                </a:r>
                <a:r>
                  <a:rPr lang="ja-JP" altLang="en-US" sz="900"/>
                  <a:t>円／㎏）</a:t>
                </a:r>
              </a:p>
            </c:rich>
          </c:tx>
          <c:layout>
            <c:manualLayout>
              <c:xMode val="edge"/>
              <c:yMode val="edge"/>
              <c:x val="0.8818610455271112"/>
              <c:y val="3.3750611582617765E-3"/>
            </c:manualLayout>
          </c:layout>
          <c:overlay val="0"/>
        </c:title>
        <c:majorTickMark val="out"/>
        <c:minorTickMark val="none"/>
        <c:tickLblPos val="nextTo"/>
        <c:crossAx val="3270757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057448473242133"/>
          <c:y val="4.0954331350919547E-2"/>
          <c:w val="0.29765487333460711"/>
          <c:h val="7.2222513852435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</a:rPr>
              <a:t>H31R1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+mj-ea"/>
                <a:ea typeface="+mj-ea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5859798999024816"/>
          <c:y val="2.77777777777777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678463402774474E-2"/>
          <c:y val="0.13518525300616493"/>
          <c:w val="0.87088548059605608"/>
          <c:h val="0.736725817665000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'概要P.1-5'!$AM$82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54528675578409E-2"/>
                  <c:y val="3.87596899224806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 altLang="ja-JP" sz="1000"/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0.139534883720930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0.139534883720930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'概要P.1-5'!$AN$82:$AY$82</c:f>
              <c:numCache>
                <c:formatCode>#,##0_);[Red]\(#,##0\)</c:formatCode>
                <c:ptCount val="12"/>
                <c:pt idx="0">
                  <c:v>2.2000000000000002</c:v>
                </c:pt>
                <c:pt idx="1">
                  <c:v>1</c:v>
                </c:pt>
                <c:pt idx="2">
                  <c:v>2.2000000000000002</c:v>
                </c:pt>
                <c:pt idx="3">
                  <c:v>2.4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1.6</c:v>
                </c:pt>
                <c:pt idx="8">
                  <c:v>1</c:v>
                </c:pt>
                <c:pt idx="9">
                  <c:v>1</c:v>
                </c:pt>
                <c:pt idx="10">
                  <c:v>0.6</c:v>
                </c:pt>
                <c:pt idx="11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078072"/>
        <c:axId val="327078856"/>
      </c:barChart>
      <c:lineChart>
        <c:grouping val="standard"/>
        <c:varyColors val="0"/>
        <c:ser>
          <c:idx val="2"/>
          <c:order val="1"/>
          <c:tx>
            <c:strRef>
              <c:f>'概要P.1-5'!$AM$83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8532085695544208E-2"/>
                  <c:y val="-0.135658914728682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997433131376903E-2"/>
                      <c:h val="0.13953488372093023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1965459465589667"/>
                  <c:y val="-0.379844961240310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100" b="1">
                        <a:solidFill>
                          <a:sysClr val="windowText" lastClr="000000"/>
                        </a:solidFill>
                      </a:rPr>
                      <a:t>20,100</a:t>
                    </a:r>
                    <a:endParaRPr lang="en-US" altLang="ja-JP" sz="11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val>
            <c:numRef>
              <c:f>'概要P.1-5'!$AN$83:$AY$83</c:f>
              <c:numCache>
                <c:formatCode>#,##0_);[Red]\(#,##0\)</c:formatCode>
                <c:ptCount val="12"/>
                <c:pt idx="0">
                  <c:v>13909.090909090908</c:v>
                </c:pt>
                <c:pt idx="1">
                  <c:v>19200</c:v>
                </c:pt>
                <c:pt idx="2">
                  <c:v>9545.4545454545441</c:v>
                </c:pt>
                <c:pt idx="3">
                  <c:v>16312.5</c:v>
                </c:pt>
                <c:pt idx="4">
                  <c:v>18057.692307692309</c:v>
                </c:pt>
                <c:pt idx="5">
                  <c:v>14400</c:v>
                </c:pt>
                <c:pt idx="6">
                  <c:v>13440</c:v>
                </c:pt>
                <c:pt idx="7">
                  <c:v>11343.75</c:v>
                </c:pt>
                <c:pt idx="8">
                  <c:v>20100</c:v>
                </c:pt>
                <c:pt idx="9">
                  <c:v>9600</c:v>
                </c:pt>
                <c:pt idx="10">
                  <c:v>14250</c:v>
                </c:pt>
                <c:pt idx="11">
                  <c:v>14250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21688"/>
        <c:axId val="328224824"/>
      </c:lineChart>
      <c:catAx>
        <c:axId val="32707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>
                    <a:latin typeface="+mn-ea"/>
                    <a:ea typeface="+mn-ea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04027878868083"/>
              <c:y val="0.90926188393117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78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788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（Kg）</a:t>
                </a:r>
              </a:p>
            </c:rich>
          </c:tx>
          <c:layout>
            <c:manualLayout>
              <c:xMode val="edge"/>
              <c:yMode val="edge"/>
              <c:x val="1.1555360345953335E-3"/>
              <c:y val="4.177501068180431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7078072"/>
        <c:crosses val="autoZero"/>
        <c:crossBetween val="between"/>
        <c:majorUnit val="1"/>
      </c:valAx>
      <c:catAx>
        <c:axId val="328221688"/>
        <c:scaling>
          <c:orientation val="minMax"/>
        </c:scaling>
        <c:delete val="1"/>
        <c:axPos val="b"/>
        <c:majorTickMark val="out"/>
        <c:minorTickMark val="none"/>
        <c:tickLblPos val="none"/>
        <c:crossAx val="328224824"/>
        <c:crosses val="autoZero"/>
        <c:auto val="1"/>
        <c:lblAlgn val="ctr"/>
        <c:lblOffset val="100"/>
        <c:noMultiLvlLbl val="0"/>
      </c:catAx>
      <c:valAx>
        <c:axId val="32822482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.91264697833713848"/>
              <c:y val="2.907281938594885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8221688"/>
        <c:crosses val="max"/>
        <c:crossBetween val="between"/>
        <c:majorUnit val="3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12" Type="http://schemas.openxmlformats.org/officeDocument/2006/relationships/chart" Target="../charts/chart12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_rels/drawing2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20.xml" />
  <Relationship Id="rId13" Type="http://schemas.openxmlformats.org/officeDocument/2006/relationships/chart" Target="../charts/chart25.xml" />
  <Relationship Id="rId18" Type="http://schemas.openxmlformats.org/officeDocument/2006/relationships/chart" Target="../charts/chart30.xml" />
  <Relationship Id="rId3" Type="http://schemas.openxmlformats.org/officeDocument/2006/relationships/chart" Target="../charts/chart15.xml" />
  <Relationship Id="rId21" Type="http://schemas.openxmlformats.org/officeDocument/2006/relationships/chart" Target="../charts/chart33.xml" />
  <Relationship Id="rId7" Type="http://schemas.openxmlformats.org/officeDocument/2006/relationships/chart" Target="../charts/chart19.xml" />
  <Relationship Id="rId12" Type="http://schemas.openxmlformats.org/officeDocument/2006/relationships/chart" Target="../charts/chart24.xml" />
  <Relationship Id="rId17" Type="http://schemas.openxmlformats.org/officeDocument/2006/relationships/chart" Target="../charts/chart29.xml" />
  <Relationship Id="rId2" Type="http://schemas.openxmlformats.org/officeDocument/2006/relationships/chart" Target="../charts/chart14.xml" />
  <Relationship Id="rId16" Type="http://schemas.openxmlformats.org/officeDocument/2006/relationships/chart" Target="../charts/chart28.xml" />
  <Relationship Id="rId20" Type="http://schemas.openxmlformats.org/officeDocument/2006/relationships/chart" Target="../charts/chart32.xml" />
  <Relationship Id="rId1" Type="http://schemas.openxmlformats.org/officeDocument/2006/relationships/chart" Target="../charts/chart13.xml" />
  <Relationship Id="rId6" Type="http://schemas.openxmlformats.org/officeDocument/2006/relationships/chart" Target="../charts/chart18.xml" />
  <Relationship Id="rId11" Type="http://schemas.openxmlformats.org/officeDocument/2006/relationships/chart" Target="../charts/chart23.xml" />
  <Relationship Id="rId24" Type="http://schemas.openxmlformats.org/officeDocument/2006/relationships/chart" Target="../charts/chart36.xml" />
  <Relationship Id="rId5" Type="http://schemas.openxmlformats.org/officeDocument/2006/relationships/chart" Target="../charts/chart17.xml" />
  <Relationship Id="rId15" Type="http://schemas.openxmlformats.org/officeDocument/2006/relationships/chart" Target="../charts/chart27.xml" />
  <Relationship Id="rId23" Type="http://schemas.openxmlformats.org/officeDocument/2006/relationships/chart" Target="../charts/chart35.xml" />
  <Relationship Id="rId10" Type="http://schemas.openxmlformats.org/officeDocument/2006/relationships/chart" Target="../charts/chart22.xml" />
  <Relationship Id="rId19" Type="http://schemas.openxmlformats.org/officeDocument/2006/relationships/chart" Target="../charts/chart31.xml" />
  <Relationship Id="rId4" Type="http://schemas.openxmlformats.org/officeDocument/2006/relationships/chart" Target="../charts/chart16.xml" />
  <Relationship Id="rId9" Type="http://schemas.openxmlformats.org/officeDocument/2006/relationships/chart" Target="../charts/chart21.xml" />
  <Relationship Id="rId14" Type="http://schemas.openxmlformats.org/officeDocument/2006/relationships/chart" Target="../charts/chart26.xml" />
  <Relationship Id="rId22" Type="http://schemas.openxmlformats.org/officeDocument/2006/relationships/chart" Target="../charts/chart3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</xdr:colOff>
      <xdr:row>42</xdr:row>
      <xdr:rowOff>523876</xdr:rowOff>
    </xdr:from>
    <xdr:to>
      <xdr:col>35</xdr:col>
      <xdr:colOff>13856</xdr:colOff>
      <xdr:row>51</xdr:row>
      <xdr:rowOff>103909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56</xdr:row>
      <xdr:rowOff>38100</xdr:rowOff>
    </xdr:from>
    <xdr:to>
      <xdr:col>34</xdr:col>
      <xdr:colOff>171450</xdr:colOff>
      <xdr:row>64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70</xdr:row>
      <xdr:rowOff>38101</xdr:rowOff>
    </xdr:from>
    <xdr:to>
      <xdr:col>34</xdr:col>
      <xdr:colOff>133350</xdr:colOff>
      <xdr:row>78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10392</xdr:colOff>
      <xdr:row>97</xdr:row>
      <xdr:rowOff>173183</xdr:rowOff>
    </xdr:from>
    <xdr:to>
      <xdr:col>34</xdr:col>
      <xdr:colOff>162792</xdr:colOff>
      <xdr:row>107</xdr:row>
      <xdr:rowOff>68407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83127</xdr:colOff>
      <xdr:row>112</xdr:row>
      <xdr:rowOff>28575</xdr:rowOff>
    </xdr:from>
    <xdr:to>
      <xdr:col>34</xdr:col>
      <xdr:colOff>187902</xdr:colOff>
      <xdr:row>122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163363</xdr:colOff>
      <xdr:row>127</xdr:row>
      <xdr:rowOff>21707</xdr:rowOff>
    </xdr:from>
    <xdr:to>
      <xdr:col>34</xdr:col>
      <xdr:colOff>161745</xdr:colOff>
      <xdr:row>135</xdr:row>
      <xdr:rowOff>171989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</xdr:colOff>
      <xdr:row>141</xdr:row>
      <xdr:rowOff>1</xdr:rowOff>
    </xdr:from>
    <xdr:to>
      <xdr:col>34</xdr:col>
      <xdr:colOff>143774</xdr:colOff>
      <xdr:row>149</xdr:row>
      <xdr:rowOff>133351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60614</xdr:colOff>
      <xdr:row>154</xdr:row>
      <xdr:rowOff>69273</xdr:rowOff>
    </xdr:from>
    <xdr:to>
      <xdr:col>34</xdr:col>
      <xdr:colOff>179063</xdr:colOff>
      <xdr:row>162</xdr:row>
      <xdr:rowOff>84859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9525</xdr:colOff>
      <xdr:row>166</xdr:row>
      <xdr:rowOff>164525</xdr:rowOff>
    </xdr:from>
    <xdr:to>
      <xdr:col>34</xdr:col>
      <xdr:colOff>180975</xdr:colOff>
      <xdr:row>175</xdr:row>
      <xdr:rowOff>88325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34636</xdr:colOff>
      <xdr:row>181</xdr:row>
      <xdr:rowOff>20784</xdr:rowOff>
    </xdr:from>
    <xdr:to>
      <xdr:col>35</xdr:col>
      <xdr:colOff>6208</xdr:colOff>
      <xdr:row>189</xdr:row>
      <xdr:rowOff>106508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30174</xdr:colOff>
      <xdr:row>194</xdr:row>
      <xdr:rowOff>138546</xdr:rowOff>
    </xdr:from>
    <xdr:to>
      <xdr:col>34</xdr:col>
      <xdr:colOff>161746</xdr:colOff>
      <xdr:row>204</xdr:row>
      <xdr:rowOff>180976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11142</xdr:colOff>
      <xdr:row>84</xdr:row>
      <xdr:rowOff>9526</xdr:rowOff>
    </xdr:from>
    <xdr:to>
      <xdr:col>34</xdr:col>
      <xdr:colOff>170731</xdr:colOff>
      <xdr:row>92</xdr:row>
      <xdr:rowOff>142876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26</xdr:row>
      <xdr:rowOff>102891</xdr:rowOff>
    </xdr:from>
    <xdr:to>
      <xdr:col>14</xdr:col>
      <xdr:colOff>596621</xdr:colOff>
      <xdr:row>37</xdr:row>
      <xdr:rowOff>177940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195105</xdr:colOff>
      <xdr:row>8</xdr:row>
      <xdr:rowOff>127596</xdr:rowOff>
    </xdr:from>
    <xdr:to>
      <xdr:col>14</xdr:col>
      <xdr:colOff>575687</xdr:colOff>
      <xdr:row>21</xdr:row>
      <xdr:rowOff>136073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16225</xdr:colOff>
      <xdr:row>65</xdr:row>
      <xdr:rowOff>103834</xdr:rowOff>
    </xdr:from>
    <xdr:to>
      <xdr:col>14</xdr:col>
      <xdr:colOff>595679</xdr:colOff>
      <xdr:row>76</xdr:row>
      <xdr:rowOff>127488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27633</xdr:colOff>
      <xdr:row>48</xdr:row>
      <xdr:rowOff>25749</xdr:rowOff>
    </xdr:from>
    <xdr:to>
      <xdr:col>14</xdr:col>
      <xdr:colOff>638489</xdr:colOff>
      <xdr:row>60</xdr:row>
      <xdr:rowOff>177940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142876</xdr:colOff>
      <xdr:row>103</xdr:row>
      <xdr:rowOff>112416</xdr:rowOff>
    </xdr:from>
    <xdr:to>
      <xdr:col>14</xdr:col>
      <xdr:colOff>568047</xdr:colOff>
      <xdr:row>114</xdr:row>
      <xdr:rowOff>187465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157005</xdr:colOff>
      <xdr:row>85</xdr:row>
      <xdr:rowOff>156171</xdr:rowOff>
    </xdr:from>
    <xdr:to>
      <xdr:col>14</xdr:col>
      <xdr:colOff>537587</xdr:colOff>
      <xdr:row>98</xdr:row>
      <xdr:rowOff>164648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6700</xdr:colOff>
      <xdr:row>142</xdr:row>
      <xdr:rowOff>122884</xdr:rowOff>
    </xdr:from>
    <xdr:to>
      <xdr:col>14</xdr:col>
      <xdr:colOff>586154</xdr:colOff>
      <xdr:row>153</xdr:row>
      <xdr:rowOff>146538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27633</xdr:colOff>
      <xdr:row>125</xdr:row>
      <xdr:rowOff>25749</xdr:rowOff>
    </xdr:from>
    <xdr:to>
      <xdr:col>14</xdr:col>
      <xdr:colOff>638489</xdr:colOff>
      <xdr:row>137</xdr:row>
      <xdr:rowOff>177940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19050</xdr:colOff>
      <xdr:row>180</xdr:row>
      <xdr:rowOff>121941</xdr:rowOff>
    </xdr:from>
    <xdr:to>
      <xdr:col>14</xdr:col>
      <xdr:colOff>577571</xdr:colOff>
      <xdr:row>192</xdr:row>
      <xdr:rowOff>6490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4605</xdr:colOff>
      <xdr:row>162</xdr:row>
      <xdr:rowOff>118071</xdr:rowOff>
    </xdr:from>
    <xdr:to>
      <xdr:col>14</xdr:col>
      <xdr:colOff>585212</xdr:colOff>
      <xdr:row>175</xdr:row>
      <xdr:rowOff>126548</xdr:rowOff>
    </xdr:to>
    <xdr:graphicFrame macro="">
      <xdr:nvGraphicFramePr>
        <xdr:cNvPr id="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38100</xdr:colOff>
      <xdr:row>219</xdr:row>
      <xdr:rowOff>123826</xdr:rowOff>
    </xdr:from>
    <xdr:to>
      <xdr:col>14</xdr:col>
      <xdr:colOff>690929</xdr:colOff>
      <xdr:row>230</xdr:row>
      <xdr:rowOff>28575</xdr:rowOff>
    </xdr:to>
    <xdr:graphicFrame macro="">
      <xdr:nvGraphicFramePr>
        <xdr:cNvPr id="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90844</xdr:colOff>
      <xdr:row>201</xdr:row>
      <xdr:rowOff>155635</xdr:rowOff>
    </xdr:from>
    <xdr:to>
      <xdr:col>14</xdr:col>
      <xdr:colOff>701700</xdr:colOff>
      <xdr:row>214</xdr:row>
      <xdr:rowOff>117326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38100</xdr:colOff>
      <xdr:row>257</xdr:row>
      <xdr:rowOff>102891</xdr:rowOff>
    </xdr:from>
    <xdr:to>
      <xdr:col>14</xdr:col>
      <xdr:colOff>596621</xdr:colOff>
      <xdr:row>268</xdr:row>
      <xdr:rowOff>177940</xdr:rowOff>
    </xdr:to>
    <xdr:graphicFrame macro="">
      <xdr:nvGraphicFramePr>
        <xdr:cNvPr id="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195105</xdr:colOff>
      <xdr:row>239</xdr:row>
      <xdr:rowOff>127596</xdr:rowOff>
    </xdr:from>
    <xdr:to>
      <xdr:col>14</xdr:col>
      <xdr:colOff>575687</xdr:colOff>
      <xdr:row>252</xdr:row>
      <xdr:rowOff>136073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6700</xdr:colOff>
      <xdr:row>296</xdr:row>
      <xdr:rowOff>122884</xdr:rowOff>
    </xdr:from>
    <xdr:to>
      <xdr:col>14</xdr:col>
      <xdr:colOff>586154</xdr:colOff>
      <xdr:row>307</xdr:row>
      <xdr:rowOff>146538</xdr:rowOff>
    </xdr:to>
    <xdr:graphicFrame macro="">
      <xdr:nvGraphicFramePr>
        <xdr:cNvPr id="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18974</xdr:colOff>
      <xdr:row>278</xdr:row>
      <xdr:rowOff>190272</xdr:rowOff>
    </xdr:from>
    <xdr:to>
      <xdr:col>14</xdr:col>
      <xdr:colOff>629830</xdr:colOff>
      <xdr:row>291</xdr:row>
      <xdr:rowOff>151963</xdr:rowOff>
    </xdr:to>
    <xdr:graphicFrame macro="">
      <xdr:nvGraphicFramePr>
        <xdr:cNvPr id="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19050</xdr:colOff>
      <xdr:row>334</xdr:row>
      <xdr:rowOff>150516</xdr:rowOff>
    </xdr:from>
    <xdr:to>
      <xdr:col>14</xdr:col>
      <xdr:colOff>577571</xdr:colOff>
      <xdr:row>346</xdr:row>
      <xdr:rowOff>35065</xdr:rowOff>
    </xdr:to>
    <xdr:graphicFrame macro="">
      <xdr:nvGraphicFramePr>
        <xdr:cNvPr id="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195105</xdr:colOff>
      <xdr:row>316</xdr:row>
      <xdr:rowOff>127596</xdr:rowOff>
    </xdr:from>
    <xdr:to>
      <xdr:col>14</xdr:col>
      <xdr:colOff>575687</xdr:colOff>
      <xdr:row>329</xdr:row>
      <xdr:rowOff>136073</xdr:rowOff>
    </xdr:to>
    <xdr:graphicFrame macro="">
      <xdr:nvGraphicFramePr>
        <xdr:cNvPr id="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197200</xdr:colOff>
      <xdr:row>373</xdr:row>
      <xdr:rowOff>84784</xdr:rowOff>
    </xdr:from>
    <xdr:to>
      <xdr:col>14</xdr:col>
      <xdr:colOff>576629</xdr:colOff>
      <xdr:row>384</xdr:row>
      <xdr:rowOff>108438</xdr:rowOff>
    </xdr:to>
    <xdr:graphicFrame macro="">
      <xdr:nvGraphicFramePr>
        <xdr:cNvPr id="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27633</xdr:colOff>
      <xdr:row>356</xdr:row>
      <xdr:rowOff>25749</xdr:rowOff>
    </xdr:from>
    <xdr:to>
      <xdr:col>14</xdr:col>
      <xdr:colOff>638489</xdr:colOff>
      <xdr:row>368</xdr:row>
      <xdr:rowOff>177940</xdr:rowOff>
    </xdr:to>
    <xdr:graphicFrame macro="">
      <xdr:nvGraphicFramePr>
        <xdr:cNvPr id="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38100</xdr:colOff>
      <xdr:row>411</xdr:row>
      <xdr:rowOff>102891</xdr:rowOff>
    </xdr:from>
    <xdr:to>
      <xdr:col>14</xdr:col>
      <xdr:colOff>596621</xdr:colOff>
      <xdr:row>422</xdr:row>
      <xdr:rowOff>177940</xdr:rowOff>
    </xdr:to>
    <xdr:graphicFrame macro="">
      <xdr:nvGraphicFramePr>
        <xdr:cNvPr id="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195105</xdr:colOff>
      <xdr:row>393</xdr:row>
      <xdr:rowOff>127596</xdr:rowOff>
    </xdr:from>
    <xdr:to>
      <xdr:col>14</xdr:col>
      <xdr:colOff>575687</xdr:colOff>
      <xdr:row>406</xdr:row>
      <xdr:rowOff>136073</xdr:rowOff>
    </xdr:to>
    <xdr:graphicFrame macro="">
      <xdr:nvGraphicFramePr>
        <xdr:cNvPr id="2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4968</xdr:colOff>
      <xdr:row>450</xdr:row>
      <xdr:rowOff>107298</xdr:rowOff>
    </xdr:from>
    <xdr:to>
      <xdr:col>14</xdr:col>
      <xdr:colOff>584422</xdr:colOff>
      <xdr:row>461</xdr:row>
      <xdr:rowOff>130952</xdr:rowOff>
    </xdr:to>
    <xdr:graphicFrame macro="">
      <xdr:nvGraphicFramePr>
        <xdr:cNvPr id="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9524</xdr:colOff>
      <xdr:row>432</xdr:row>
      <xdr:rowOff>82900</xdr:rowOff>
    </xdr:from>
    <xdr:to>
      <xdr:col>14</xdr:col>
      <xdr:colOff>514350</xdr:colOff>
      <xdr:row>446</xdr:row>
      <xdr:rowOff>95250</xdr:rowOff>
    </xdr:to>
    <xdr:graphicFrame macro="">
      <xdr:nvGraphicFramePr>
        <xdr:cNvPr id="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14</xdr:col>
      <xdr:colOff>342900</xdr:colOff>
      <xdr:row>332</xdr:row>
      <xdr:rowOff>123825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772650" y="633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0</xdr:colOff>
      <xdr:row>308</xdr:row>
      <xdr:rowOff>38100</xdr:rowOff>
    </xdr:from>
    <xdr:to>
      <xdr:col>6</xdr:col>
      <xdr:colOff>704850</xdr:colOff>
      <xdr:row>309</xdr:row>
      <xdr:rowOff>104775</xdr:rowOff>
    </xdr:to>
    <xdr:sp macro="" textlink="">
      <xdr:nvSpPr>
        <xdr:cNvPr id="27" name="テキスト ボックス 26"/>
        <xdr:cNvSpPr txBox="1"/>
      </xdr:nvSpPr>
      <xdr:spPr>
        <a:xfrm>
          <a:off x="2095500" y="58712100"/>
          <a:ext cx="2171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平成</a:t>
          </a:r>
          <a:r>
            <a:rPr kumimoji="1" lang="en-US" altLang="ja-JP" sz="1100"/>
            <a:t>30</a:t>
          </a:r>
          <a:r>
            <a:rPr kumimoji="1" lang="ja-JP" altLang="en-US" sz="1100"/>
            <a:t>年入荷なし</a:t>
          </a:r>
        </a:p>
      </xdr:txBody>
    </xdr:sp>
    <xdr:clientData/>
  </xdr:twoCellAnchor>
  <xdr:twoCellAnchor>
    <xdr:from>
      <xdr:col>4</xdr:col>
      <xdr:colOff>0</xdr:colOff>
      <xdr:row>347</xdr:row>
      <xdr:rowOff>0</xdr:rowOff>
    </xdr:from>
    <xdr:to>
      <xdr:col>6</xdr:col>
      <xdr:colOff>704850</xdr:colOff>
      <xdr:row>348</xdr:row>
      <xdr:rowOff>66675</xdr:rowOff>
    </xdr:to>
    <xdr:sp macro="" textlink="">
      <xdr:nvSpPr>
        <xdr:cNvPr id="28" name="テキスト ボックス 27"/>
        <xdr:cNvSpPr txBox="1"/>
      </xdr:nvSpPr>
      <xdr:spPr>
        <a:xfrm>
          <a:off x="2095500" y="66103500"/>
          <a:ext cx="2171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平成</a:t>
          </a:r>
          <a:r>
            <a:rPr kumimoji="1" lang="en-US" altLang="ja-JP" sz="1100"/>
            <a:t>30</a:t>
          </a:r>
          <a:r>
            <a:rPr kumimoji="1" lang="ja-JP" altLang="en-US" sz="1100"/>
            <a:t>年入荷なし</a:t>
          </a:r>
        </a:p>
      </xdr:txBody>
    </xdr:sp>
    <xdr:clientData/>
  </xdr:twoCellAnchor>
  <xdr:oneCellAnchor>
    <xdr:from>
      <xdr:col>9</xdr:col>
      <xdr:colOff>342900</xdr:colOff>
      <xdr:row>119</xdr:row>
      <xdr:rowOff>9525</xdr:rowOff>
    </xdr:from>
    <xdr:ext cx="371475" cy="188360"/>
    <xdr:sp macro="" textlink="">
      <xdr:nvSpPr>
        <xdr:cNvPr id="32" name="テキスト ボックス 31"/>
        <xdr:cNvSpPr txBox="1"/>
      </xdr:nvSpPr>
      <xdr:spPr>
        <a:xfrm>
          <a:off x="6105525" y="22679025"/>
          <a:ext cx="371475" cy="18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342900</xdr:colOff>
      <xdr:row>119</xdr:row>
      <xdr:rowOff>9525</xdr:rowOff>
    </xdr:from>
    <xdr:ext cx="371475" cy="188360"/>
    <xdr:sp macro="" textlink="">
      <xdr:nvSpPr>
        <xdr:cNvPr id="33" name="テキスト ボックス 32"/>
        <xdr:cNvSpPr txBox="1"/>
      </xdr:nvSpPr>
      <xdr:spPr>
        <a:xfrm>
          <a:off x="6838950" y="22679025"/>
          <a:ext cx="371475" cy="18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428625</xdr:colOff>
      <xdr:row>118</xdr:row>
      <xdr:rowOff>180975</xdr:rowOff>
    </xdr:from>
    <xdr:ext cx="371475" cy="207410"/>
    <xdr:sp macro="" textlink="">
      <xdr:nvSpPr>
        <xdr:cNvPr id="34" name="テキスト ボックス 33"/>
        <xdr:cNvSpPr txBox="1"/>
      </xdr:nvSpPr>
      <xdr:spPr>
        <a:xfrm>
          <a:off x="6191250" y="22659975"/>
          <a:ext cx="371475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428625</xdr:colOff>
      <xdr:row>118</xdr:row>
      <xdr:rowOff>180975</xdr:rowOff>
    </xdr:from>
    <xdr:ext cx="371475" cy="207410"/>
    <xdr:sp macro="" textlink="">
      <xdr:nvSpPr>
        <xdr:cNvPr id="35" name="テキスト ボックス 34"/>
        <xdr:cNvSpPr txBox="1"/>
      </xdr:nvSpPr>
      <xdr:spPr>
        <a:xfrm>
          <a:off x="6191250" y="22659975"/>
          <a:ext cx="371475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428625</xdr:colOff>
      <xdr:row>118</xdr:row>
      <xdr:rowOff>180975</xdr:rowOff>
    </xdr:from>
    <xdr:ext cx="371475" cy="207410"/>
    <xdr:sp macro="" textlink="">
      <xdr:nvSpPr>
        <xdr:cNvPr id="36" name="テキスト ボックス 35"/>
        <xdr:cNvSpPr txBox="1"/>
      </xdr:nvSpPr>
      <xdr:spPr>
        <a:xfrm>
          <a:off x="6924675" y="22659975"/>
          <a:ext cx="371475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0.02185</cdr:x>
      <cdr:y>0.03597</cdr:y>
    </cdr:from>
    <cdr:to>
      <cdr:x>0.06556</cdr:x>
      <cdr:y>0.11496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9550" y="78084"/>
          <a:ext cx="4191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0.05066</cdr:x>
      <cdr:y>0.14568</cdr:y>
    </cdr:from>
    <cdr:to>
      <cdr:x>0.08245</cdr:x>
      <cdr:y>0.27733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85775" y="316209"/>
          <a:ext cx="3048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0.06258</cdr:x>
      <cdr:y>0.23784</cdr:y>
    </cdr:from>
    <cdr:to>
      <cdr:x>0.15795</cdr:x>
      <cdr:y>0.65911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00075" y="51623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0.0149</cdr:x>
      <cdr:y>0.00087</cdr:y>
    </cdr:from>
    <cdr:to>
      <cdr:x>0.11027</cdr:x>
      <cdr:y>0.42214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2875" y="188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（トン）</a:t>
          </a:r>
        </a:p>
      </cdr:txBody>
    </cdr:sp>
  </cdr:relSizeAnchor>
  <cdr:relSizeAnchor xmlns:cdr="http://schemas.openxmlformats.org/drawingml/2006/chartDrawing">
    <cdr:from>
      <cdr:x>0.90463</cdr:x>
      <cdr:y>0.01842</cdr:y>
    </cdr:from>
    <cdr:to>
      <cdr:x>1</cdr:x>
      <cdr:y>0.4397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8673821" y="3998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　　　（円</a:t>
          </a:r>
          <a:r>
            <a:rPr lang="en-US" altLang="ja-JP" sz="800"/>
            <a:t>/</a:t>
          </a:r>
          <a:r>
            <a:rPr lang="en-US" altLang="ja-JP" sz="1000"/>
            <a:t>K</a:t>
          </a:r>
          <a:r>
            <a:rPr lang="ja-JP" altLang="en-US" sz="1000"/>
            <a:t>ｇ</a:t>
          </a:r>
          <a:r>
            <a:rPr lang="ja-JP" altLang="en-US" sz="800"/>
            <a:t>）</a:t>
          </a:r>
          <a:endParaRPr lang="en-US" altLang="ja-JP" sz="8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0.95566</cdr:x>
      <cdr:y>0.83903</cdr:y>
    </cdr:from>
    <cdr:to>
      <cdr:x>1</cdr:x>
      <cdr:y>1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9163049" y="1821159"/>
          <a:ext cx="425171" cy="349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900"/>
            <a:t>(</a:t>
          </a:r>
          <a:r>
            <a:rPr lang="ja-JP" altLang="en-US" sz="900"/>
            <a:t>年</a:t>
          </a:r>
          <a:r>
            <a:rPr lang="en-US" altLang="ja-JP" sz="900"/>
            <a:t>)</a:t>
          </a:r>
          <a:endParaRPr lang="ja-JP" altLang="en-US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9525</xdr:rowOff>
    </xdr:from>
    <xdr:to>
      <xdr:col>3</xdr:col>
      <xdr:colOff>772783</xdr:colOff>
      <xdr:row>3</xdr:row>
      <xdr:rowOff>296533</xdr:rowOff>
    </xdr:to>
    <xdr:cxnSp macro="">
      <xdr:nvCxnSpPr>
        <xdr:cNvPr id="2" name="直線コネクタ 1"/>
        <xdr:cNvCxnSpPr/>
      </xdr:nvCxnSpPr>
      <xdr:spPr>
        <a:xfrm>
          <a:off x="685800" y="552450"/>
          <a:ext cx="1706233" cy="410833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5293</xdr:rowOff>
    </xdr:from>
    <xdr:to>
      <xdr:col>3</xdr:col>
      <xdr:colOff>13607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0" y="757768"/>
          <a:ext cx="1737632" cy="651932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5293</xdr:rowOff>
    </xdr:from>
    <xdr:to>
      <xdr:col>3</xdr:col>
      <xdr:colOff>13607</xdr:colOff>
      <xdr:row>4</xdr:row>
      <xdr:rowOff>0</xdr:rowOff>
    </xdr:to>
    <xdr:cxnSp macro="">
      <xdr:nvCxnSpPr>
        <xdr:cNvPr id="5" name="直線コネクタ 4"/>
        <xdr:cNvCxnSpPr/>
      </xdr:nvCxnSpPr>
      <xdr:spPr>
        <a:xfrm>
          <a:off x="0" y="757768"/>
          <a:ext cx="1737632" cy="651932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5293</xdr:rowOff>
    </xdr:from>
    <xdr:to>
      <xdr:col>3</xdr:col>
      <xdr:colOff>13607</xdr:colOff>
      <xdr:row>4</xdr:row>
      <xdr:rowOff>0</xdr:rowOff>
    </xdr:to>
    <xdr:cxnSp macro="">
      <xdr:nvCxnSpPr>
        <xdr:cNvPr id="8" name="直線コネクタ 7"/>
        <xdr:cNvCxnSpPr/>
      </xdr:nvCxnSpPr>
      <xdr:spPr>
        <a:xfrm>
          <a:off x="0" y="757768"/>
          <a:ext cx="1737632" cy="651932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21"/>
  <sheetViews>
    <sheetView tabSelected="1" zoomScaleNormal="100" zoomScaleSheetLayoutView="100" workbookViewId="0">
      <selection activeCell="AA7" sqref="AA7"/>
    </sheetView>
  </sheetViews>
  <sheetFormatPr defaultRowHeight="13.5"/>
  <cols>
    <col min="1" max="37" width="2.625" style="1" customWidth="1"/>
    <col min="38" max="40" width="9" style="1"/>
    <col min="41" max="41" width="8.5" style="1" customWidth="1"/>
    <col min="42" max="42" width="9.5" style="1" customWidth="1"/>
    <col min="43" max="44" width="9.25" style="1" bestFit="1" customWidth="1"/>
    <col min="45" max="45" width="9.125" style="1" customWidth="1"/>
    <col min="46" max="49" width="9" style="1"/>
    <col min="50" max="50" width="7.5" style="1" customWidth="1"/>
    <col min="51" max="16384" width="9" style="1"/>
  </cols>
  <sheetData>
    <row r="1" spans="1:33" ht="50.1" customHeight="1">
      <c r="Q1" s="12"/>
    </row>
    <row r="2" spans="1:33" ht="50.1" customHeight="1"/>
    <row r="3" spans="1:33" ht="50.1" customHeight="1">
      <c r="A3" s="443" t="s">
        <v>344</v>
      </c>
      <c r="B3" s="443"/>
      <c r="C3" s="443"/>
      <c r="D3" s="443"/>
      <c r="E3" s="443"/>
      <c r="F3" s="443"/>
      <c r="G3" s="443" t="s">
        <v>53</v>
      </c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</row>
    <row r="4" spans="1:33" ht="50.1" customHeight="1"/>
    <row r="5" spans="1:33" ht="50.1" customHeight="1">
      <c r="A5" s="448" t="s">
        <v>67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</row>
    <row r="6" spans="1:33" ht="50.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4"/>
      <c r="AG6" s="5"/>
    </row>
    <row r="7" spans="1:33" ht="219.95" customHeight="1"/>
    <row r="8" spans="1:33" ht="230.1" customHeight="1"/>
    <row r="9" spans="1:33" ht="30" customHeight="1">
      <c r="A9" s="449" t="s">
        <v>319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</row>
    <row r="10" spans="1:33" ht="30" customHeight="1">
      <c r="A10" s="450" t="s">
        <v>14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</row>
    <row r="11" spans="1:33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5"/>
      <c r="AG11" s="6"/>
    </row>
    <row r="12" spans="1:33" ht="15" customHeight="1"/>
    <row r="13" spans="1:33" ht="15" customHeight="1"/>
    <row r="14" spans="1:33" ht="15" customHeight="1"/>
    <row r="15" spans="1:33" ht="15" customHeight="1"/>
    <row r="16" spans="1:33" ht="15" customHeight="1"/>
    <row r="17" spans="1:35" ht="30" customHeight="1"/>
    <row r="18" spans="1:35" ht="30" customHeight="1">
      <c r="A18" s="444" t="s">
        <v>54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</row>
    <row r="19" spans="1:35" ht="30" customHeight="1"/>
    <row r="20" spans="1:35" ht="30" customHeight="1">
      <c r="D20" s="1" t="s">
        <v>61</v>
      </c>
    </row>
    <row r="21" spans="1:35" ht="30" customHeight="1">
      <c r="E21" s="1" t="s">
        <v>55</v>
      </c>
      <c r="J21" s="445" t="s">
        <v>60</v>
      </c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6">
        <v>1</v>
      </c>
      <c r="AF21" s="446"/>
      <c r="AG21" s="446"/>
    </row>
    <row r="22" spans="1:35" ht="30" customHeight="1">
      <c r="E22" s="1" t="s">
        <v>56</v>
      </c>
      <c r="J22" s="445" t="s">
        <v>60</v>
      </c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6">
        <v>1</v>
      </c>
      <c r="AF22" s="446"/>
      <c r="AG22" s="446"/>
    </row>
    <row r="23" spans="1:35" ht="30" customHeight="1">
      <c r="E23" s="1" t="s">
        <v>57</v>
      </c>
      <c r="L23" s="445" t="s">
        <v>60</v>
      </c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6">
        <v>1</v>
      </c>
      <c r="AF23" s="446"/>
      <c r="AG23" s="446"/>
    </row>
    <row r="24" spans="1:35" ht="30" customHeight="1">
      <c r="E24" s="1" t="s">
        <v>58</v>
      </c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16"/>
      <c r="AF24" s="16"/>
      <c r="AG24" s="16"/>
    </row>
    <row r="25" spans="1:35" ht="30" customHeight="1">
      <c r="F25" s="1" t="s">
        <v>59</v>
      </c>
      <c r="P25" s="444" t="s">
        <v>60</v>
      </c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7" t="s">
        <v>63</v>
      </c>
      <c r="AF25" s="447"/>
      <c r="AG25" s="447"/>
    </row>
    <row r="26" spans="1:35" ht="30" customHeight="1">
      <c r="F26" s="1" t="s">
        <v>68</v>
      </c>
      <c r="P26" s="445" t="s">
        <v>60</v>
      </c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7">
        <v>5</v>
      </c>
      <c r="AF26" s="447"/>
      <c r="AG26" s="447"/>
    </row>
    <row r="27" spans="1:35" ht="30" customHeight="1">
      <c r="AE27" s="16"/>
      <c r="AF27" s="16"/>
      <c r="AG27" s="16"/>
    </row>
    <row r="28" spans="1:35" ht="30" customHeight="1">
      <c r="D28" s="1" t="s">
        <v>62</v>
      </c>
      <c r="AE28" s="16"/>
      <c r="AF28" s="16"/>
      <c r="AG28" s="16"/>
    </row>
    <row r="29" spans="1:35" ht="30" customHeight="1">
      <c r="E29" s="1" t="s">
        <v>80</v>
      </c>
      <c r="Z29" s="19"/>
      <c r="AA29" s="444" t="s">
        <v>82</v>
      </c>
      <c r="AB29" s="444"/>
      <c r="AC29" s="444"/>
      <c r="AD29" s="444"/>
      <c r="AE29" s="447" t="s">
        <v>64</v>
      </c>
      <c r="AF29" s="447"/>
      <c r="AG29" s="447"/>
    </row>
    <row r="30" spans="1:35" ht="30" customHeight="1">
      <c r="E30" s="1" t="s">
        <v>84</v>
      </c>
      <c r="S30" s="20"/>
      <c r="T30" s="444" t="s">
        <v>83</v>
      </c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7" t="s">
        <v>89</v>
      </c>
      <c r="AF30" s="447"/>
      <c r="AG30" s="447"/>
    </row>
    <row r="31" spans="1:35" ht="30" customHeight="1">
      <c r="E31" s="1" t="s">
        <v>85</v>
      </c>
      <c r="Z31" s="444" t="s">
        <v>65</v>
      </c>
      <c r="AA31" s="444"/>
      <c r="AB31" s="444"/>
      <c r="AC31" s="444"/>
      <c r="AD31" s="444"/>
      <c r="AE31" s="447" t="s">
        <v>90</v>
      </c>
      <c r="AF31" s="447"/>
      <c r="AG31" s="447"/>
    </row>
    <row r="32" spans="1:35" ht="30" customHeight="1">
      <c r="E32" s="1" t="s">
        <v>86</v>
      </c>
      <c r="P32" s="445" t="s">
        <v>66</v>
      </c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7" t="s">
        <v>91</v>
      </c>
      <c r="AF32" s="447"/>
      <c r="AG32" s="447"/>
    </row>
    <row r="33" spans="5:33" s="17" customFormat="1" ht="30" customHeight="1">
      <c r="E33" s="17" t="s">
        <v>87</v>
      </c>
      <c r="Y33" s="20"/>
      <c r="Z33" s="444" t="s">
        <v>65</v>
      </c>
      <c r="AA33" s="444"/>
      <c r="AB33" s="444"/>
      <c r="AC33" s="444"/>
      <c r="AD33" s="444"/>
      <c r="AE33" s="447">
        <v>18</v>
      </c>
      <c r="AF33" s="447"/>
      <c r="AG33" s="447"/>
    </row>
    <row r="34" spans="5:33" s="17" customFormat="1" ht="30" customHeight="1">
      <c r="E34" s="9" t="s">
        <v>88</v>
      </c>
      <c r="Y34" s="444" t="s">
        <v>81</v>
      </c>
      <c r="Z34" s="444"/>
      <c r="AA34" s="444"/>
      <c r="AB34" s="444"/>
      <c r="AC34" s="444"/>
      <c r="AD34" s="444"/>
      <c r="AE34" s="447">
        <v>19</v>
      </c>
      <c r="AF34" s="447"/>
      <c r="AG34" s="447"/>
    </row>
    <row r="35" spans="5:33" s="17" customFormat="1" ht="30" customHeight="1">
      <c r="AE35" s="18"/>
      <c r="AF35" s="18"/>
      <c r="AG35" s="18"/>
    </row>
    <row r="36" spans="5:33" s="17" customFormat="1" ht="30" customHeight="1">
      <c r="AE36" s="18"/>
      <c r="AF36" s="18"/>
      <c r="AG36" s="18"/>
    </row>
    <row r="37" spans="5:33" s="17" customFormat="1" ht="30" customHeight="1">
      <c r="AE37" s="18"/>
      <c r="AF37" s="18"/>
      <c r="AG37" s="18"/>
    </row>
    <row r="38" spans="5:33" s="17" customFormat="1" ht="30" customHeight="1">
      <c r="AE38" s="18"/>
      <c r="AF38" s="18"/>
      <c r="AG38" s="18"/>
    </row>
    <row r="39" spans="5:33" s="17" customFormat="1" ht="30" customHeight="1">
      <c r="AE39" s="18"/>
      <c r="AF39" s="18"/>
      <c r="AG39" s="18"/>
    </row>
    <row r="40" spans="5:33" ht="15" customHeight="1"/>
    <row r="41" spans="5:33" ht="15" customHeight="1">
      <c r="E41" s="17"/>
    </row>
    <row r="42" spans="5:33" ht="15" customHeight="1"/>
    <row r="43" spans="5:33" ht="15" customHeight="1"/>
    <row r="44" spans="5:33" ht="15" customHeight="1"/>
    <row r="45" spans="5:33" ht="15" customHeight="1"/>
    <row r="46" spans="5:33" ht="15" customHeight="1"/>
    <row r="47" spans="5:33" ht="15" customHeight="1"/>
    <row r="48" spans="5:3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28">
    <mergeCell ref="AE34:AG34"/>
    <mergeCell ref="A5:AG5"/>
    <mergeCell ref="A9:AG9"/>
    <mergeCell ref="A10:AG10"/>
    <mergeCell ref="AE32:AG32"/>
    <mergeCell ref="P32:AD32"/>
    <mergeCell ref="AE29:AG29"/>
    <mergeCell ref="AE30:AG30"/>
    <mergeCell ref="AA29:AD29"/>
    <mergeCell ref="AE31:AG31"/>
    <mergeCell ref="T30:AD30"/>
    <mergeCell ref="Z31:AD31"/>
    <mergeCell ref="Y34:AD34"/>
    <mergeCell ref="Z33:AD33"/>
    <mergeCell ref="P25:AD25"/>
    <mergeCell ref="AE33:AG33"/>
    <mergeCell ref="A3:AG3"/>
    <mergeCell ref="A18:AI18"/>
    <mergeCell ref="P26:AD26"/>
    <mergeCell ref="AE21:AG21"/>
    <mergeCell ref="AE22:AG22"/>
    <mergeCell ref="AE23:AG23"/>
    <mergeCell ref="AE25:AG25"/>
    <mergeCell ref="AE26:AG26"/>
    <mergeCell ref="J21:AD21"/>
    <mergeCell ref="J22:AD22"/>
    <mergeCell ref="L23:AD23"/>
    <mergeCell ref="M24:AD24"/>
  </mergeCells>
  <phoneticPr fontId="6"/>
  <pageMargins left="0.78740157480314965" right="0.39370078740157483" top="0.59055118110236227" bottom="0.39370078740157483" header="0.31496062992125984" footer="0.2362204724409449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495"/>
  <sheetViews>
    <sheetView view="pageBreakPreview" zoomScale="110" zoomScaleNormal="100" zoomScaleSheetLayoutView="110" workbookViewId="0">
      <selection activeCell="AF8" sqref="AF8"/>
    </sheetView>
  </sheetViews>
  <sheetFormatPr defaultRowHeight="13.5"/>
  <cols>
    <col min="1" max="1" width="2.625" style="11" customWidth="1"/>
    <col min="2" max="2" width="2.625" style="1" customWidth="1"/>
    <col min="3" max="3" width="2.625" style="9" customWidth="1"/>
    <col min="4" max="27" width="2.625" style="1" customWidth="1"/>
    <col min="28" max="28" width="2.875" style="1" customWidth="1"/>
    <col min="29" max="36" width="2.625" style="1" customWidth="1"/>
    <col min="37" max="37" width="3.625" style="1" customWidth="1"/>
    <col min="38" max="38" width="9" style="1"/>
    <col min="39" max="40" width="9" style="9"/>
    <col min="41" max="41" width="8.5" style="9" customWidth="1"/>
    <col min="42" max="42" width="9.5" style="9" customWidth="1"/>
    <col min="43" max="44" width="9.25" style="9" bestFit="1" customWidth="1"/>
    <col min="45" max="45" width="9.125" style="9" customWidth="1"/>
    <col min="46" max="49" width="9" style="9"/>
    <col min="50" max="50" width="7.5" style="9" customWidth="1"/>
    <col min="51" max="51" width="9" style="9"/>
    <col min="52" max="52" width="9" style="1"/>
    <col min="53" max="53" width="11" style="1" bestFit="1" customWidth="1"/>
    <col min="54" max="16384" width="9" style="1"/>
  </cols>
  <sheetData>
    <row r="1" spans="1:51" ht="24.95" customHeight="1">
      <c r="A1" s="13" t="s">
        <v>43</v>
      </c>
      <c r="B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51" ht="15" customHeight="1">
      <c r="A2" s="76" t="s">
        <v>15</v>
      </c>
      <c r="B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51" ht="30" customHeight="1">
      <c r="A3" s="76"/>
      <c r="B3" s="477" t="s">
        <v>69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9"/>
      <c r="AK3" s="9"/>
    </row>
    <row r="4" spans="1:51" ht="15" customHeight="1">
      <c r="A4" s="76" t="s">
        <v>16</v>
      </c>
      <c r="B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51" ht="15" customHeight="1">
      <c r="A5" s="76"/>
      <c r="B5" s="9" t="s">
        <v>70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51" ht="15" customHeight="1">
      <c r="A6" s="76" t="s">
        <v>17</v>
      </c>
      <c r="B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51" ht="15" customHeight="1">
      <c r="A7" s="76"/>
      <c r="B7" s="9" t="s">
        <v>345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51" ht="15" customHeight="1">
      <c r="A8" s="76" t="s">
        <v>18</v>
      </c>
      <c r="B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51" ht="15" customHeight="1">
      <c r="A9" s="76"/>
      <c r="B9" s="9" t="s">
        <v>19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51" ht="15" customHeight="1">
      <c r="A10" s="76"/>
      <c r="B10" s="9"/>
      <c r="C10" s="9" t="s">
        <v>20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51" ht="15" customHeight="1">
      <c r="A11" s="76"/>
      <c r="B11" s="9"/>
      <c r="D11" s="9" t="s">
        <v>21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51" s="9" customFormat="1" ht="15" customHeight="1">
      <c r="A12" s="76"/>
      <c r="E12" s="77" t="s">
        <v>22</v>
      </c>
      <c r="F12" s="9" t="s">
        <v>346</v>
      </c>
    </row>
    <row r="13" spans="1:51" s="9" customFormat="1" ht="15" customHeight="1">
      <c r="A13" s="76"/>
      <c r="E13" s="77" t="s">
        <v>252</v>
      </c>
      <c r="F13" s="9" t="s">
        <v>253</v>
      </c>
    </row>
    <row r="14" spans="1:51" ht="15" customHeight="1">
      <c r="A14" s="76"/>
      <c r="B14" s="9"/>
      <c r="D14" s="9"/>
      <c r="E14" s="77" t="s">
        <v>23</v>
      </c>
      <c r="F14" s="9" t="s">
        <v>24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51" s="21" customFormat="1" ht="15" customHeight="1">
      <c r="A15" s="76"/>
      <c r="B15" s="9"/>
      <c r="C15" s="9"/>
      <c r="D15" s="9"/>
      <c r="E15" s="7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5" customHeight="1">
      <c r="A16" s="76"/>
      <c r="B16" s="9"/>
      <c r="D16" s="9"/>
      <c r="E16" s="9"/>
      <c r="F16" s="478" t="s">
        <v>72</v>
      </c>
      <c r="G16" s="479"/>
      <c r="H16" s="479"/>
      <c r="I16" s="479"/>
      <c r="J16" s="479"/>
      <c r="K16" s="479"/>
      <c r="L16" s="479"/>
      <c r="M16" s="479"/>
      <c r="N16" s="479"/>
      <c r="O16" s="492"/>
      <c r="P16" s="493"/>
      <c r="Q16" s="459" t="s">
        <v>249</v>
      </c>
      <c r="R16" s="492"/>
      <c r="S16" s="492"/>
      <c r="T16" s="492"/>
      <c r="U16" s="492"/>
      <c r="V16" s="492"/>
      <c r="W16" s="492"/>
      <c r="X16" s="492"/>
      <c r="Y16" s="492"/>
      <c r="Z16" s="493"/>
      <c r="AA16" s="489" t="s">
        <v>242</v>
      </c>
      <c r="AB16" s="490"/>
      <c r="AC16" s="490"/>
      <c r="AD16" s="490"/>
      <c r="AE16" s="490"/>
      <c r="AF16" s="490"/>
      <c r="AG16" s="490"/>
      <c r="AH16" s="490"/>
      <c r="AI16" s="491"/>
      <c r="AJ16" s="9"/>
      <c r="AK16" s="9"/>
    </row>
    <row r="17" spans="1:51" s="9" customFormat="1" ht="56.25" customHeight="1">
      <c r="A17" s="76"/>
      <c r="F17" s="454" t="s">
        <v>328</v>
      </c>
      <c r="G17" s="464"/>
      <c r="H17" s="464"/>
      <c r="I17" s="464"/>
      <c r="J17" s="464"/>
      <c r="K17" s="464"/>
      <c r="L17" s="464"/>
      <c r="M17" s="464"/>
      <c r="N17" s="464"/>
      <c r="O17" s="465"/>
      <c r="P17" s="466"/>
      <c r="Q17" s="454" t="s">
        <v>250</v>
      </c>
      <c r="R17" s="464"/>
      <c r="S17" s="464"/>
      <c r="T17" s="464"/>
      <c r="U17" s="464"/>
      <c r="V17" s="464"/>
      <c r="W17" s="464"/>
      <c r="X17" s="464"/>
      <c r="Y17" s="464"/>
      <c r="Z17" s="473"/>
      <c r="AA17" s="474"/>
      <c r="AB17" s="465"/>
      <c r="AC17" s="465"/>
      <c r="AD17" s="465"/>
      <c r="AE17" s="465"/>
      <c r="AF17" s="465"/>
      <c r="AG17" s="465"/>
      <c r="AH17" s="465"/>
      <c r="AI17" s="466"/>
    </row>
    <row r="18" spans="1:51" s="21" customFormat="1" ht="16.5" customHeight="1">
      <c r="A18" s="76"/>
      <c r="B18" s="9"/>
      <c r="C18" s="9"/>
      <c r="D18" s="9"/>
      <c r="E18" s="9"/>
      <c r="F18" s="23"/>
      <c r="G18" s="23"/>
      <c r="H18" s="23"/>
      <c r="I18" s="23"/>
      <c r="J18" s="23"/>
      <c r="K18" s="23"/>
      <c r="L18" s="23"/>
      <c r="M18" s="23"/>
      <c r="N18" s="23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9"/>
      <c r="AI18" s="79"/>
      <c r="AJ18" s="9"/>
      <c r="AK18" s="9"/>
      <c r="AM18" s="7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5" customHeight="1">
      <c r="A19" s="76"/>
      <c r="B19" s="9"/>
      <c r="D19" s="9"/>
      <c r="E19" s="77" t="s">
        <v>25</v>
      </c>
      <c r="F19" s="9" t="s">
        <v>26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51" s="21" customFormat="1" ht="16.5" customHeight="1">
      <c r="A20" s="76"/>
      <c r="B20" s="9"/>
      <c r="C20" s="9"/>
      <c r="D20" s="9"/>
      <c r="E20" s="7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5" customHeight="1">
      <c r="A21" s="76"/>
      <c r="B21" s="9"/>
      <c r="D21" s="9"/>
      <c r="E21" s="9"/>
      <c r="F21" s="484" t="s">
        <v>227</v>
      </c>
      <c r="G21" s="460"/>
      <c r="H21" s="460"/>
      <c r="I21" s="460"/>
      <c r="J21" s="460"/>
      <c r="K21" s="460"/>
      <c r="L21" s="460"/>
      <c r="M21" s="460"/>
      <c r="N21" s="460"/>
      <c r="O21" s="485"/>
      <c r="P21" s="485"/>
      <c r="Q21" s="485"/>
      <c r="R21" s="485"/>
      <c r="S21" s="117"/>
      <c r="T21" s="459" t="s">
        <v>243</v>
      </c>
      <c r="U21" s="485"/>
      <c r="V21" s="485"/>
      <c r="W21" s="485"/>
      <c r="X21" s="485"/>
      <c r="Y21" s="485"/>
      <c r="Z21" s="485"/>
      <c r="AA21" s="485"/>
      <c r="AB21" s="485"/>
      <c r="AC21" s="485"/>
      <c r="AD21" s="486"/>
      <c r="AE21" s="459" t="s">
        <v>44</v>
      </c>
      <c r="AF21" s="485"/>
      <c r="AG21" s="485"/>
      <c r="AH21" s="485"/>
      <c r="AI21" s="486"/>
      <c r="AJ21" s="9"/>
      <c r="AK21" s="9"/>
    </row>
    <row r="22" spans="1:51" s="9" customFormat="1" ht="55.5" customHeight="1">
      <c r="A22" s="76"/>
      <c r="F22" s="454" t="s">
        <v>329</v>
      </c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73"/>
      <c r="T22" s="454" t="s">
        <v>330</v>
      </c>
      <c r="U22" s="464"/>
      <c r="V22" s="464"/>
      <c r="W22" s="464"/>
      <c r="X22" s="464"/>
      <c r="Y22" s="464"/>
      <c r="Z22" s="464"/>
      <c r="AA22" s="464"/>
      <c r="AB22" s="464"/>
      <c r="AC22" s="464"/>
      <c r="AD22" s="473"/>
      <c r="AE22" s="474"/>
      <c r="AF22" s="465"/>
      <c r="AG22" s="465"/>
      <c r="AH22" s="465"/>
      <c r="AI22" s="466"/>
      <c r="AM22" s="481"/>
      <c r="AN22" s="481"/>
      <c r="AO22" s="481"/>
      <c r="AP22" s="481"/>
      <c r="AQ22" s="481"/>
      <c r="AR22" s="481"/>
      <c r="AS22" s="481"/>
      <c r="AT22" s="481"/>
      <c r="AU22" s="481"/>
    </row>
    <row r="23" spans="1:51" s="21" customFormat="1" ht="18" customHeight="1">
      <c r="A23" s="76"/>
      <c r="B23" s="9"/>
      <c r="C23" s="9"/>
      <c r="D23" s="9"/>
      <c r="E23" s="9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80"/>
      <c r="AD23" s="80"/>
      <c r="AE23" s="80"/>
      <c r="AF23" s="80"/>
      <c r="AG23" s="80"/>
      <c r="AH23" s="80"/>
      <c r="AI23" s="80"/>
      <c r="AJ23" s="9"/>
      <c r="AK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20.25" customHeight="1">
      <c r="A24" s="76"/>
      <c r="B24" s="9"/>
      <c r="D24" s="9" t="s">
        <v>27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51" s="9" customFormat="1" ht="15" customHeight="1">
      <c r="A25" s="76"/>
      <c r="E25" s="77" t="s">
        <v>22</v>
      </c>
      <c r="F25" s="9" t="s">
        <v>347</v>
      </c>
      <c r="AL25" s="26" t="s">
        <v>251</v>
      </c>
    </row>
    <row r="26" spans="1:51" s="9" customFormat="1" ht="15" customHeight="1">
      <c r="A26" s="76"/>
      <c r="E26" s="77" t="s">
        <v>252</v>
      </c>
      <c r="F26" s="9" t="s">
        <v>253</v>
      </c>
      <c r="AL26" s="26"/>
    </row>
    <row r="27" spans="1:51" s="9" customFormat="1" ht="15" customHeight="1">
      <c r="A27" s="76"/>
      <c r="E27" s="77" t="s">
        <v>25</v>
      </c>
      <c r="F27" s="9" t="s">
        <v>24</v>
      </c>
    </row>
    <row r="28" spans="1:51" s="9" customFormat="1" ht="15" customHeight="1">
      <c r="A28" s="76"/>
      <c r="E28" s="77"/>
    </row>
    <row r="29" spans="1:51" s="9" customFormat="1" ht="15" customHeight="1">
      <c r="A29" s="76"/>
      <c r="F29" s="459" t="s">
        <v>79</v>
      </c>
      <c r="G29" s="467"/>
      <c r="H29" s="467"/>
      <c r="I29" s="467"/>
      <c r="J29" s="467"/>
      <c r="K29" s="467"/>
      <c r="L29" s="467"/>
      <c r="M29" s="467"/>
      <c r="N29" s="468"/>
      <c r="O29" s="459" t="s">
        <v>77</v>
      </c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1"/>
      <c r="AA29" s="478" t="s">
        <v>76</v>
      </c>
      <c r="AB29" s="479"/>
      <c r="AC29" s="479"/>
      <c r="AD29" s="479"/>
      <c r="AE29" s="479"/>
      <c r="AF29" s="479"/>
      <c r="AG29" s="479"/>
      <c r="AH29" s="479"/>
      <c r="AI29" s="480"/>
      <c r="AL29" s="482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3"/>
    </row>
    <row r="30" spans="1:51" s="9" customFormat="1" ht="69.95" customHeight="1">
      <c r="A30" s="76"/>
      <c r="F30" s="454" t="s">
        <v>325</v>
      </c>
      <c r="G30" s="464"/>
      <c r="H30" s="464"/>
      <c r="I30" s="464"/>
      <c r="J30" s="464"/>
      <c r="K30" s="464"/>
      <c r="L30" s="464"/>
      <c r="M30" s="464"/>
      <c r="N30" s="473"/>
      <c r="O30" s="454" t="s">
        <v>326</v>
      </c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73"/>
      <c r="AA30" s="454" t="s">
        <v>327</v>
      </c>
      <c r="AB30" s="464"/>
      <c r="AC30" s="464"/>
      <c r="AD30" s="464"/>
      <c r="AE30" s="464"/>
      <c r="AF30" s="464"/>
      <c r="AG30" s="464"/>
      <c r="AH30" s="464"/>
      <c r="AI30" s="473"/>
    </row>
    <row r="31" spans="1:51" s="21" customFormat="1" ht="16.5" customHeight="1">
      <c r="A31" s="76"/>
      <c r="B31" s="9"/>
      <c r="C31" s="9"/>
      <c r="D31" s="9"/>
      <c r="E31" s="9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9"/>
      <c r="AK31" s="9"/>
      <c r="AL31" s="470"/>
      <c r="AM31" s="481"/>
      <c r="AN31" s="481"/>
      <c r="AO31" s="481"/>
      <c r="AP31" s="481"/>
      <c r="AQ31" s="481"/>
      <c r="AR31" s="481"/>
      <c r="AS31" s="481"/>
      <c r="AT31" s="481"/>
      <c r="AU31" s="9"/>
      <c r="AV31" s="9"/>
      <c r="AW31" s="9"/>
      <c r="AX31" s="9"/>
      <c r="AY31" s="9"/>
    </row>
    <row r="32" spans="1:51" ht="18.75" customHeight="1">
      <c r="A32" s="76"/>
      <c r="B32" s="9"/>
      <c r="D32" s="9" t="s">
        <v>28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54" ht="15" customHeight="1">
      <c r="A33" s="76"/>
      <c r="B33" s="9"/>
      <c r="D33" s="9"/>
      <c r="E33" s="77" t="s">
        <v>22</v>
      </c>
      <c r="F33" s="9" t="s">
        <v>348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54" s="116" customFormat="1" ht="15" customHeight="1">
      <c r="A34" s="76"/>
      <c r="B34" s="9"/>
      <c r="C34" s="9"/>
      <c r="D34" s="9"/>
      <c r="E34" s="77" t="s">
        <v>252</v>
      </c>
      <c r="F34" s="9" t="s">
        <v>253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4" s="49" customFormat="1" ht="15" customHeight="1">
      <c r="A35" s="76"/>
      <c r="B35" s="9"/>
      <c r="C35" s="9"/>
      <c r="D35" s="9"/>
      <c r="E35" s="77" t="s">
        <v>254</v>
      </c>
      <c r="F35" s="9" t="s">
        <v>331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4" s="21" customFormat="1" ht="15" customHeight="1">
      <c r="A36" s="76"/>
      <c r="B36" s="9"/>
      <c r="C36" s="9"/>
      <c r="D36" s="9"/>
      <c r="E36" s="7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470"/>
      <c r="AM36" s="471"/>
      <c r="AN36" s="471"/>
      <c r="AO36" s="471"/>
      <c r="AP36" s="471"/>
      <c r="AQ36" s="471"/>
      <c r="AR36" s="471"/>
      <c r="AS36" s="471"/>
      <c r="AT36" s="471"/>
      <c r="AU36" s="471"/>
      <c r="AV36" s="90"/>
      <c r="AW36" s="9"/>
      <c r="AX36" s="9"/>
      <c r="AY36" s="9"/>
    </row>
    <row r="37" spans="1:54" ht="15" customHeight="1">
      <c r="A37" s="76"/>
      <c r="B37" s="9"/>
      <c r="D37" s="9"/>
      <c r="E37" s="9"/>
      <c r="F37" s="459" t="s">
        <v>72</v>
      </c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209"/>
      <c r="R37" s="118" t="s">
        <v>256</v>
      </c>
      <c r="S37" s="208"/>
      <c r="T37" s="208"/>
      <c r="U37" s="208"/>
      <c r="V37" s="208"/>
      <c r="W37" s="208"/>
      <c r="X37" s="208"/>
      <c r="Y37" s="209"/>
      <c r="Z37" s="459" t="s">
        <v>78</v>
      </c>
      <c r="AA37" s="467"/>
      <c r="AB37" s="467"/>
      <c r="AC37" s="467"/>
      <c r="AD37" s="467"/>
      <c r="AE37" s="467"/>
      <c r="AF37" s="467"/>
      <c r="AG37" s="467"/>
      <c r="AH37" s="467"/>
      <c r="AI37" s="468"/>
      <c r="AJ37" s="9"/>
      <c r="AK37" s="9"/>
      <c r="AL37" s="22"/>
      <c r="AM37" s="90"/>
      <c r="AN37" s="90"/>
      <c r="AO37" s="90"/>
      <c r="AP37" s="90"/>
      <c r="AQ37" s="90"/>
      <c r="AR37" s="90"/>
      <c r="AS37" s="90"/>
      <c r="AT37" s="90"/>
      <c r="AU37" s="90"/>
      <c r="AV37" s="90"/>
    </row>
    <row r="38" spans="1:54" ht="64.5" customHeight="1">
      <c r="A38" s="76"/>
      <c r="B38" s="9"/>
      <c r="D38" s="9"/>
      <c r="E38" s="9"/>
      <c r="F38" s="454" t="s">
        <v>336</v>
      </c>
      <c r="G38" s="464"/>
      <c r="H38" s="464"/>
      <c r="I38" s="464"/>
      <c r="J38" s="464"/>
      <c r="K38" s="464"/>
      <c r="L38" s="464"/>
      <c r="M38" s="464"/>
      <c r="N38" s="464"/>
      <c r="O38" s="462"/>
      <c r="P38" s="462"/>
      <c r="Q38" s="456"/>
      <c r="R38" s="474" t="s">
        <v>255</v>
      </c>
      <c r="S38" s="465"/>
      <c r="T38" s="465"/>
      <c r="U38" s="465"/>
      <c r="V38" s="465"/>
      <c r="W38" s="465"/>
      <c r="X38" s="465"/>
      <c r="Y38" s="466"/>
      <c r="Z38" s="454" t="s">
        <v>257</v>
      </c>
      <c r="AA38" s="464"/>
      <c r="AB38" s="464"/>
      <c r="AC38" s="464"/>
      <c r="AD38" s="464"/>
      <c r="AE38" s="464"/>
      <c r="AF38" s="464"/>
      <c r="AG38" s="464"/>
      <c r="AH38" s="464"/>
      <c r="AI38" s="473"/>
      <c r="AJ38" s="9"/>
      <c r="AK38" s="9"/>
      <c r="AL38" s="470"/>
      <c r="AM38" s="471"/>
      <c r="AN38" s="471"/>
      <c r="AO38" s="471"/>
      <c r="AP38" s="471"/>
      <c r="AQ38" s="471"/>
      <c r="AR38" s="471"/>
      <c r="AS38" s="471"/>
      <c r="AT38" s="471"/>
      <c r="AU38" s="472"/>
      <c r="AV38" s="472"/>
    </row>
    <row r="39" spans="1:54" ht="15" customHeight="1">
      <c r="A39" s="76"/>
      <c r="B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54" s="9" customFormat="1" ht="15" customHeight="1">
      <c r="A40" s="76"/>
      <c r="C40" s="10" t="s">
        <v>349</v>
      </c>
    </row>
    <row r="41" spans="1:54" ht="15" customHeight="1">
      <c r="A41" s="76"/>
      <c r="B41" s="9"/>
      <c r="D41" s="9" t="s">
        <v>29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P41" s="26"/>
    </row>
    <row r="42" spans="1:54" ht="39.75" customHeight="1">
      <c r="A42" s="76"/>
      <c r="B42" s="9"/>
      <c r="D42" s="9"/>
      <c r="E42" s="477" t="s">
        <v>308</v>
      </c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9"/>
      <c r="AK42" s="9"/>
      <c r="AM42" s="8" t="s">
        <v>2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 t="s">
        <v>42</v>
      </c>
      <c r="AZ42" s="7"/>
      <c r="BA42" s="7"/>
      <c r="BB42" s="7"/>
    </row>
    <row r="43" spans="1:54" ht="33" customHeight="1">
      <c r="A43" s="76"/>
      <c r="B43" s="9"/>
      <c r="D43" s="9"/>
      <c r="E43" s="475" t="s">
        <v>258</v>
      </c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9"/>
      <c r="AM43" s="119" t="s">
        <v>0</v>
      </c>
      <c r="AN43" s="119">
        <v>1</v>
      </c>
      <c r="AO43" s="119">
        <v>2</v>
      </c>
      <c r="AP43" s="119">
        <v>3</v>
      </c>
      <c r="AQ43" s="119">
        <v>4</v>
      </c>
      <c r="AR43" s="119">
        <v>5</v>
      </c>
      <c r="AS43" s="119">
        <v>6</v>
      </c>
      <c r="AT43" s="119">
        <v>7</v>
      </c>
      <c r="AU43" s="119">
        <v>8</v>
      </c>
      <c r="AV43" s="119">
        <v>9</v>
      </c>
      <c r="AW43" s="119">
        <v>10</v>
      </c>
      <c r="AX43" s="119">
        <v>11</v>
      </c>
      <c r="AY43" s="119">
        <v>12</v>
      </c>
    </row>
    <row r="44" spans="1:54" ht="15" customHeight="1">
      <c r="A44" s="81"/>
      <c r="B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M44" s="51" t="s">
        <v>1</v>
      </c>
      <c r="AN44" s="52">
        <v>108320.6</v>
      </c>
      <c r="AO44" s="52">
        <v>98022.400000000009</v>
      </c>
      <c r="AP44" s="52">
        <v>96641</v>
      </c>
      <c r="AQ44" s="52">
        <v>101931.5</v>
      </c>
      <c r="AR44" s="52">
        <v>100588.59999999999</v>
      </c>
      <c r="AS44" s="52">
        <v>96135.5</v>
      </c>
      <c r="AT44" s="53">
        <v>95933.200000000012</v>
      </c>
      <c r="AU44" s="128">
        <v>87078.099999999991</v>
      </c>
      <c r="AV44" s="52">
        <v>99350.6</v>
      </c>
      <c r="AW44" s="52">
        <v>111397.3</v>
      </c>
      <c r="AX44" s="52">
        <v>119220.3</v>
      </c>
      <c r="AY44" s="127">
        <v>139097.08000000002</v>
      </c>
      <c r="BA44" s="123">
        <f>SUM(AN44:AZ44)</f>
        <v>1253716.1800000002</v>
      </c>
    </row>
    <row r="45" spans="1:54" ht="15" customHeight="1">
      <c r="A45" s="81"/>
      <c r="B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M45" s="51" t="s">
        <v>40</v>
      </c>
      <c r="AN45" s="54">
        <v>743.69179085049382</v>
      </c>
      <c r="AO45" s="54">
        <v>729.07415039827629</v>
      </c>
      <c r="AP45" s="54">
        <v>715.98754151964488</v>
      </c>
      <c r="AQ45" s="54">
        <v>695.60535261425571</v>
      </c>
      <c r="AR45" s="54">
        <v>695.19183088342027</v>
      </c>
      <c r="AS45" s="54">
        <v>672.86133634297425</v>
      </c>
      <c r="AT45" s="125">
        <v>648.47717995438484</v>
      </c>
      <c r="AU45" s="54">
        <v>715.9082019474472</v>
      </c>
      <c r="AV45" s="54">
        <v>683.77400841061853</v>
      </c>
      <c r="AW45" s="54">
        <v>693.82762418837797</v>
      </c>
      <c r="AX45" s="54">
        <v>698.51935450590213</v>
      </c>
      <c r="AY45" s="126">
        <v>763.79372593587141</v>
      </c>
      <c r="BA45" s="124">
        <v>706.7215843062661</v>
      </c>
    </row>
    <row r="46" spans="1:54" ht="15" customHeight="1">
      <c r="A46" s="81"/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M46" s="8" t="s">
        <v>3</v>
      </c>
    </row>
    <row r="47" spans="1:54" ht="15" customHeight="1">
      <c r="A47" s="81"/>
      <c r="B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M47" s="119" t="s">
        <v>0</v>
      </c>
      <c r="AN47" s="119">
        <v>1</v>
      </c>
      <c r="AO47" s="119">
        <v>2</v>
      </c>
      <c r="AP47" s="119">
        <v>3</v>
      </c>
      <c r="AQ47" s="119">
        <v>4</v>
      </c>
      <c r="AR47" s="119">
        <v>5</v>
      </c>
      <c r="AS47" s="119">
        <v>6</v>
      </c>
      <c r="AT47" s="119">
        <v>7</v>
      </c>
      <c r="AU47" s="119">
        <v>8</v>
      </c>
      <c r="AV47" s="119">
        <v>9</v>
      </c>
      <c r="AW47" s="119">
        <v>10</v>
      </c>
      <c r="AX47" s="119">
        <v>11</v>
      </c>
      <c r="AY47" s="119">
        <v>12</v>
      </c>
    </row>
    <row r="48" spans="1:54" ht="15" customHeight="1">
      <c r="A48" s="81"/>
      <c r="B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M48" s="51" t="s">
        <v>1</v>
      </c>
      <c r="AN48" s="52">
        <v>48736.74</v>
      </c>
      <c r="AO48" s="52">
        <v>49995.34</v>
      </c>
      <c r="AP48" s="53">
        <v>51277.98</v>
      </c>
      <c r="AQ48" s="52">
        <v>52211.299999999996</v>
      </c>
      <c r="AR48" s="52">
        <v>45830.9</v>
      </c>
      <c r="AS48" s="52">
        <v>43250.84</v>
      </c>
      <c r="AT48" s="53">
        <v>39733.82</v>
      </c>
      <c r="AU48" s="52">
        <v>40762.639999999999</v>
      </c>
      <c r="AV48" s="52">
        <v>42142.400000000001</v>
      </c>
      <c r="AW48" s="52">
        <v>47383.4</v>
      </c>
      <c r="AX48" s="52">
        <v>46412.94</v>
      </c>
      <c r="AY48" s="52">
        <v>49226.959999999992</v>
      </c>
      <c r="AZ48" s="2"/>
      <c r="BA48" s="2">
        <f>SUM(AN48:AZ48)</f>
        <v>556965.26</v>
      </c>
    </row>
    <row r="49" spans="1:53" ht="15" customHeight="1">
      <c r="A49" s="81"/>
      <c r="B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M49" s="51" t="s">
        <v>41</v>
      </c>
      <c r="AN49" s="53">
        <v>385.80305125045294</v>
      </c>
      <c r="AO49" s="52">
        <v>387.91539371469423</v>
      </c>
      <c r="AP49" s="52">
        <v>387.2632658306743</v>
      </c>
      <c r="AQ49" s="52">
        <v>389.03980555933299</v>
      </c>
      <c r="AR49" s="52">
        <v>390.9486830937206</v>
      </c>
      <c r="AS49" s="52">
        <v>380.50911843561886</v>
      </c>
      <c r="AT49" s="52">
        <v>395.0450774680109</v>
      </c>
      <c r="AU49" s="52">
        <v>389.0394734001527</v>
      </c>
      <c r="AV49" s="52">
        <v>384.59700918789628</v>
      </c>
      <c r="AW49" s="52">
        <v>383.8035894427162</v>
      </c>
      <c r="AX49" s="53">
        <v>370.79829461352801</v>
      </c>
      <c r="AY49" s="52">
        <v>360.73610883142089</v>
      </c>
      <c r="AZ49" s="2"/>
      <c r="BA49" s="2"/>
    </row>
    <row r="50" spans="1:53" ht="15" customHeight="1">
      <c r="A50" s="81"/>
      <c r="B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M50" s="8" t="s">
        <v>4</v>
      </c>
    </row>
    <row r="51" spans="1:53" ht="15" customHeight="1">
      <c r="A51" s="81"/>
      <c r="B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M51" s="119" t="s">
        <v>0</v>
      </c>
      <c r="AN51" s="119">
        <v>1</v>
      </c>
      <c r="AO51" s="119">
        <v>2</v>
      </c>
      <c r="AP51" s="119">
        <v>3</v>
      </c>
      <c r="AQ51" s="119">
        <v>4</v>
      </c>
      <c r="AR51" s="119">
        <v>5</v>
      </c>
      <c r="AS51" s="119">
        <v>6</v>
      </c>
      <c r="AT51" s="119">
        <v>7</v>
      </c>
      <c r="AU51" s="119">
        <v>8</v>
      </c>
      <c r="AV51" s="119">
        <v>9</v>
      </c>
      <c r="AW51" s="119">
        <v>10</v>
      </c>
      <c r="AX51" s="119">
        <v>11</v>
      </c>
      <c r="AY51" s="119">
        <v>12</v>
      </c>
    </row>
    <row r="52" spans="1:53" ht="15" customHeight="1">
      <c r="A52" s="81"/>
      <c r="B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M52" s="51" t="s">
        <v>1</v>
      </c>
      <c r="AN52" s="52">
        <v>151481.60000000001</v>
      </c>
      <c r="AO52" s="53">
        <v>133177.20000000001</v>
      </c>
      <c r="AP52" s="52">
        <v>102499.4</v>
      </c>
      <c r="AQ52" s="52">
        <v>97186.2</v>
      </c>
      <c r="AR52" s="52">
        <v>70667.89</v>
      </c>
      <c r="AS52" s="53">
        <v>67917</v>
      </c>
      <c r="AT52" s="52">
        <v>61821.4</v>
      </c>
      <c r="AU52" s="52">
        <v>58803.6</v>
      </c>
      <c r="AV52" s="52">
        <v>72078.600000000006</v>
      </c>
      <c r="AW52" s="52">
        <v>106074.2</v>
      </c>
      <c r="AX52" s="52">
        <v>148428.79999999999</v>
      </c>
      <c r="AY52" s="52">
        <v>182526.4</v>
      </c>
      <c r="BA52" s="1">
        <f>SUM(AN52:AZ52)</f>
        <v>1252662.2899999998</v>
      </c>
    </row>
    <row r="53" spans="1:53" ht="15" customHeight="1">
      <c r="A53" s="76"/>
      <c r="B53" s="9"/>
      <c r="D53" s="9" t="s">
        <v>30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M53" s="51" t="s">
        <v>41</v>
      </c>
      <c r="AN53" s="54">
        <v>263.67673037517426</v>
      </c>
      <c r="AO53" s="54">
        <v>265.87774784272381</v>
      </c>
      <c r="AP53" s="54">
        <v>259.1263558615953</v>
      </c>
      <c r="AQ53" s="54">
        <v>271.24776974508728</v>
      </c>
      <c r="AR53" s="54">
        <v>297.35005530800481</v>
      </c>
      <c r="AS53" s="129">
        <v>294.62541042743351</v>
      </c>
      <c r="AT53" s="54">
        <v>291.30870539974831</v>
      </c>
      <c r="AU53" s="54">
        <v>292.85482521478275</v>
      </c>
      <c r="AV53" s="54">
        <v>285.52943592134142</v>
      </c>
      <c r="AW53" s="54">
        <v>273.65743979214551</v>
      </c>
      <c r="AX53" s="54">
        <v>268.70262374956883</v>
      </c>
      <c r="AY53" s="54">
        <v>295.74093391421735</v>
      </c>
    </row>
    <row r="54" spans="1:53" ht="37.5" customHeight="1">
      <c r="A54" s="76"/>
      <c r="B54" s="9"/>
      <c r="D54" s="9"/>
      <c r="E54" s="477" t="s">
        <v>309</v>
      </c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9"/>
      <c r="AK54" s="9"/>
      <c r="AM54" s="55" t="s">
        <v>5</v>
      </c>
    </row>
    <row r="55" spans="1:53" ht="23.25" customHeight="1">
      <c r="A55" s="76"/>
      <c r="B55" s="9"/>
      <c r="D55" s="9"/>
      <c r="E55" s="494" t="s">
        <v>310</v>
      </c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9"/>
      <c r="AK55" s="9"/>
      <c r="AM55" s="119" t="s">
        <v>0</v>
      </c>
      <c r="AN55" s="119">
        <v>1</v>
      </c>
      <c r="AO55" s="119">
        <v>2</v>
      </c>
      <c r="AP55" s="119">
        <v>3</v>
      </c>
      <c r="AQ55" s="119">
        <v>4</v>
      </c>
      <c r="AR55" s="119">
        <v>5</v>
      </c>
      <c r="AS55" s="119">
        <v>6</v>
      </c>
      <c r="AT55" s="119">
        <v>7</v>
      </c>
      <c r="AU55" s="119">
        <v>8</v>
      </c>
      <c r="AV55" s="119">
        <v>9</v>
      </c>
      <c r="AW55" s="119">
        <v>10</v>
      </c>
      <c r="AX55" s="119">
        <v>11</v>
      </c>
      <c r="AY55" s="119">
        <v>12</v>
      </c>
    </row>
    <row r="56" spans="1:53" s="21" customFormat="1" ht="15" customHeight="1">
      <c r="A56" s="76"/>
      <c r="B56" s="9"/>
      <c r="C56" s="9"/>
      <c r="D56" s="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9"/>
      <c r="AK56" s="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</row>
    <row r="57" spans="1:53" ht="15" customHeight="1">
      <c r="A57" s="76"/>
      <c r="B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M57" s="51" t="s">
        <v>1</v>
      </c>
      <c r="AN57" s="51">
        <v>2606</v>
      </c>
      <c r="AO57" s="51">
        <v>1007</v>
      </c>
      <c r="AP57" s="51">
        <v>932</v>
      </c>
      <c r="AQ57" s="51">
        <v>963</v>
      </c>
      <c r="AR57" s="51">
        <v>1363</v>
      </c>
      <c r="AS57" s="51">
        <v>641.14</v>
      </c>
      <c r="AT57" s="51">
        <v>719.45</v>
      </c>
      <c r="AU57" s="51">
        <v>914</v>
      </c>
      <c r="AV57" s="51">
        <v>651.6</v>
      </c>
      <c r="AW57" s="130">
        <v>2359</v>
      </c>
      <c r="AX57" s="51">
        <v>1292</v>
      </c>
      <c r="AY57" s="130">
        <v>1050.5</v>
      </c>
      <c r="BA57" s="67">
        <f>SUM(AN57:AZ57)</f>
        <v>14498.69</v>
      </c>
    </row>
    <row r="58" spans="1:53" ht="15" customHeight="1">
      <c r="A58" s="81"/>
      <c r="B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M58" s="51" t="s">
        <v>41</v>
      </c>
      <c r="AN58" s="52">
        <v>896.3468917881811</v>
      </c>
      <c r="AO58" s="52">
        <v>885.40218470705065</v>
      </c>
      <c r="AP58" s="52">
        <v>836.84549356223181</v>
      </c>
      <c r="AQ58" s="52">
        <v>833.95638629283485</v>
      </c>
      <c r="AR58" s="52">
        <v>786.60308143800444</v>
      </c>
      <c r="AS58" s="52">
        <v>739.12094082415695</v>
      </c>
      <c r="AT58" s="52">
        <v>786.83716728056152</v>
      </c>
      <c r="AU58" s="52">
        <v>805.5798687089715</v>
      </c>
      <c r="AV58" s="52">
        <v>872.3020257826887</v>
      </c>
      <c r="AW58" s="52">
        <v>817.84654514624845</v>
      </c>
      <c r="AX58" s="52">
        <v>867.18575851393189</v>
      </c>
      <c r="AY58" s="52">
        <v>998.850071394574</v>
      </c>
    </row>
    <row r="59" spans="1:53" ht="15" customHeight="1">
      <c r="A59" s="81"/>
      <c r="B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M59" s="8" t="s">
        <v>8</v>
      </c>
    </row>
    <row r="60" spans="1:53" ht="15" customHeight="1">
      <c r="A60" s="81"/>
      <c r="B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M60" s="119" t="s">
        <v>0</v>
      </c>
      <c r="AN60" s="119">
        <v>1</v>
      </c>
      <c r="AO60" s="119">
        <v>2</v>
      </c>
      <c r="AP60" s="119">
        <v>3</v>
      </c>
      <c r="AQ60" s="119">
        <v>4</v>
      </c>
      <c r="AR60" s="119">
        <v>5</v>
      </c>
      <c r="AS60" s="119">
        <v>6</v>
      </c>
      <c r="AT60" s="119">
        <v>7</v>
      </c>
      <c r="AU60" s="119">
        <v>8</v>
      </c>
      <c r="AV60" s="119">
        <v>9</v>
      </c>
      <c r="AW60" s="119">
        <v>10</v>
      </c>
      <c r="AX60" s="119">
        <v>11</v>
      </c>
      <c r="AY60" s="119">
        <v>12</v>
      </c>
    </row>
    <row r="61" spans="1:53" ht="15" customHeight="1">
      <c r="A61" s="81"/>
      <c r="B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M61" s="51" t="s">
        <v>1</v>
      </c>
      <c r="AN61" s="52">
        <v>909.16</v>
      </c>
      <c r="AO61" s="52">
        <v>1159</v>
      </c>
      <c r="AP61" s="52">
        <v>1554.6499999999999</v>
      </c>
      <c r="AQ61" s="52">
        <v>1420.96</v>
      </c>
      <c r="AR61" s="52">
        <v>1331.2</v>
      </c>
      <c r="AS61" s="52">
        <v>1324.1000000000001</v>
      </c>
      <c r="AT61" s="52">
        <v>1370.3</v>
      </c>
      <c r="AU61" s="52">
        <v>1308.0500000000002</v>
      </c>
      <c r="AV61" s="52">
        <v>1428.8</v>
      </c>
      <c r="AW61" s="52">
        <v>1752.3999999999999</v>
      </c>
      <c r="AX61" s="52">
        <v>1431.12</v>
      </c>
      <c r="AY61" s="52">
        <v>1269.4000000000001</v>
      </c>
      <c r="BA61" s="4">
        <f>SUM(AN61:AZ61)</f>
        <v>16259.139999999998</v>
      </c>
    </row>
    <row r="62" spans="1:53" ht="15" customHeight="1">
      <c r="A62" s="81"/>
      <c r="B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M62" s="51" t="s">
        <v>41</v>
      </c>
      <c r="AN62" s="52">
        <v>1158.8576268203617</v>
      </c>
      <c r="AO62" s="52">
        <v>1227.0664365832615</v>
      </c>
      <c r="AP62" s="52">
        <v>1134.1105715112728</v>
      </c>
      <c r="AQ62" s="52">
        <v>1100.2139398716361</v>
      </c>
      <c r="AR62" s="52">
        <v>1038.1482872596152</v>
      </c>
      <c r="AS62" s="52">
        <v>1100.5777509251566</v>
      </c>
      <c r="AT62" s="52">
        <v>1055.9549003867767</v>
      </c>
      <c r="AU62" s="52">
        <v>1066.1580214823591</v>
      </c>
      <c r="AV62" s="52">
        <v>1180.9413493840987</v>
      </c>
      <c r="AW62" s="52">
        <v>1172.5661949326638</v>
      </c>
      <c r="AX62" s="52">
        <v>1220.0213818547711</v>
      </c>
      <c r="AY62" s="52">
        <v>1227.8036867811563</v>
      </c>
    </row>
    <row r="63" spans="1:53" ht="15" customHeight="1">
      <c r="A63" s="81"/>
      <c r="B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M63" s="8" t="s">
        <v>6</v>
      </c>
    </row>
    <row r="64" spans="1:53" ht="15" customHeight="1">
      <c r="A64" s="81"/>
      <c r="B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M64" s="119" t="s">
        <v>0</v>
      </c>
      <c r="AN64" s="119">
        <v>1</v>
      </c>
      <c r="AO64" s="119">
        <v>2</v>
      </c>
      <c r="AP64" s="119">
        <v>3</v>
      </c>
      <c r="AQ64" s="119">
        <v>4</v>
      </c>
      <c r="AR64" s="119">
        <v>5</v>
      </c>
      <c r="AS64" s="119">
        <v>6</v>
      </c>
      <c r="AT64" s="119">
        <v>7</v>
      </c>
      <c r="AU64" s="119">
        <v>8</v>
      </c>
      <c r="AV64" s="119">
        <v>9</v>
      </c>
      <c r="AW64" s="119">
        <v>10</v>
      </c>
      <c r="AX64" s="119">
        <v>11</v>
      </c>
      <c r="AY64" s="119">
        <v>12</v>
      </c>
    </row>
    <row r="65" spans="1:53" ht="15" customHeight="1">
      <c r="A65" s="81"/>
      <c r="B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M65" s="51" t="s">
        <v>1</v>
      </c>
      <c r="AN65" s="52">
        <v>70430.48</v>
      </c>
      <c r="AO65" s="52">
        <v>69860.78</v>
      </c>
      <c r="AP65" s="52">
        <v>66988.540000000008</v>
      </c>
      <c r="AQ65" s="52">
        <v>54816.29</v>
      </c>
      <c r="AR65" s="52">
        <v>56936.82</v>
      </c>
      <c r="AS65" s="52">
        <v>67522.64</v>
      </c>
      <c r="AT65" s="52">
        <v>60268.44</v>
      </c>
      <c r="AU65" s="52">
        <v>67915.42</v>
      </c>
      <c r="AV65" s="52">
        <v>69028.099999999991</v>
      </c>
      <c r="AW65" s="52">
        <v>98463.040000000008</v>
      </c>
      <c r="AX65" s="52">
        <v>82901.84</v>
      </c>
      <c r="AY65" s="52">
        <v>70211.429999999993</v>
      </c>
      <c r="BA65" s="3">
        <f>SUM(AN65:AZ65)</f>
        <v>835343.82000000007</v>
      </c>
    </row>
    <row r="66" spans="1:53" ht="15" customHeight="1">
      <c r="A66" s="81"/>
      <c r="B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M66" s="51" t="s">
        <v>41</v>
      </c>
      <c r="AN66" s="54">
        <v>809.29752289065766</v>
      </c>
      <c r="AO66" s="54">
        <v>854.40915489348959</v>
      </c>
      <c r="AP66" s="54">
        <v>889.61883629647684</v>
      </c>
      <c r="AQ66" s="54">
        <v>943.33529321302115</v>
      </c>
      <c r="AR66" s="54">
        <v>827.09868587673145</v>
      </c>
      <c r="AS66" s="54">
        <v>666.91182394527232</v>
      </c>
      <c r="AT66" s="54">
        <v>706.99322896029821</v>
      </c>
      <c r="AU66" s="54">
        <v>720.22257979115795</v>
      </c>
      <c r="AV66" s="54">
        <v>757.825972321417</v>
      </c>
      <c r="AW66" s="54">
        <v>769.2745521568296</v>
      </c>
      <c r="AX66" s="54">
        <v>861.38296809817496</v>
      </c>
      <c r="AY66" s="54">
        <v>846.20988349048025</v>
      </c>
    </row>
    <row r="67" spans="1:53" ht="15" customHeight="1">
      <c r="A67" s="81"/>
      <c r="B67" s="9"/>
      <c r="D67" s="9" t="s">
        <v>31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M67" s="8" t="s">
        <v>7</v>
      </c>
    </row>
    <row r="68" spans="1:53" ht="30" customHeight="1">
      <c r="A68" s="76"/>
      <c r="B68" s="9"/>
      <c r="D68" s="9"/>
      <c r="E68" s="477" t="s">
        <v>311</v>
      </c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477"/>
      <c r="U68" s="477"/>
      <c r="V68" s="477"/>
      <c r="W68" s="477"/>
      <c r="X68" s="477"/>
      <c r="Y68" s="477"/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9"/>
      <c r="AK68" s="9"/>
      <c r="AM68" s="119" t="s">
        <v>0</v>
      </c>
      <c r="AN68" s="119">
        <v>1</v>
      </c>
      <c r="AO68" s="119">
        <v>2</v>
      </c>
      <c r="AP68" s="119">
        <v>3</v>
      </c>
      <c r="AQ68" s="119">
        <v>4</v>
      </c>
      <c r="AR68" s="119">
        <v>5</v>
      </c>
      <c r="AS68" s="119">
        <v>6</v>
      </c>
      <c r="AT68" s="119">
        <v>7</v>
      </c>
      <c r="AU68" s="119">
        <v>8</v>
      </c>
      <c r="AV68" s="119">
        <v>9</v>
      </c>
      <c r="AW68" s="119">
        <v>10</v>
      </c>
      <c r="AX68" s="119">
        <v>11</v>
      </c>
      <c r="AY68" s="119">
        <v>12</v>
      </c>
    </row>
    <row r="69" spans="1:53" ht="24" customHeight="1">
      <c r="A69" s="76"/>
      <c r="B69" s="9"/>
      <c r="D69" s="9"/>
      <c r="E69" s="477" t="s">
        <v>259</v>
      </c>
      <c r="F69" s="477"/>
      <c r="G69" s="477"/>
      <c r="H69" s="477"/>
      <c r="I69" s="477"/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7"/>
      <c r="AC69" s="477"/>
      <c r="AD69" s="477"/>
      <c r="AE69" s="477"/>
      <c r="AF69" s="477"/>
      <c r="AG69" s="477"/>
      <c r="AH69" s="477"/>
      <c r="AI69" s="477"/>
      <c r="AJ69" s="9"/>
      <c r="AK69" s="9"/>
      <c r="AM69" s="51" t="s">
        <v>1</v>
      </c>
      <c r="AN69" s="52">
        <v>88486.099999999991</v>
      </c>
      <c r="AO69" s="52">
        <v>94926.1</v>
      </c>
      <c r="AP69" s="52">
        <v>83013.7</v>
      </c>
      <c r="AQ69" s="52">
        <v>87608.299999999988</v>
      </c>
      <c r="AR69" s="52">
        <v>70819.899999999994</v>
      </c>
      <c r="AS69" s="52">
        <v>84661.4</v>
      </c>
      <c r="AT69" s="52">
        <v>71182.2</v>
      </c>
      <c r="AU69" s="52">
        <v>91372.9</v>
      </c>
      <c r="AV69" s="52">
        <v>87056.5</v>
      </c>
      <c r="AW69" s="52">
        <v>136014</v>
      </c>
      <c r="AX69" s="52">
        <v>110545.7</v>
      </c>
      <c r="AY69" s="52">
        <v>122271</v>
      </c>
      <c r="BA69" s="4">
        <f>SUM(AN69:AZ69)</f>
        <v>1127957.7999999998</v>
      </c>
    </row>
    <row r="70" spans="1:53" s="21" customFormat="1" ht="15" customHeight="1">
      <c r="A70" s="76"/>
      <c r="B70" s="9"/>
      <c r="C70" s="9"/>
      <c r="D70" s="9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9"/>
      <c r="AK70" s="9"/>
      <c r="AM70" s="51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BA70" s="4"/>
    </row>
    <row r="71" spans="1:53" ht="15" customHeight="1">
      <c r="A71" s="76"/>
      <c r="B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M71" s="51" t="s">
        <v>41</v>
      </c>
      <c r="AN71" s="54">
        <v>615.77465839267416</v>
      </c>
      <c r="AO71" s="54">
        <v>559.52288148359617</v>
      </c>
      <c r="AP71" s="54">
        <v>552.22211514484957</v>
      </c>
      <c r="AQ71" s="54">
        <v>565.96416092995764</v>
      </c>
      <c r="AR71" s="54">
        <v>543.70585103904421</v>
      </c>
      <c r="AS71" s="54">
        <v>478.42452404519656</v>
      </c>
      <c r="AT71" s="54">
        <v>515.21353653020003</v>
      </c>
      <c r="AU71" s="54">
        <v>479.32081612819559</v>
      </c>
      <c r="AV71" s="54">
        <v>522.95041725775786</v>
      </c>
      <c r="AW71" s="54">
        <v>526.91706000852855</v>
      </c>
      <c r="AX71" s="54">
        <v>684.54798332273447</v>
      </c>
      <c r="AY71" s="54">
        <v>681.23564050347181</v>
      </c>
    </row>
    <row r="72" spans="1:53" ht="15" customHeight="1">
      <c r="A72" s="76"/>
      <c r="B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M72" s="8" t="s">
        <v>9</v>
      </c>
    </row>
    <row r="73" spans="1:53" ht="15" customHeight="1">
      <c r="A73" s="81"/>
      <c r="B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M73" s="119" t="s">
        <v>0</v>
      </c>
      <c r="AN73" s="119">
        <v>1</v>
      </c>
      <c r="AO73" s="119">
        <v>2</v>
      </c>
      <c r="AP73" s="119">
        <v>3</v>
      </c>
      <c r="AQ73" s="119">
        <v>4</v>
      </c>
      <c r="AR73" s="119">
        <v>5</v>
      </c>
      <c r="AS73" s="119">
        <v>6</v>
      </c>
      <c r="AT73" s="119">
        <v>7</v>
      </c>
      <c r="AU73" s="119">
        <v>8</v>
      </c>
      <c r="AV73" s="119">
        <v>9</v>
      </c>
      <c r="AW73" s="119">
        <v>10</v>
      </c>
      <c r="AX73" s="119">
        <v>11</v>
      </c>
      <c r="AY73" s="119">
        <v>12</v>
      </c>
    </row>
    <row r="74" spans="1:53" ht="15" customHeight="1">
      <c r="A74" s="81"/>
      <c r="B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M74" s="51" t="s">
        <v>1</v>
      </c>
      <c r="AN74" s="52">
        <v>21413.67</v>
      </c>
      <c r="AO74" s="52">
        <v>22926.6</v>
      </c>
      <c r="AP74" s="52">
        <v>20097.900000000001</v>
      </c>
      <c r="AQ74" s="52">
        <v>24276.2</v>
      </c>
      <c r="AR74" s="52">
        <v>22494.640000000003</v>
      </c>
      <c r="AS74" s="52">
        <v>22618.639999999999</v>
      </c>
      <c r="AT74" s="52">
        <v>21764.400000000001</v>
      </c>
      <c r="AU74" s="52">
        <v>25338.720000000001</v>
      </c>
      <c r="AV74" s="52">
        <v>20512</v>
      </c>
      <c r="AW74" s="52">
        <v>28559.599999999999</v>
      </c>
      <c r="AX74" s="52">
        <v>34101</v>
      </c>
      <c r="AY74" s="52">
        <v>22025.5</v>
      </c>
      <c r="BA74" s="3">
        <f>SUM(AN74:AZ74)</f>
        <v>286128.87</v>
      </c>
    </row>
    <row r="75" spans="1:53" ht="15" customHeight="1">
      <c r="A75" s="81"/>
      <c r="B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M75" s="51" t="s">
        <v>41</v>
      </c>
      <c r="AN75" s="54">
        <v>603.516678831793</v>
      </c>
      <c r="AO75" s="54">
        <v>569.99742657001036</v>
      </c>
      <c r="AP75" s="54">
        <v>583.07554520621557</v>
      </c>
      <c r="AQ75" s="54">
        <v>590.37868364900601</v>
      </c>
      <c r="AR75" s="54">
        <v>612.60709217840326</v>
      </c>
      <c r="AS75" s="54">
        <v>538.95181142632805</v>
      </c>
      <c r="AT75" s="54">
        <v>543.68932752568412</v>
      </c>
      <c r="AU75" s="54">
        <v>535.0730423636237</v>
      </c>
      <c r="AV75" s="54">
        <v>608.60135530421212</v>
      </c>
      <c r="AW75" s="54">
        <v>581.37666493928486</v>
      </c>
      <c r="AX75" s="54">
        <v>673.84528312952705</v>
      </c>
      <c r="AY75" s="54">
        <v>726.38659735306805</v>
      </c>
    </row>
    <row r="76" spans="1:53" ht="15" customHeight="1">
      <c r="A76" s="81"/>
      <c r="B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M76" s="8" t="s">
        <v>10</v>
      </c>
    </row>
    <row r="77" spans="1:53" ht="15" customHeight="1">
      <c r="A77" s="81"/>
      <c r="B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M77" s="119" t="s">
        <v>0</v>
      </c>
      <c r="AN77" s="119">
        <v>1</v>
      </c>
      <c r="AO77" s="119">
        <v>2</v>
      </c>
      <c r="AP77" s="119">
        <v>3</v>
      </c>
      <c r="AQ77" s="119">
        <v>4</v>
      </c>
      <c r="AR77" s="119">
        <v>5</v>
      </c>
      <c r="AS77" s="119">
        <v>6</v>
      </c>
      <c r="AT77" s="119">
        <v>7</v>
      </c>
      <c r="AU77" s="119">
        <v>8</v>
      </c>
      <c r="AV77" s="119">
        <v>9</v>
      </c>
      <c r="AW77" s="119">
        <v>10</v>
      </c>
      <c r="AX77" s="119">
        <v>11</v>
      </c>
      <c r="AY77" s="119">
        <v>12</v>
      </c>
    </row>
    <row r="78" spans="1:53" ht="15" customHeight="1">
      <c r="A78" s="81"/>
      <c r="B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M78" s="51" t="s">
        <v>1</v>
      </c>
      <c r="AN78" s="52">
        <v>8</v>
      </c>
      <c r="AO78" s="52">
        <v>1</v>
      </c>
      <c r="AP78" s="52">
        <v>7.5</v>
      </c>
      <c r="AQ78" s="52">
        <v>1</v>
      </c>
      <c r="AR78" s="52">
        <v>3.5</v>
      </c>
      <c r="AS78" s="52">
        <v>1</v>
      </c>
      <c r="AT78" s="52">
        <v>2.6</v>
      </c>
      <c r="AU78" s="52">
        <v>0</v>
      </c>
      <c r="AV78" s="52">
        <v>66</v>
      </c>
      <c r="AW78" s="52">
        <v>1</v>
      </c>
      <c r="AX78" s="52">
        <v>2</v>
      </c>
      <c r="AY78" s="52">
        <v>8</v>
      </c>
      <c r="BA78" s="4">
        <f>SUM(AN78:AZ78)</f>
        <v>101.6</v>
      </c>
    </row>
    <row r="79" spans="1:53" ht="15" customHeight="1">
      <c r="A79" s="81"/>
      <c r="B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M79" s="51" t="s">
        <v>41</v>
      </c>
      <c r="AN79" s="52">
        <v>4350</v>
      </c>
      <c r="AO79" s="52">
        <v>3420</v>
      </c>
      <c r="AP79" s="52">
        <v>3176</v>
      </c>
      <c r="AQ79" s="52">
        <v>8000</v>
      </c>
      <c r="AR79" s="52">
        <v>6278.5714285714284</v>
      </c>
      <c r="AS79" s="52">
        <v>10000</v>
      </c>
      <c r="AT79" s="52">
        <v>4155.7692307692305</v>
      </c>
      <c r="AU79" s="52" t="e">
        <v>#DIV/0!</v>
      </c>
      <c r="AV79" s="52">
        <v>348.4848484848485</v>
      </c>
      <c r="AW79" s="52">
        <v>10000</v>
      </c>
      <c r="AX79" s="52">
        <v>9000</v>
      </c>
      <c r="AY79" s="52">
        <v>4125</v>
      </c>
    </row>
    <row r="80" spans="1:53" ht="15" customHeight="1">
      <c r="A80" s="81"/>
      <c r="B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M80" s="8" t="s">
        <v>11</v>
      </c>
    </row>
    <row r="81" spans="1:53" ht="15" customHeight="1">
      <c r="A81" s="81"/>
      <c r="B81" s="9"/>
      <c r="D81" s="9" t="s">
        <v>244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M81" s="119" t="s">
        <v>0</v>
      </c>
      <c r="AN81" s="119">
        <v>1</v>
      </c>
      <c r="AO81" s="119">
        <v>2</v>
      </c>
      <c r="AP81" s="119">
        <v>3</v>
      </c>
      <c r="AQ81" s="119">
        <v>4</v>
      </c>
      <c r="AR81" s="119">
        <v>5</v>
      </c>
      <c r="AS81" s="119">
        <v>6</v>
      </c>
      <c r="AT81" s="119">
        <v>7</v>
      </c>
      <c r="AU81" s="119">
        <v>8</v>
      </c>
      <c r="AV81" s="119">
        <v>9</v>
      </c>
      <c r="AW81" s="119">
        <v>10</v>
      </c>
      <c r="AX81" s="119">
        <v>11</v>
      </c>
      <c r="AY81" s="119">
        <v>12</v>
      </c>
    </row>
    <row r="82" spans="1:53" ht="31.5" customHeight="1">
      <c r="A82" s="81"/>
      <c r="B82" s="9"/>
      <c r="D82" s="9"/>
      <c r="E82" s="477" t="s">
        <v>260</v>
      </c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9"/>
      <c r="AK82" s="9"/>
      <c r="AM82" s="119" t="s">
        <v>1</v>
      </c>
      <c r="AN82" s="52">
        <v>2.2000000000000002</v>
      </c>
      <c r="AO82" s="52">
        <v>1</v>
      </c>
      <c r="AP82" s="52">
        <v>2.2000000000000002</v>
      </c>
      <c r="AQ82" s="52">
        <v>2.4</v>
      </c>
      <c r="AR82" s="52">
        <v>3</v>
      </c>
      <c r="AS82" s="52">
        <v>1</v>
      </c>
      <c r="AT82" s="52">
        <v>2</v>
      </c>
      <c r="AU82" s="52">
        <v>1.6</v>
      </c>
      <c r="AV82" s="52">
        <v>1</v>
      </c>
      <c r="AW82" s="52">
        <v>1</v>
      </c>
      <c r="AX82" s="52">
        <v>0.6</v>
      </c>
      <c r="AY82" s="52">
        <v>0.6</v>
      </c>
      <c r="BA82" s="4">
        <f>SUM(AN82:AZ82)</f>
        <v>18.600000000000001</v>
      </c>
    </row>
    <row r="83" spans="1:53" ht="30" customHeight="1">
      <c r="A83" s="76"/>
      <c r="B83" s="9"/>
      <c r="D83" s="9"/>
      <c r="E83" s="477" t="s">
        <v>332</v>
      </c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9"/>
      <c r="AK83" s="9"/>
      <c r="AM83" s="119" t="s">
        <v>41</v>
      </c>
      <c r="AN83" s="52">
        <v>13909.090909090908</v>
      </c>
      <c r="AO83" s="52">
        <v>19200</v>
      </c>
      <c r="AP83" s="52">
        <v>9545.4545454545441</v>
      </c>
      <c r="AQ83" s="52">
        <v>16312.5</v>
      </c>
      <c r="AR83" s="52">
        <v>18057.692307692309</v>
      </c>
      <c r="AS83" s="52">
        <v>14400</v>
      </c>
      <c r="AT83" s="52">
        <v>13440</v>
      </c>
      <c r="AU83" s="52">
        <v>11343.75</v>
      </c>
      <c r="AV83" s="52">
        <v>20100</v>
      </c>
      <c r="AW83" s="52">
        <v>9600</v>
      </c>
      <c r="AX83" s="52">
        <v>14250</v>
      </c>
      <c r="AY83" s="52">
        <v>14250</v>
      </c>
      <c r="AZ83" s="1">
        <v>11696</v>
      </c>
    </row>
    <row r="84" spans="1:53" s="21" customFormat="1" ht="15" customHeight="1">
      <c r="A84" s="76"/>
      <c r="B84" s="9"/>
      <c r="C84" s="9"/>
      <c r="D84" s="9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9"/>
      <c r="AK84" s="9"/>
      <c r="AM84" s="90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</row>
    <row r="85" spans="1:53" ht="15" customHeight="1">
      <c r="A85" s="76"/>
      <c r="B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M85" s="8" t="s">
        <v>12</v>
      </c>
    </row>
    <row r="86" spans="1:53" ht="15" customHeight="1">
      <c r="A86" s="76"/>
      <c r="B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M86" s="119" t="s">
        <v>0</v>
      </c>
      <c r="AN86" s="119">
        <v>1</v>
      </c>
      <c r="AO86" s="119">
        <v>2</v>
      </c>
      <c r="AP86" s="119">
        <v>3</v>
      </c>
      <c r="AQ86" s="119">
        <v>4</v>
      </c>
      <c r="AR86" s="119">
        <v>5</v>
      </c>
      <c r="AS86" s="119">
        <v>6</v>
      </c>
      <c r="AT86" s="119">
        <v>7</v>
      </c>
      <c r="AU86" s="119">
        <v>8</v>
      </c>
      <c r="AV86" s="119">
        <v>9</v>
      </c>
      <c r="AW86" s="119">
        <v>10</v>
      </c>
      <c r="AX86" s="119">
        <v>11</v>
      </c>
      <c r="AY86" s="119">
        <v>12</v>
      </c>
    </row>
    <row r="87" spans="1:53" ht="15" customHeight="1">
      <c r="A87" s="76"/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M87" s="119" t="s">
        <v>1</v>
      </c>
      <c r="AN87" s="52">
        <v>192.6</v>
      </c>
      <c r="AO87" s="52">
        <v>165.07999999999998</v>
      </c>
      <c r="AP87" s="52">
        <v>215.44</v>
      </c>
      <c r="AQ87" s="52">
        <v>247</v>
      </c>
      <c r="AR87" s="52">
        <v>202.8</v>
      </c>
      <c r="AS87" s="52">
        <v>215.08</v>
      </c>
      <c r="AT87" s="52">
        <v>451.2</v>
      </c>
      <c r="AU87" s="52">
        <v>381</v>
      </c>
      <c r="AV87" s="52">
        <v>261.44</v>
      </c>
      <c r="AW87" s="52">
        <v>192.68</v>
      </c>
      <c r="AX87" s="52">
        <v>190.6</v>
      </c>
      <c r="AY87" s="52">
        <v>206.44</v>
      </c>
      <c r="BA87" s="4">
        <f>SUM(AN87:AZ87)</f>
        <v>2921.3599999999997</v>
      </c>
    </row>
    <row r="88" spans="1:53" ht="15" customHeight="1">
      <c r="A88" s="81"/>
      <c r="B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M88" s="119" t="s">
        <v>41</v>
      </c>
      <c r="AN88" s="52">
        <v>1472.8971962616822</v>
      </c>
      <c r="AO88" s="52">
        <v>1498.0615459171313</v>
      </c>
      <c r="AP88" s="52">
        <v>1501.2532491645006</v>
      </c>
      <c r="AQ88" s="52">
        <v>1413.0769230769231</v>
      </c>
      <c r="AR88" s="52">
        <v>1459.1715976331361</v>
      </c>
      <c r="AS88" s="52">
        <v>1402.8733494513669</v>
      </c>
      <c r="AT88" s="52">
        <v>1065.4920212765958</v>
      </c>
      <c r="AU88" s="52">
        <v>1120.3937007874015</v>
      </c>
      <c r="AV88" s="52">
        <v>1285.3427172582619</v>
      </c>
      <c r="AW88" s="52">
        <v>1516.400249117708</v>
      </c>
      <c r="AX88" s="52">
        <v>1435.4144805876181</v>
      </c>
      <c r="AY88" s="52">
        <v>1430.9242394884711</v>
      </c>
    </row>
    <row r="89" spans="1:53" ht="15" customHeight="1">
      <c r="A89" s="81"/>
      <c r="B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M89" s="8" t="s">
        <v>13</v>
      </c>
      <c r="AP89" s="26"/>
    </row>
    <row r="90" spans="1:53" ht="15" customHeight="1">
      <c r="A90" s="81"/>
      <c r="B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M90" s="119" t="s">
        <v>0</v>
      </c>
      <c r="AN90" s="119">
        <v>1</v>
      </c>
      <c r="AO90" s="119">
        <v>2</v>
      </c>
      <c r="AP90" s="119">
        <v>3</v>
      </c>
      <c r="AQ90" s="119">
        <v>4</v>
      </c>
      <c r="AR90" s="119">
        <v>5</v>
      </c>
      <c r="AS90" s="119">
        <v>6</v>
      </c>
      <c r="AT90" s="119">
        <v>7</v>
      </c>
      <c r="AU90" s="119">
        <v>8</v>
      </c>
      <c r="AV90" s="119">
        <v>9</v>
      </c>
      <c r="AW90" s="119">
        <v>10</v>
      </c>
      <c r="AX90" s="119">
        <v>11</v>
      </c>
      <c r="AY90" s="119">
        <v>12</v>
      </c>
    </row>
    <row r="91" spans="1:53" ht="15" customHeight="1">
      <c r="A91" s="81"/>
      <c r="B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M91" s="119" t="s">
        <v>1</v>
      </c>
      <c r="AN91" s="52">
        <v>772</v>
      </c>
      <c r="AO91" s="52">
        <v>888</v>
      </c>
      <c r="AP91" s="52">
        <v>819</v>
      </c>
      <c r="AQ91" s="52">
        <v>580</v>
      </c>
      <c r="AR91" s="52">
        <v>207</v>
      </c>
      <c r="AS91" s="52">
        <v>177</v>
      </c>
      <c r="AT91" s="52">
        <v>105</v>
      </c>
      <c r="AU91" s="52">
        <v>102</v>
      </c>
      <c r="AV91" s="52">
        <v>69</v>
      </c>
      <c r="AW91" s="52">
        <v>286</v>
      </c>
      <c r="AX91" s="52">
        <v>641.29999999999995</v>
      </c>
      <c r="AY91" s="52">
        <v>546</v>
      </c>
      <c r="BA91" s="3">
        <f>SUM(AN91:AZ91)</f>
        <v>5192.3</v>
      </c>
    </row>
    <row r="92" spans="1:53" ht="15" customHeight="1">
      <c r="A92" s="81"/>
      <c r="B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M92" s="119" t="s">
        <v>41</v>
      </c>
      <c r="AN92" s="52">
        <v>766.77461139896377</v>
      </c>
      <c r="AO92" s="52">
        <v>714.35810810810813</v>
      </c>
      <c r="AP92" s="52">
        <v>677.77777777777783</v>
      </c>
      <c r="AQ92" s="52">
        <v>740.68965517241384</v>
      </c>
      <c r="AR92" s="52">
        <v>752.89855072463763</v>
      </c>
      <c r="AS92" s="52">
        <v>750.84745762711862</v>
      </c>
      <c r="AT92" s="52">
        <v>755.71428571428567</v>
      </c>
      <c r="AU92" s="52">
        <v>758.82352941176475</v>
      </c>
      <c r="AV92" s="52">
        <v>756.52173913043475</v>
      </c>
      <c r="AW92" s="52">
        <v>787.58741258741259</v>
      </c>
      <c r="AX92" s="52">
        <v>791.08061749571186</v>
      </c>
      <c r="AY92" s="52">
        <v>795.23809523809518</v>
      </c>
    </row>
    <row r="93" spans="1:53" ht="15" customHeight="1">
      <c r="A93" s="81"/>
      <c r="B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53" ht="9" customHeight="1">
      <c r="A94" s="81"/>
      <c r="B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53" ht="16.5" customHeight="1">
      <c r="A95" s="81"/>
      <c r="B95" s="9"/>
      <c r="D95" s="9" t="s">
        <v>32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53" ht="35.25" customHeight="1">
      <c r="A96" s="115"/>
      <c r="B96" s="114"/>
      <c r="C96" s="114"/>
      <c r="D96" s="114"/>
      <c r="E96" s="477" t="s">
        <v>312</v>
      </c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7"/>
      <c r="AU96" s="122"/>
    </row>
    <row r="97" spans="1:51" ht="20.25" customHeight="1">
      <c r="A97" s="81"/>
      <c r="B97" s="9"/>
      <c r="D97" s="9"/>
      <c r="E97" s="476" t="s">
        <v>333</v>
      </c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476"/>
      <c r="AC97" s="476"/>
      <c r="AD97" s="476"/>
      <c r="AE97" s="476"/>
      <c r="AF97" s="476"/>
      <c r="AG97" s="476"/>
      <c r="AH97" s="476"/>
      <c r="AI97" s="476"/>
      <c r="AJ97" s="476"/>
      <c r="AK97" s="476"/>
    </row>
    <row r="98" spans="1:51" s="21" customFormat="1" ht="15" customHeight="1">
      <c r="A98" s="81"/>
      <c r="B98" s="9"/>
      <c r="C98" s="9"/>
      <c r="D98" s="9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5" customHeight="1">
      <c r="A99" s="76"/>
      <c r="B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51" ht="15" customHeight="1">
      <c r="A100" s="76"/>
      <c r="B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51" ht="15" customHeight="1">
      <c r="A101" s="76"/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51" ht="15" customHeight="1">
      <c r="A102" s="76"/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51" ht="15" customHeight="1">
      <c r="A103" s="81"/>
      <c r="B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51" ht="15" customHeight="1">
      <c r="A104" s="81"/>
      <c r="B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51" ht="15" customHeight="1">
      <c r="A105" s="81"/>
      <c r="B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51" ht="15" customHeight="1">
      <c r="A106" s="81"/>
      <c r="B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51" ht="15" customHeight="1">
      <c r="A107" s="81"/>
      <c r="B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51" ht="15" customHeight="1">
      <c r="A108" s="81"/>
      <c r="B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51" ht="15" customHeight="1">
      <c r="A109" s="81"/>
      <c r="B109" s="9"/>
      <c r="D109" s="9" t="s">
        <v>33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51" ht="42" customHeight="1">
      <c r="A110" s="81"/>
      <c r="B110" s="9"/>
      <c r="D110" s="9"/>
      <c r="E110" s="477" t="s">
        <v>337</v>
      </c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9"/>
      <c r="AK110" s="9"/>
    </row>
    <row r="111" spans="1:51" ht="33.75" customHeight="1">
      <c r="A111" s="81"/>
      <c r="B111" s="9"/>
      <c r="D111" s="9"/>
      <c r="E111" s="477" t="s">
        <v>313</v>
      </c>
      <c r="F111" s="477"/>
      <c r="G111" s="477"/>
      <c r="H111" s="477"/>
      <c r="I111" s="477"/>
      <c r="J111" s="477"/>
      <c r="K111" s="477"/>
      <c r="L111" s="477"/>
      <c r="M111" s="477"/>
      <c r="N111" s="477"/>
      <c r="O111" s="477"/>
      <c r="P111" s="477"/>
      <c r="Q111" s="477"/>
      <c r="R111" s="477"/>
      <c r="S111" s="477"/>
      <c r="T111" s="477"/>
      <c r="U111" s="477"/>
      <c r="V111" s="477"/>
      <c r="W111" s="477"/>
      <c r="X111" s="477"/>
      <c r="Y111" s="477"/>
      <c r="Z111" s="477"/>
      <c r="AA111" s="477"/>
      <c r="AB111" s="477"/>
      <c r="AC111" s="477"/>
      <c r="AD111" s="477"/>
      <c r="AE111" s="477"/>
      <c r="AF111" s="477"/>
      <c r="AG111" s="477"/>
      <c r="AH111" s="477"/>
      <c r="AI111" s="477"/>
      <c r="AJ111" s="9"/>
      <c r="AK111" s="9"/>
    </row>
    <row r="112" spans="1:51" s="21" customFormat="1" ht="15" customHeight="1">
      <c r="A112" s="81"/>
      <c r="B112" s="9"/>
      <c r="C112" s="9"/>
      <c r="D112" s="9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9"/>
      <c r="AK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5" customHeight="1">
      <c r="A113" s="81"/>
      <c r="B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51" ht="15" customHeight="1">
      <c r="A114" s="76"/>
      <c r="B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66"/>
    </row>
    <row r="115" spans="1:51" ht="15" customHeight="1">
      <c r="A115" s="76"/>
      <c r="B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51" ht="15" customHeight="1">
      <c r="A116" s="76"/>
      <c r="B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51" ht="15" customHeight="1">
      <c r="A117" s="76"/>
      <c r="B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51" ht="15" customHeight="1">
      <c r="A118" s="81"/>
      <c r="B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51" ht="15" customHeight="1">
      <c r="A119" s="81"/>
      <c r="B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51" ht="15" customHeight="1">
      <c r="A120" s="81"/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51" ht="15" customHeight="1">
      <c r="A121" s="81"/>
      <c r="B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51" ht="15" customHeight="1">
      <c r="A122" s="81"/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51" ht="9.9499999999999993" customHeight="1">
      <c r="A123" s="81"/>
      <c r="B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51" ht="15" customHeight="1">
      <c r="A124" s="81"/>
      <c r="B124" s="9"/>
      <c r="D124" s="9" t="s">
        <v>34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51" ht="39.75" customHeight="1">
      <c r="A125" s="81"/>
      <c r="B125" s="9"/>
      <c r="D125" s="9"/>
      <c r="E125" s="477" t="s">
        <v>314</v>
      </c>
      <c r="F125" s="477"/>
      <c r="G125" s="477"/>
      <c r="H125" s="477"/>
      <c r="I125" s="477"/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  <c r="V125" s="477"/>
      <c r="W125" s="477"/>
      <c r="X125" s="477"/>
      <c r="Y125" s="477"/>
      <c r="Z125" s="477"/>
      <c r="AA125" s="477"/>
      <c r="AB125" s="477"/>
      <c r="AC125" s="477"/>
      <c r="AD125" s="477"/>
      <c r="AE125" s="477"/>
      <c r="AF125" s="477"/>
      <c r="AG125" s="477"/>
      <c r="AH125" s="477"/>
      <c r="AI125" s="477"/>
      <c r="AJ125" s="9"/>
      <c r="AK125" s="9"/>
    </row>
    <row r="126" spans="1:51" ht="38.25" customHeight="1">
      <c r="A126" s="81"/>
      <c r="B126" s="9"/>
      <c r="D126" s="9"/>
      <c r="E126" s="495" t="s">
        <v>315</v>
      </c>
      <c r="F126" s="495"/>
      <c r="G126" s="495"/>
      <c r="H126" s="495"/>
      <c r="I126" s="495"/>
      <c r="J126" s="495"/>
      <c r="K126" s="495"/>
      <c r="L126" s="495"/>
      <c r="M126" s="495"/>
      <c r="N126" s="495"/>
      <c r="O126" s="495"/>
      <c r="P126" s="495"/>
      <c r="Q126" s="495"/>
      <c r="R126" s="495"/>
      <c r="S126" s="495"/>
      <c r="T126" s="495"/>
      <c r="U126" s="495"/>
      <c r="V126" s="495"/>
      <c r="W126" s="495"/>
      <c r="X126" s="495"/>
      <c r="Y126" s="495"/>
      <c r="Z126" s="495"/>
      <c r="AA126" s="495"/>
      <c r="AB126" s="495"/>
      <c r="AC126" s="495"/>
      <c r="AD126" s="495"/>
      <c r="AE126" s="495"/>
      <c r="AF126" s="495"/>
      <c r="AG126" s="495"/>
      <c r="AH126" s="495"/>
      <c r="AI126" s="495"/>
      <c r="AJ126" s="9"/>
      <c r="AK126" s="9"/>
    </row>
    <row r="127" spans="1:51" s="21" customFormat="1" ht="15" customHeight="1">
      <c r="A127" s="81"/>
      <c r="B127" s="9"/>
      <c r="C127" s="9"/>
      <c r="D127" s="9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9"/>
      <c r="AK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5" customHeight="1">
      <c r="A128" s="81"/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51" ht="15" customHeight="1">
      <c r="A129" s="81"/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51" ht="15" customHeight="1">
      <c r="A130" s="76"/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66" t="s">
        <v>241</v>
      </c>
    </row>
    <row r="131" spans="1:51" ht="15" customHeight="1">
      <c r="A131" s="76"/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51" ht="15" customHeight="1">
      <c r="A132" s="76"/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51" ht="15" customHeight="1">
      <c r="A133" s="76"/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51" ht="15" customHeight="1">
      <c r="A134" s="81"/>
      <c r="B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51" ht="15" customHeight="1">
      <c r="A135" s="81"/>
      <c r="B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51" ht="15" customHeight="1">
      <c r="A136" s="81"/>
      <c r="B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51" ht="9.9499999999999993" customHeight="1">
      <c r="A137" s="81"/>
      <c r="B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51" ht="15" customHeight="1">
      <c r="A138" s="81"/>
      <c r="B138" s="9"/>
      <c r="D138" s="9" t="s">
        <v>35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51" ht="36" customHeight="1">
      <c r="A139" s="81"/>
      <c r="B139" s="9"/>
      <c r="D139" s="9"/>
      <c r="E139" s="477" t="s">
        <v>334</v>
      </c>
      <c r="F139" s="477"/>
      <c r="G139" s="477"/>
      <c r="H139" s="477"/>
      <c r="I139" s="477"/>
      <c r="J139" s="477"/>
      <c r="K139" s="477"/>
      <c r="L139" s="477"/>
      <c r="M139" s="477"/>
      <c r="N139" s="477"/>
      <c r="O139" s="477"/>
      <c r="P139" s="477"/>
      <c r="Q139" s="477"/>
      <c r="R139" s="477"/>
      <c r="S139" s="477"/>
      <c r="T139" s="477"/>
      <c r="U139" s="477"/>
      <c r="V139" s="477"/>
      <c r="W139" s="477"/>
      <c r="X139" s="477"/>
      <c r="Y139" s="477"/>
      <c r="Z139" s="477"/>
      <c r="AA139" s="477"/>
      <c r="AB139" s="477"/>
      <c r="AC139" s="477"/>
      <c r="AD139" s="477"/>
      <c r="AE139" s="477"/>
      <c r="AF139" s="477"/>
      <c r="AG139" s="477"/>
      <c r="AH139" s="477"/>
      <c r="AI139" s="477"/>
      <c r="AJ139" s="9"/>
      <c r="AK139" s="9"/>
    </row>
    <row r="140" spans="1:51" ht="30" customHeight="1">
      <c r="A140" s="81"/>
      <c r="B140" s="9"/>
      <c r="D140" s="9"/>
      <c r="E140" s="477" t="s">
        <v>335</v>
      </c>
      <c r="F140" s="477"/>
      <c r="G140" s="477"/>
      <c r="H140" s="477"/>
      <c r="I140" s="477"/>
      <c r="J140" s="477"/>
      <c r="K140" s="477"/>
      <c r="L140" s="477"/>
      <c r="M140" s="477"/>
      <c r="N140" s="477"/>
      <c r="O140" s="477"/>
      <c r="P140" s="477"/>
      <c r="Q140" s="477"/>
      <c r="R140" s="477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9"/>
      <c r="AK140" s="9"/>
    </row>
    <row r="141" spans="1:51" s="21" customFormat="1" ht="15" customHeight="1">
      <c r="A141" s="81"/>
      <c r="B141" s="9"/>
      <c r="C141" s="9"/>
      <c r="D141" s="9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9"/>
      <c r="AK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5" customHeight="1">
      <c r="A142" s="81"/>
      <c r="B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51" ht="15" customHeight="1">
      <c r="A143" s="81"/>
      <c r="B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51" ht="15" customHeight="1">
      <c r="A144" s="81"/>
      <c r="B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51" ht="15" customHeight="1">
      <c r="A145" s="76"/>
      <c r="B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51" ht="15" customHeight="1">
      <c r="A146" s="76"/>
      <c r="B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51" ht="15" customHeight="1">
      <c r="A147" s="76"/>
      <c r="B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51" ht="15" customHeight="1">
      <c r="A148" s="76"/>
      <c r="B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51" ht="15" customHeight="1">
      <c r="A149" s="76"/>
      <c r="B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51" ht="15" customHeight="1">
      <c r="A150" s="81"/>
      <c r="B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51" ht="9.9499999999999993" customHeight="1">
      <c r="A151" s="81"/>
      <c r="B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51" ht="15" customHeight="1">
      <c r="A152" s="81"/>
      <c r="B152" s="9"/>
      <c r="D152" s="9" t="s">
        <v>36</v>
      </c>
      <c r="E152" s="9"/>
      <c r="F152" s="9"/>
      <c r="G152" s="9"/>
      <c r="H152" s="9"/>
      <c r="I152" s="85"/>
      <c r="J152" s="85"/>
      <c r="K152" s="85"/>
      <c r="L152" s="85"/>
      <c r="M152" s="85"/>
      <c r="N152" s="85"/>
      <c r="O152" s="85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51" ht="33.75" customHeight="1">
      <c r="A153" s="81"/>
      <c r="B153" s="9"/>
      <c r="D153" s="9"/>
      <c r="E153" s="477" t="s">
        <v>316</v>
      </c>
      <c r="F153" s="477"/>
      <c r="G153" s="477"/>
      <c r="H153" s="477"/>
      <c r="I153" s="477"/>
      <c r="J153" s="477"/>
      <c r="K153" s="477"/>
      <c r="L153" s="477"/>
      <c r="M153" s="477"/>
      <c r="N153" s="477"/>
      <c r="O153" s="477"/>
      <c r="P153" s="477"/>
      <c r="Q153" s="477"/>
      <c r="R153" s="477"/>
      <c r="S153" s="477"/>
      <c r="T153" s="477"/>
      <c r="U153" s="477"/>
      <c r="V153" s="477"/>
      <c r="W153" s="477"/>
      <c r="X153" s="477"/>
      <c r="Y153" s="477"/>
      <c r="Z153" s="477"/>
      <c r="AA153" s="477"/>
      <c r="AB153" s="477"/>
      <c r="AC153" s="477"/>
      <c r="AD153" s="477"/>
      <c r="AE153" s="477"/>
      <c r="AF153" s="477"/>
      <c r="AG153" s="477"/>
      <c r="AH153" s="477"/>
      <c r="AI153" s="477"/>
      <c r="AJ153" s="9"/>
      <c r="AK153" s="9"/>
    </row>
    <row r="154" spans="1:51" ht="25.5" customHeight="1">
      <c r="A154" s="81"/>
      <c r="B154" s="9"/>
      <c r="D154" s="9"/>
      <c r="E154" s="475" t="s">
        <v>338</v>
      </c>
      <c r="F154" s="475"/>
      <c r="G154" s="475"/>
      <c r="H154" s="475"/>
      <c r="I154" s="475"/>
      <c r="J154" s="475"/>
      <c r="K154" s="475"/>
      <c r="L154" s="475"/>
      <c r="M154" s="475"/>
      <c r="N154" s="475"/>
      <c r="O154" s="475"/>
      <c r="P154" s="475"/>
      <c r="Q154" s="475"/>
      <c r="R154" s="475"/>
      <c r="S154" s="475"/>
      <c r="T154" s="475"/>
      <c r="U154" s="475"/>
      <c r="V154" s="475"/>
      <c r="W154" s="475"/>
      <c r="X154" s="475"/>
      <c r="Y154" s="475"/>
      <c r="Z154" s="475"/>
      <c r="AA154" s="475"/>
      <c r="AB154" s="475"/>
      <c r="AC154" s="475"/>
      <c r="AD154" s="475"/>
      <c r="AE154" s="475"/>
      <c r="AF154" s="475"/>
      <c r="AG154" s="475"/>
      <c r="AH154" s="475"/>
      <c r="AI154" s="475"/>
      <c r="AJ154" s="475"/>
      <c r="AK154" s="9"/>
    </row>
    <row r="155" spans="1:51" s="21" customFormat="1" ht="15" customHeight="1">
      <c r="A155" s="81"/>
      <c r="B155" s="9"/>
      <c r="C155" s="9"/>
      <c r="D155" s="9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5" customHeight="1">
      <c r="A156" s="81"/>
      <c r="B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66" t="s">
        <v>261</v>
      </c>
    </row>
    <row r="157" spans="1:51" ht="15" customHeight="1">
      <c r="A157" s="81"/>
      <c r="B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51" ht="15" customHeight="1">
      <c r="A158" s="81"/>
      <c r="B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51" ht="15" customHeight="1">
      <c r="A159" s="81"/>
      <c r="B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51" ht="15" customHeight="1">
      <c r="A160" s="76"/>
      <c r="B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51" ht="15" customHeight="1">
      <c r="A161" s="76"/>
      <c r="B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51" ht="15" customHeight="1">
      <c r="A162" s="76"/>
      <c r="B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51" ht="15" customHeight="1">
      <c r="A163" s="76"/>
      <c r="B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51" ht="20.25" customHeight="1">
      <c r="A164" s="81"/>
      <c r="B164" s="9"/>
      <c r="D164" s="9" t="s">
        <v>37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51" ht="16.5" customHeight="1">
      <c r="A165" s="81"/>
      <c r="B165" s="9"/>
      <c r="D165" s="9"/>
      <c r="E165" s="487" t="s">
        <v>339</v>
      </c>
      <c r="F165" s="487"/>
      <c r="G165" s="487"/>
      <c r="H165" s="487"/>
      <c r="I165" s="487"/>
      <c r="J165" s="487"/>
      <c r="K165" s="487"/>
      <c r="L165" s="487"/>
      <c r="M165" s="487"/>
      <c r="N165" s="487"/>
      <c r="O165" s="487"/>
      <c r="P165" s="487"/>
      <c r="Q165" s="487"/>
      <c r="R165" s="487"/>
      <c r="S165" s="487"/>
      <c r="T165" s="487"/>
      <c r="U165" s="487"/>
      <c r="V165" s="487"/>
      <c r="W165" s="487"/>
      <c r="X165" s="487"/>
      <c r="Y165" s="487"/>
      <c r="Z165" s="487"/>
      <c r="AA165" s="487"/>
      <c r="AB165" s="487"/>
      <c r="AC165" s="487"/>
      <c r="AD165" s="487"/>
      <c r="AE165" s="487"/>
      <c r="AF165" s="487"/>
      <c r="AG165" s="487"/>
      <c r="AH165" s="487"/>
      <c r="AI165" s="487"/>
      <c r="AJ165" s="9"/>
      <c r="AK165" s="9"/>
    </row>
    <row r="166" spans="1:51" ht="17.25" customHeight="1">
      <c r="A166" s="81"/>
      <c r="B166" s="9"/>
      <c r="D166" s="9"/>
      <c r="E166" s="487" t="s">
        <v>262</v>
      </c>
      <c r="F166" s="487"/>
      <c r="G166" s="487"/>
      <c r="H166" s="487"/>
      <c r="I166" s="487"/>
      <c r="J166" s="487"/>
      <c r="K166" s="487"/>
      <c r="L166" s="487"/>
      <c r="M166" s="487"/>
      <c r="N166" s="487"/>
      <c r="O166" s="487"/>
      <c r="P166" s="487"/>
      <c r="Q166" s="487"/>
      <c r="R166" s="487"/>
      <c r="S166" s="487"/>
      <c r="T166" s="487"/>
      <c r="U166" s="487"/>
      <c r="V166" s="487"/>
      <c r="W166" s="487"/>
      <c r="X166" s="487"/>
      <c r="Y166" s="487"/>
      <c r="Z166" s="487"/>
      <c r="AA166" s="487"/>
      <c r="AB166" s="487"/>
      <c r="AC166" s="487"/>
      <c r="AD166" s="487"/>
      <c r="AE166" s="487"/>
      <c r="AF166" s="487"/>
      <c r="AG166" s="487"/>
      <c r="AH166" s="487"/>
      <c r="AI166" s="487"/>
      <c r="AJ166" s="488"/>
      <c r="AK166" s="488"/>
    </row>
    <row r="167" spans="1:51" s="21" customFormat="1" ht="15" customHeight="1">
      <c r="A167" s="81"/>
      <c r="B167" s="9"/>
      <c r="C167" s="9"/>
      <c r="D167" s="9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9"/>
      <c r="AK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5" customHeight="1">
      <c r="A168" s="81"/>
      <c r="B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51" ht="15" customHeight="1">
      <c r="A169" s="81"/>
      <c r="B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51" ht="15" customHeight="1">
      <c r="A170" s="81"/>
      <c r="B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51" ht="15" customHeight="1">
      <c r="A171" s="81"/>
      <c r="B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51" ht="15" customHeight="1">
      <c r="A172" s="76"/>
      <c r="B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51" ht="15" customHeight="1">
      <c r="A173" s="76"/>
      <c r="B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51" ht="15" customHeight="1">
      <c r="A174" s="76"/>
      <c r="B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51" ht="15" customHeight="1">
      <c r="A175" s="76"/>
      <c r="B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51" ht="15" customHeight="1">
      <c r="A176" s="76"/>
      <c r="B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51" ht="15" customHeight="1">
      <c r="A177" s="81"/>
      <c r="B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51" ht="15" customHeight="1">
      <c r="A178" s="81"/>
      <c r="B178" s="9"/>
      <c r="D178" s="9" t="s">
        <v>38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51" ht="36" customHeight="1">
      <c r="A179" s="81"/>
      <c r="B179" s="9"/>
      <c r="D179" s="9"/>
      <c r="E179" s="477" t="s">
        <v>263</v>
      </c>
      <c r="F179" s="477"/>
      <c r="G179" s="477"/>
      <c r="H179" s="477"/>
      <c r="I179" s="477"/>
      <c r="J179" s="477"/>
      <c r="K179" s="477"/>
      <c r="L179" s="477"/>
      <c r="M179" s="477"/>
      <c r="N179" s="477"/>
      <c r="O179" s="477"/>
      <c r="P179" s="477"/>
      <c r="Q179" s="477"/>
      <c r="R179" s="477"/>
      <c r="S179" s="477"/>
      <c r="T179" s="477"/>
      <c r="U179" s="477"/>
      <c r="V179" s="477"/>
      <c r="W179" s="477"/>
      <c r="X179" s="477"/>
      <c r="Y179" s="477"/>
      <c r="Z179" s="477"/>
      <c r="AA179" s="477"/>
      <c r="AB179" s="477"/>
      <c r="AC179" s="477"/>
      <c r="AD179" s="477"/>
      <c r="AE179" s="477"/>
      <c r="AF179" s="477"/>
      <c r="AG179" s="477"/>
      <c r="AH179" s="477"/>
      <c r="AI179" s="477"/>
      <c r="AJ179" s="9"/>
      <c r="AK179" s="9"/>
    </row>
    <row r="180" spans="1:51" ht="24" customHeight="1">
      <c r="A180" s="81"/>
      <c r="B180" s="9"/>
      <c r="D180" s="9"/>
      <c r="E180" s="476" t="s">
        <v>317</v>
      </c>
      <c r="F180" s="476"/>
      <c r="G180" s="476"/>
      <c r="H180" s="476"/>
      <c r="I180" s="476"/>
      <c r="J180" s="476"/>
      <c r="K180" s="476"/>
      <c r="L180" s="476"/>
      <c r="M180" s="476"/>
      <c r="N180" s="476"/>
      <c r="O180" s="476"/>
      <c r="P180" s="476"/>
      <c r="Q180" s="476"/>
      <c r="R180" s="476"/>
      <c r="S180" s="476"/>
      <c r="T180" s="476"/>
      <c r="U180" s="476"/>
      <c r="V180" s="476"/>
      <c r="W180" s="476"/>
      <c r="X180" s="476"/>
      <c r="Y180" s="476"/>
      <c r="Z180" s="476"/>
      <c r="AA180" s="476"/>
      <c r="AB180" s="476"/>
      <c r="AC180" s="476"/>
      <c r="AD180" s="476"/>
      <c r="AE180" s="476"/>
      <c r="AF180" s="476"/>
      <c r="AG180" s="476"/>
      <c r="AH180" s="476"/>
      <c r="AI180" s="476"/>
      <c r="AJ180" s="476"/>
      <c r="AK180" s="9"/>
    </row>
    <row r="181" spans="1:51" s="21" customFormat="1" ht="15" customHeight="1">
      <c r="A181" s="81"/>
      <c r="B181" s="9"/>
      <c r="C181" s="9"/>
      <c r="D181" s="9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9"/>
      <c r="AK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15" customHeight="1">
      <c r="A182" s="81"/>
      <c r="B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51" ht="15" customHeight="1">
      <c r="A183" s="81"/>
      <c r="B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51" ht="15" customHeight="1">
      <c r="A184" s="81"/>
      <c r="B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51" ht="15" customHeight="1">
      <c r="A185" s="81"/>
      <c r="B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51" ht="15" customHeight="1">
      <c r="A186" s="81"/>
      <c r="B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51" ht="15" customHeight="1">
      <c r="A187" s="81"/>
      <c r="B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51" ht="15" customHeight="1">
      <c r="A188" s="76"/>
      <c r="B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51" ht="15" customHeight="1">
      <c r="A189" s="76"/>
      <c r="B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51" ht="15" customHeight="1">
      <c r="A190" s="76"/>
      <c r="B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51" ht="15" customHeight="1">
      <c r="A191" s="81"/>
      <c r="B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51" ht="15" customHeight="1">
      <c r="A192" s="81"/>
      <c r="B192" s="9"/>
      <c r="D192" s="9" t="s">
        <v>39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51" ht="44.25" customHeight="1">
      <c r="A193" s="81"/>
      <c r="B193" s="9"/>
      <c r="D193" s="9"/>
      <c r="E193" s="477" t="s">
        <v>342</v>
      </c>
      <c r="F193" s="477"/>
      <c r="G193" s="477"/>
      <c r="H193" s="477"/>
      <c r="I193" s="477"/>
      <c r="J193" s="477"/>
      <c r="K193" s="477"/>
      <c r="L193" s="477"/>
      <c r="M193" s="477"/>
      <c r="N193" s="477"/>
      <c r="O193" s="477"/>
      <c r="P193" s="477"/>
      <c r="Q193" s="477"/>
      <c r="R193" s="477"/>
      <c r="S193" s="477"/>
      <c r="T193" s="477"/>
      <c r="U193" s="477"/>
      <c r="V193" s="477"/>
      <c r="W193" s="477"/>
      <c r="X193" s="477"/>
      <c r="Y193" s="477"/>
      <c r="Z193" s="477"/>
      <c r="AA193" s="477"/>
      <c r="AB193" s="477"/>
      <c r="AC193" s="477"/>
      <c r="AD193" s="477"/>
      <c r="AE193" s="477"/>
      <c r="AF193" s="477"/>
      <c r="AG193" s="477"/>
      <c r="AH193" s="477"/>
      <c r="AI193" s="477"/>
      <c r="AJ193" s="9"/>
      <c r="AK193" s="9"/>
    </row>
    <row r="194" spans="1:51" ht="18.75" customHeight="1">
      <c r="A194" s="81"/>
      <c r="B194" s="9"/>
      <c r="D194" s="9"/>
      <c r="E194" s="475" t="s">
        <v>340</v>
      </c>
      <c r="F194" s="475"/>
      <c r="G194" s="475"/>
      <c r="H194" s="475"/>
      <c r="I194" s="475"/>
      <c r="J194" s="475"/>
      <c r="K194" s="475"/>
      <c r="L194" s="475"/>
      <c r="M194" s="475"/>
      <c r="N194" s="475"/>
      <c r="O194" s="475"/>
      <c r="P194" s="475"/>
      <c r="Q194" s="475"/>
      <c r="R194" s="475"/>
      <c r="S194" s="475"/>
      <c r="T194" s="475"/>
      <c r="U194" s="475"/>
      <c r="V194" s="475"/>
      <c r="W194" s="475"/>
      <c r="X194" s="475"/>
      <c r="Y194" s="475"/>
      <c r="Z194" s="475"/>
      <c r="AA194" s="475"/>
      <c r="AB194" s="475"/>
      <c r="AC194" s="475"/>
      <c r="AD194" s="475"/>
      <c r="AE194" s="475"/>
      <c r="AF194" s="475"/>
      <c r="AG194" s="475"/>
      <c r="AH194" s="475"/>
      <c r="AI194" s="475"/>
      <c r="AJ194" s="475"/>
      <c r="AK194" s="475"/>
    </row>
    <row r="195" spans="1:51" s="21" customFormat="1" ht="15" customHeight="1">
      <c r="A195" s="81"/>
      <c r="B195" s="9"/>
      <c r="C195" s="9"/>
      <c r="D195" s="9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ht="15" customHeight="1">
      <c r="A196" s="81"/>
      <c r="B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51" ht="15" customHeight="1">
      <c r="A197" s="81"/>
      <c r="B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51" ht="15" customHeight="1">
      <c r="A198" s="81"/>
      <c r="B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51" ht="15" customHeight="1">
      <c r="A199" s="81"/>
      <c r="B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51" ht="15" customHeight="1">
      <c r="A200" s="81"/>
      <c r="B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51" ht="15" customHeight="1">
      <c r="A201" s="81"/>
      <c r="B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51" ht="15" customHeight="1">
      <c r="A202" s="81"/>
      <c r="B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51" ht="15" customHeight="1">
      <c r="A203" s="76"/>
      <c r="B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51" ht="15" customHeight="1">
      <c r="A204" s="76"/>
      <c r="B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51" ht="15" customHeight="1">
      <c r="A205" s="76"/>
      <c r="B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51" ht="15" customHeight="1">
      <c r="A206" s="81"/>
      <c r="B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51" ht="15" customHeight="1">
      <c r="A207" s="81"/>
      <c r="B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51" ht="15" customHeight="1">
      <c r="A208" s="81"/>
      <c r="B208" s="9" t="s">
        <v>68</v>
      </c>
      <c r="D208" s="9"/>
      <c r="E208" s="9"/>
      <c r="F208" s="9"/>
      <c r="G208" s="9"/>
      <c r="H208" s="9"/>
      <c r="I208" s="85"/>
      <c r="J208" s="85"/>
      <c r="K208" s="85"/>
      <c r="L208" s="85"/>
      <c r="M208" s="85"/>
      <c r="N208" s="85"/>
      <c r="O208" s="85"/>
      <c r="P208" s="85"/>
      <c r="Q208" s="85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5" customHeight="1">
      <c r="A209" s="81"/>
      <c r="B209" s="9"/>
      <c r="C209" s="9" t="s">
        <v>20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5" customHeight="1">
      <c r="A210" s="81"/>
      <c r="B210" s="9"/>
      <c r="D210" s="9" t="s">
        <v>21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9" customFormat="1" ht="15" customHeight="1">
      <c r="A211" s="81"/>
      <c r="E211" s="77" t="s">
        <v>22</v>
      </c>
      <c r="F211" s="9" t="s">
        <v>350</v>
      </c>
    </row>
    <row r="212" spans="1:37" s="9" customFormat="1" ht="21" customHeight="1">
      <c r="A212" s="81"/>
      <c r="E212" s="77" t="s">
        <v>23</v>
      </c>
      <c r="F212" s="9" t="s">
        <v>24</v>
      </c>
    </row>
    <row r="213" spans="1:37" s="9" customFormat="1" ht="9.75" customHeight="1">
      <c r="A213" s="81"/>
      <c r="E213" s="77"/>
    </row>
    <row r="214" spans="1:37" s="9" customFormat="1" ht="18" customHeight="1">
      <c r="A214" s="81"/>
      <c r="F214" s="478" t="s">
        <v>72</v>
      </c>
      <c r="G214" s="479"/>
      <c r="H214" s="479"/>
      <c r="I214" s="479"/>
      <c r="J214" s="479"/>
      <c r="K214" s="479"/>
      <c r="L214" s="479"/>
      <c r="M214" s="479"/>
      <c r="N214" s="480"/>
      <c r="O214" s="497" t="s">
        <v>74</v>
      </c>
      <c r="P214" s="498"/>
      <c r="Q214" s="498"/>
      <c r="R214" s="498"/>
      <c r="S214" s="498"/>
      <c r="T214" s="498"/>
      <c r="U214" s="498"/>
      <c r="V214" s="499"/>
      <c r="W214" s="459" t="s">
        <v>75</v>
      </c>
      <c r="X214" s="467"/>
      <c r="Y214" s="467"/>
      <c r="Z214" s="467"/>
      <c r="AA214" s="467"/>
      <c r="AB214" s="467"/>
      <c r="AC214" s="467"/>
      <c r="AD214" s="467"/>
      <c r="AE214" s="467"/>
      <c r="AF214" s="467"/>
      <c r="AG214" s="467"/>
      <c r="AH214" s="467"/>
      <c r="AI214" s="468"/>
    </row>
    <row r="215" spans="1:37" s="9" customFormat="1" ht="60" customHeight="1">
      <c r="A215" s="81"/>
      <c r="F215" s="454" t="s">
        <v>351</v>
      </c>
      <c r="G215" s="464"/>
      <c r="H215" s="464"/>
      <c r="I215" s="464"/>
      <c r="J215" s="464"/>
      <c r="K215" s="464"/>
      <c r="L215" s="464"/>
      <c r="M215" s="464"/>
      <c r="N215" s="473"/>
      <c r="O215" s="459"/>
      <c r="P215" s="460"/>
      <c r="Q215" s="460"/>
      <c r="R215" s="460"/>
      <c r="S215" s="460"/>
      <c r="T215" s="460"/>
      <c r="U215" s="460"/>
      <c r="V215" s="461"/>
      <c r="W215" s="454" t="s">
        <v>264</v>
      </c>
      <c r="X215" s="464"/>
      <c r="Y215" s="464"/>
      <c r="Z215" s="464"/>
      <c r="AA215" s="464"/>
      <c r="AB215" s="464"/>
      <c r="AC215" s="464"/>
      <c r="AD215" s="464"/>
      <c r="AE215" s="464"/>
      <c r="AF215" s="464"/>
      <c r="AG215" s="464"/>
      <c r="AH215" s="464"/>
      <c r="AI215" s="473"/>
    </row>
    <row r="216" spans="1:37" s="9" customFormat="1" ht="15.75" customHeight="1">
      <c r="A216" s="81"/>
      <c r="F216" s="23"/>
      <c r="G216" s="23"/>
      <c r="H216" s="23"/>
      <c r="I216" s="23"/>
      <c r="J216" s="23"/>
      <c r="K216" s="23"/>
      <c r="L216" s="23"/>
      <c r="M216" s="23"/>
      <c r="N216" s="23"/>
      <c r="O216" s="87"/>
      <c r="P216" s="87"/>
      <c r="Q216" s="87"/>
      <c r="R216" s="87"/>
      <c r="S216" s="87"/>
      <c r="T216" s="87"/>
      <c r="U216" s="87"/>
      <c r="V216" s="87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</row>
    <row r="217" spans="1:37" s="9" customFormat="1" ht="15" customHeight="1">
      <c r="A217" s="81"/>
      <c r="E217" s="77" t="s">
        <v>25</v>
      </c>
      <c r="F217" s="9" t="s">
        <v>26</v>
      </c>
    </row>
    <row r="218" spans="1:37" s="9" customFormat="1" ht="16.5" customHeight="1">
      <c r="A218" s="81"/>
      <c r="E218" s="77"/>
    </row>
    <row r="219" spans="1:37" s="9" customFormat="1" ht="15" customHeight="1">
      <c r="A219" s="81"/>
      <c r="F219" s="484">
        <v>1</v>
      </c>
      <c r="G219" s="460"/>
      <c r="H219" s="460"/>
      <c r="I219" s="460"/>
      <c r="J219" s="460"/>
      <c r="K219" s="461"/>
      <c r="L219" s="478" t="s">
        <v>45</v>
      </c>
      <c r="M219" s="479"/>
      <c r="N219" s="479"/>
      <c r="O219" s="479"/>
      <c r="P219" s="479"/>
      <c r="Q219" s="479"/>
      <c r="R219" s="479"/>
      <c r="S219" s="479"/>
      <c r="T219" s="479"/>
      <c r="U219" s="479"/>
      <c r="V219" s="479"/>
      <c r="W219" s="479"/>
      <c r="X219" s="479"/>
      <c r="Y219" s="479"/>
      <c r="Z219" s="480"/>
      <c r="AA219" s="478" t="s">
        <v>44</v>
      </c>
      <c r="AB219" s="479"/>
      <c r="AC219" s="479"/>
      <c r="AD219" s="479"/>
      <c r="AE219" s="479"/>
      <c r="AF219" s="479"/>
      <c r="AG219" s="479"/>
      <c r="AH219" s="479"/>
      <c r="AI219" s="480"/>
    </row>
    <row r="220" spans="1:37" s="9" customFormat="1" ht="60" customHeight="1">
      <c r="A220" s="81"/>
      <c r="F220" s="459"/>
      <c r="G220" s="460"/>
      <c r="H220" s="460"/>
      <c r="I220" s="460"/>
      <c r="J220" s="460"/>
      <c r="K220" s="461"/>
      <c r="L220" s="454" t="s">
        <v>266</v>
      </c>
      <c r="M220" s="464"/>
      <c r="N220" s="464"/>
      <c r="O220" s="464"/>
      <c r="P220" s="464"/>
      <c r="Q220" s="464"/>
      <c r="R220" s="464"/>
      <c r="S220" s="464"/>
      <c r="T220" s="464"/>
      <c r="U220" s="464"/>
      <c r="V220" s="464"/>
      <c r="W220" s="464"/>
      <c r="X220" s="464"/>
      <c r="Y220" s="464"/>
      <c r="Z220" s="473"/>
      <c r="AA220" s="457" t="s">
        <v>265</v>
      </c>
      <c r="AB220" s="458"/>
      <c r="AC220" s="458"/>
      <c r="AD220" s="458"/>
      <c r="AE220" s="458"/>
      <c r="AF220" s="458"/>
      <c r="AG220" s="458"/>
      <c r="AH220" s="458"/>
      <c r="AI220" s="496"/>
    </row>
    <row r="221" spans="1:37" s="9" customFormat="1" ht="16.5" customHeight="1">
      <c r="A221" s="81"/>
      <c r="F221" s="87"/>
      <c r="G221" s="87"/>
      <c r="H221" s="87"/>
      <c r="I221" s="87"/>
      <c r="J221" s="87"/>
      <c r="K221" s="87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88"/>
      <c r="AB221" s="88"/>
      <c r="AC221" s="88"/>
      <c r="AD221" s="88"/>
      <c r="AE221" s="88"/>
      <c r="AF221" s="88"/>
      <c r="AG221" s="88"/>
      <c r="AH221" s="88"/>
      <c r="AI221" s="88"/>
    </row>
    <row r="222" spans="1:37" s="9" customFormat="1" ht="15" customHeight="1">
      <c r="A222" s="81"/>
      <c r="D222" s="9" t="s">
        <v>27</v>
      </c>
    </row>
    <row r="223" spans="1:37" s="9" customFormat="1" ht="15" customHeight="1">
      <c r="A223" s="76"/>
      <c r="E223" s="77" t="s">
        <v>22</v>
      </c>
      <c r="F223" s="9" t="s">
        <v>352</v>
      </c>
    </row>
    <row r="224" spans="1:37" s="9" customFormat="1" ht="15" customHeight="1">
      <c r="A224" s="76"/>
      <c r="E224" s="77" t="s">
        <v>23</v>
      </c>
      <c r="F224" s="9" t="s">
        <v>24</v>
      </c>
    </row>
    <row r="225" spans="1:51" s="9" customFormat="1" ht="16.5" customHeight="1">
      <c r="A225" s="76"/>
      <c r="E225" s="77"/>
    </row>
    <row r="226" spans="1:51" s="9" customFormat="1" ht="15" customHeight="1">
      <c r="A226" s="76"/>
      <c r="F226" s="459" t="s">
        <v>73</v>
      </c>
      <c r="G226" s="460"/>
      <c r="H226" s="460"/>
      <c r="I226" s="460"/>
      <c r="J226" s="460"/>
      <c r="K226" s="460"/>
      <c r="L226" s="460"/>
      <c r="M226" s="460"/>
      <c r="N226" s="460"/>
      <c r="O226" s="460"/>
      <c r="P226" s="460"/>
      <c r="Q226" s="460"/>
      <c r="R226" s="467"/>
      <c r="S226" s="467"/>
      <c r="T226" s="468"/>
      <c r="U226" s="132" t="s">
        <v>74</v>
      </c>
      <c r="V226" s="131"/>
      <c r="W226" s="131"/>
      <c r="X226" s="131"/>
      <c r="Y226" s="131"/>
      <c r="Z226" s="210"/>
      <c r="AA226" s="210"/>
      <c r="AB226" s="212"/>
      <c r="AC226" s="132" t="s">
        <v>268</v>
      </c>
      <c r="AD226" s="210"/>
      <c r="AE226" s="210"/>
      <c r="AF226" s="210"/>
      <c r="AG226" s="210"/>
      <c r="AH226" s="210"/>
      <c r="AI226" s="212"/>
    </row>
    <row r="227" spans="1:51" s="9" customFormat="1" ht="45" customHeight="1">
      <c r="A227" s="76"/>
      <c r="F227" s="454" t="s">
        <v>270</v>
      </c>
      <c r="G227" s="464"/>
      <c r="H227" s="464"/>
      <c r="I227" s="464"/>
      <c r="J227" s="464"/>
      <c r="K227" s="464"/>
      <c r="L227" s="464"/>
      <c r="M227" s="464"/>
      <c r="N227" s="464"/>
      <c r="O227" s="464"/>
      <c r="P227" s="464"/>
      <c r="Q227" s="464"/>
      <c r="R227" s="465"/>
      <c r="S227" s="465"/>
      <c r="T227" s="466"/>
      <c r="U227" s="457" t="s">
        <v>269</v>
      </c>
      <c r="V227" s="462"/>
      <c r="W227" s="462"/>
      <c r="X227" s="462"/>
      <c r="Y227" s="462"/>
      <c r="Z227" s="462"/>
      <c r="AA227" s="462"/>
      <c r="AB227" s="463"/>
      <c r="AC227" s="469"/>
      <c r="AD227" s="467"/>
      <c r="AE227" s="467"/>
      <c r="AF227" s="467"/>
      <c r="AG227" s="467"/>
      <c r="AH227" s="467"/>
      <c r="AI227" s="468"/>
      <c r="AM227" s="457" t="s">
        <v>267</v>
      </c>
      <c r="AN227" s="458"/>
      <c r="AO227" s="458"/>
      <c r="AP227" s="458"/>
      <c r="AQ227" s="458"/>
      <c r="AR227" s="458"/>
      <c r="AS227" s="458"/>
      <c r="AT227" s="458"/>
    </row>
    <row r="228" spans="1:51" s="21" customFormat="1" ht="16.5" customHeight="1">
      <c r="A228" s="76"/>
      <c r="B228" s="9"/>
      <c r="C228" s="9"/>
      <c r="D228" s="9"/>
      <c r="E228" s="9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89"/>
      <c r="S228" s="89"/>
      <c r="T228" s="89"/>
      <c r="U228" s="89"/>
      <c r="V228" s="89"/>
      <c r="W228" s="89"/>
      <c r="X228" s="89"/>
      <c r="Y228" s="89"/>
      <c r="Z228" s="23"/>
      <c r="AA228" s="23"/>
      <c r="AB228" s="23"/>
      <c r="AC228" s="23"/>
      <c r="AD228" s="23"/>
      <c r="AE228" s="23"/>
      <c r="AF228" s="23"/>
      <c r="AG228" s="23"/>
      <c r="AH228" s="23"/>
      <c r="AI228" s="90"/>
      <c r="AJ228" s="9"/>
      <c r="AK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</row>
    <row r="229" spans="1:51" ht="15" customHeight="1">
      <c r="A229" s="76"/>
      <c r="B229" s="9"/>
      <c r="D229" s="9" t="s">
        <v>28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51" s="9" customFormat="1" ht="15" customHeight="1">
      <c r="A230" s="76"/>
      <c r="E230" s="77" t="s">
        <v>22</v>
      </c>
      <c r="F230" s="9" t="s">
        <v>353</v>
      </c>
    </row>
    <row r="231" spans="1:51" s="9" customFormat="1" ht="15" customHeight="1">
      <c r="A231" s="76"/>
      <c r="E231" s="77" t="s">
        <v>23</v>
      </c>
      <c r="F231" s="9" t="s">
        <v>24</v>
      </c>
    </row>
    <row r="232" spans="1:51" s="9" customFormat="1" ht="16.5" customHeight="1">
      <c r="A232" s="76"/>
      <c r="E232" s="77"/>
    </row>
    <row r="233" spans="1:51" s="9" customFormat="1" ht="15" customHeight="1">
      <c r="A233" s="76"/>
      <c r="F233" s="478" t="s">
        <v>72</v>
      </c>
      <c r="G233" s="479"/>
      <c r="H233" s="479"/>
      <c r="I233" s="479"/>
      <c r="J233" s="479"/>
      <c r="K233" s="479"/>
      <c r="L233" s="479"/>
      <c r="M233" s="479"/>
      <c r="N233" s="480"/>
      <c r="O233" s="459" t="s">
        <v>74</v>
      </c>
      <c r="P233" s="460"/>
      <c r="Q233" s="460"/>
      <c r="R233" s="460"/>
      <c r="S233" s="460"/>
      <c r="T233" s="460"/>
      <c r="U233" s="460"/>
      <c r="V233" s="460"/>
      <c r="W233" s="460"/>
      <c r="X233" s="461"/>
      <c r="Y233" s="451" t="s">
        <v>75</v>
      </c>
      <c r="Z233" s="452"/>
      <c r="AA233" s="452"/>
      <c r="AB233" s="452"/>
      <c r="AC233" s="452"/>
      <c r="AD233" s="452"/>
      <c r="AE233" s="452"/>
      <c r="AF233" s="452"/>
      <c r="AG233" s="452"/>
      <c r="AH233" s="452"/>
      <c r="AI233" s="453"/>
    </row>
    <row r="234" spans="1:51" s="9" customFormat="1" ht="60" customHeight="1">
      <c r="A234" s="76"/>
      <c r="F234" s="454" t="s">
        <v>271</v>
      </c>
      <c r="G234" s="464"/>
      <c r="H234" s="464"/>
      <c r="I234" s="464"/>
      <c r="J234" s="464"/>
      <c r="K234" s="464"/>
      <c r="L234" s="464"/>
      <c r="M234" s="464"/>
      <c r="N234" s="473"/>
      <c r="O234" s="457" t="s">
        <v>272</v>
      </c>
      <c r="P234" s="458"/>
      <c r="Q234" s="458"/>
      <c r="R234" s="458"/>
      <c r="S234" s="458"/>
      <c r="T234" s="458"/>
      <c r="U234" s="458"/>
      <c r="V234" s="458"/>
      <c r="W234" s="455"/>
      <c r="X234" s="456"/>
      <c r="Y234" s="454" t="s">
        <v>273</v>
      </c>
      <c r="Z234" s="455"/>
      <c r="AA234" s="455"/>
      <c r="AB234" s="455"/>
      <c r="AC234" s="455"/>
      <c r="AD234" s="455"/>
      <c r="AE234" s="455"/>
      <c r="AF234" s="455"/>
      <c r="AG234" s="455"/>
      <c r="AH234" s="455"/>
      <c r="AI234" s="456"/>
      <c r="AM234" s="454"/>
      <c r="AN234" s="464"/>
      <c r="AO234" s="464"/>
      <c r="AP234" s="464"/>
      <c r="AQ234" s="464"/>
      <c r="AR234" s="464"/>
      <c r="AS234" s="464"/>
      <c r="AT234" s="464"/>
      <c r="AU234" s="464"/>
      <c r="AV234" s="464"/>
      <c r="AW234" s="464"/>
      <c r="AX234" s="464"/>
      <c r="AY234" s="473"/>
    </row>
    <row r="235" spans="1:51" ht="15" customHeight="1">
      <c r="A235" s="76"/>
      <c r="B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51" ht="15" customHeight="1"/>
    <row r="237" spans="1:51" ht="15" customHeight="1"/>
    <row r="238" spans="1:51" ht="15" customHeight="1"/>
    <row r="239" spans="1:51" ht="15" customHeight="1"/>
    <row r="240" spans="1:51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30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30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30" customHeight="1"/>
    <row r="309" ht="30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60" customHeight="1"/>
    <row r="338" ht="15" customHeight="1"/>
    <row r="339" ht="15" customHeight="1"/>
    <row r="340" ht="60" customHeight="1"/>
    <row r="341" ht="15" customHeight="1"/>
    <row r="342" ht="15" customHeight="1"/>
    <row r="343" ht="15" customHeight="1"/>
    <row r="344" ht="15" customHeight="1"/>
    <row r="345" ht="69.95" customHeight="1"/>
    <row r="346" ht="15" customHeight="1"/>
    <row r="347" ht="15" customHeight="1"/>
    <row r="348" ht="15" customHeight="1"/>
    <row r="349" ht="15" customHeight="1"/>
    <row r="350" ht="60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</sheetData>
  <mergeCells count="77">
    <mergeCell ref="AA220:AI220"/>
    <mergeCell ref="L220:Z220"/>
    <mergeCell ref="O215:V215"/>
    <mergeCell ref="E165:AI165"/>
    <mergeCell ref="AM234:AY234"/>
    <mergeCell ref="F234:N234"/>
    <mergeCell ref="F233:N233"/>
    <mergeCell ref="W215:AI215"/>
    <mergeCell ref="F215:N215"/>
    <mergeCell ref="F219:K219"/>
    <mergeCell ref="AA219:AI219"/>
    <mergeCell ref="L219:Z219"/>
    <mergeCell ref="F220:K220"/>
    <mergeCell ref="O214:V214"/>
    <mergeCell ref="W214:AI214"/>
    <mergeCell ref="E193:AI193"/>
    <mergeCell ref="E83:AI83"/>
    <mergeCell ref="E139:AI139"/>
    <mergeCell ref="E110:AI110"/>
    <mergeCell ref="E111:AI111"/>
    <mergeCell ref="E125:AI125"/>
    <mergeCell ref="E126:AI126"/>
    <mergeCell ref="E166:AK166"/>
    <mergeCell ref="B3:AI3"/>
    <mergeCell ref="AA16:AI16"/>
    <mergeCell ref="F17:P17"/>
    <mergeCell ref="F16:P16"/>
    <mergeCell ref="Q16:Z16"/>
    <mergeCell ref="Q17:Z17"/>
    <mergeCell ref="AA17:AI17"/>
    <mergeCell ref="E68:AI68"/>
    <mergeCell ref="E42:AI42"/>
    <mergeCell ref="E54:AI54"/>
    <mergeCell ref="E55:AI55"/>
    <mergeCell ref="E43:AJ43"/>
    <mergeCell ref="E140:AI140"/>
    <mergeCell ref="E153:AI153"/>
    <mergeCell ref="E154:AJ154"/>
    <mergeCell ref="AM22:AU22"/>
    <mergeCell ref="AL31:AT31"/>
    <mergeCell ref="AL36:AU36"/>
    <mergeCell ref="AL29:AW29"/>
    <mergeCell ref="F21:R21"/>
    <mergeCell ref="F22:S22"/>
    <mergeCell ref="T22:AD22"/>
    <mergeCell ref="AE22:AI22"/>
    <mergeCell ref="T21:AD21"/>
    <mergeCell ref="AE21:AI21"/>
    <mergeCell ref="AA29:AI29"/>
    <mergeCell ref="AA30:AI30"/>
    <mergeCell ref="F29:N29"/>
    <mergeCell ref="O29:Z29"/>
    <mergeCell ref="F30:N30"/>
    <mergeCell ref="O30:Z30"/>
    <mergeCell ref="F226:T226"/>
    <mergeCell ref="AC227:AI227"/>
    <mergeCell ref="AL38:AV38"/>
    <mergeCell ref="F37:P37"/>
    <mergeCell ref="Z37:AI37"/>
    <mergeCell ref="Z38:AI38"/>
    <mergeCell ref="R38:Y38"/>
    <mergeCell ref="F38:Q38"/>
    <mergeCell ref="E194:AK194"/>
    <mergeCell ref="E180:AJ180"/>
    <mergeCell ref="E179:AI179"/>
    <mergeCell ref="E97:AK97"/>
    <mergeCell ref="E96:AK96"/>
    <mergeCell ref="F214:N214"/>
    <mergeCell ref="E69:AI69"/>
    <mergeCell ref="E82:AI82"/>
    <mergeCell ref="Y233:AI233"/>
    <mergeCell ref="Y234:AI234"/>
    <mergeCell ref="O234:X234"/>
    <mergeCell ref="O233:X233"/>
    <mergeCell ref="AM227:AT227"/>
    <mergeCell ref="U227:AB227"/>
    <mergeCell ref="F227:T227"/>
  </mergeCells>
  <phoneticPr fontId="3"/>
  <pageMargins left="0.78740157480314965" right="0.39370078740157483" top="0.39370078740157483" bottom="0.39370078740157483" header="0.31496062992125984" footer="0.23622047244094491"/>
  <pageSetup paperSize="9" scale="80" fitToHeight="6" orientation="portrait" copies="2" r:id="rId1"/>
  <headerFooter>
    <oddFooter>&amp;C－&amp;P－</oddFooter>
  </headerFooter>
  <rowBreaks count="5" manualBreakCount="5">
    <brk id="52" max="16383" man="1"/>
    <brk id="108" max="36" man="1"/>
    <brk id="163" max="36" man="1"/>
    <brk id="207" max="36" man="1"/>
    <brk id="235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58"/>
  <sheetViews>
    <sheetView view="pageBreakPreview" zoomScaleNormal="100" zoomScaleSheetLayoutView="100" workbookViewId="0">
      <selection activeCell="N11" sqref="N11"/>
    </sheetView>
  </sheetViews>
  <sheetFormatPr defaultColWidth="9" defaultRowHeight="13.5"/>
  <cols>
    <col min="1" max="1" width="9.625" style="335" customWidth="1"/>
    <col min="2" max="2" width="3.625" style="213" customWidth="1"/>
    <col min="3" max="3" width="7.625" style="214" customWidth="1"/>
    <col min="4" max="5" width="9.75" style="213" customWidth="1"/>
    <col min="6" max="6" width="8.625" style="213" customWidth="1"/>
    <col min="7" max="8" width="9.375" style="213" customWidth="1"/>
    <col min="9" max="9" width="9.125" style="213" customWidth="1"/>
    <col min="10" max="11" width="10.625" style="213" customWidth="1"/>
    <col min="12" max="12" width="10.25" style="213" customWidth="1"/>
    <col min="13" max="16384" width="9" style="213"/>
  </cols>
  <sheetData>
    <row r="1" spans="1:13" ht="18.75">
      <c r="A1" s="56" t="s">
        <v>92</v>
      </c>
      <c r="D1" s="215"/>
    </row>
    <row r="2" spans="1:13" ht="24.95" customHeight="1">
      <c r="A2" s="216" t="s">
        <v>228</v>
      </c>
    </row>
    <row r="3" spans="1:13" s="217" customFormat="1" ht="18" customHeight="1">
      <c r="A3" s="526"/>
      <c r="B3" s="527"/>
      <c r="C3" s="527"/>
      <c r="D3" s="530" t="s">
        <v>93</v>
      </c>
      <c r="E3" s="531"/>
      <c r="F3" s="532"/>
      <c r="G3" s="533" t="s">
        <v>94</v>
      </c>
      <c r="H3" s="534"/>
      <c r="I3" s="534"/>
      <c r="J3" s="535" t="s">
        <v>95</v>
      </c>
      <c r="K3" s="531"/>
      <c r="L3" s="532"/>
    </row>
    <row r="4" spans="1:13" s="217" customFormat="1" ht="18" customHeight="1">
      <c r="A4" s="528"/>
      <c r="B4" s="529"/>
      <c r="C4" s="529"/>
      <c r="D4" s="218" t="s">
        <v>229</v>
      </c>
      <c r="E4" s="219" t="s">
        <v>274</v>
      </c>
      <c r="F4" s="220" t="s">
        <v>96</v>
      </c>
      <c r="G4" s="221" t="s">
        <v>229</v>
      </c>
      <c r="H4" s="219" t="s">
        <v>274</v>
      </c>
      <c r="I4" s="222" t="s">
        <v>96</v>
      </c>
      <c r="J4" s="221" t="s">
        <v>229</v>
      </c>
      <c r="K4" s="219" t="s">
        <v>274</v>
      </c>
      <c r="L4" s="223" t="s">
        <v>96</v>
      </c>
    </row>
    <row r="5" spans="1:13" s="230" customFormat="1" ht="18" customHeight="1">
      <c r="A5" s="224" t="s">
        <v>97</v>
      </c>
      <c r="B5" s="536" t="s">
        <v>354</v>
      </c>
      <c r="C5" s="537"/>
      <c r="D5" s="91">
        <v>1339574</v>
      </c>
      <c r="E5" s="225">
        <v>1253716.18</v>
      </c>
      <c r="F5" s="226">
        <f>+E5-D5</f>
        <v>-85857.820000000065</v>
      </c>
      <c r="G5" s="133">
        <v>1944</v>
      </c>
      <c r="H5" s="227">
        <v>4206.6000000000004</v>
      </c>
      <c r="I5" s="226">
        <f>+H5-G5</f>
        <v>2262.6000000000004</v>
      </c>
      <c r="J5" s="228">
        <f>+D5+G5</f>
        <v>1341518</v>
      </c>
      <c r="K5" s="229">
        <f>+E5+H5</f>
        <v>1257922.78</v>
      </c>
      <c r="L5" s="226">
        <f>+K5-J5</f>
        <v>-83595.219999999972</v>
      </c>
    </row>
    <row r="6" spans="1:13" s="230" customFormat="1" ht="18" customHeight="1">
      <c r="A6" s="231" t="s">
        <v>275</v>
      </c>
      <c r="B6" s="232"/>
      <c r="C6" s="233" t="s">
        <v>276</v>
      </c>
      <c r="D6" s="234"/>
      <c r="E6" s="57">
        <f>+E5/D5</f>
        <v>0.93590662404615199</v>
      </c>
      <c r="F6" s="235"/>
      <c r="G6" s="236"/>
      <c r="H6" s="57">
        <f>+H5/G5</f>
        <v>2.1638888888888892</v>
      </c>
      <c r="I6" s="237"/>
      <c r="J6" s="238"/>
      <c r="K6" s="57">
        <f>K5/J5</f>
        <v>0.93768609888201282</v>
      </c>
      <c r="L6" s="239"/>
    </row>
    <row r="7" spans="1:13" s="230" customFormat="1" ht="18" customHeight="1">
      <c r="A7" s="231"/>
      <c r="B7" s="240"/>
      <c r="C7" s="241" t="s">
        <v>98</v>
      </c>
      <c r="D7" s="242">
        <f>+D5/J5</f>
        <v>0.99855089532902275</v>
      </c>
      <c r="E7" s="243">
        <f>+E5/K5</f>
        <v>0.99665591555627919</v>
      </c>
      <c r="F7" s="244"/>
      <c r="G7" s="242">
        <f>+G5/J5</f>
        <v>1.4491046709772064E-3</v>
      </c>
      <c r="H7" s="245">
        <f>+H5/K5</f>
        <v>3.3440844437207825E-3</v>
      </c>
      <c r="I7" s="246"/>
      <c r="J7" s="247"/>
      <c r="K7" s="248"/>
      <c r="L7" s="249"/>
    </row>
    <row r="8" spans="1:13" s="230" customFormat="1" ht="18" customHeight="1">
      <c r="A8" s="231"/>
      <c r="B8" s="502" t="s">
        <v>355</v>
      </c>
      <c r="C8" s="503"/>
      <c r="D8" s="250">
        <f>+D10*1000/D5</f>
        <v>726.18011397653288</v>
      </c>
      <c r="E8" s="251">
        <f>+E10*1000/E5</f>
        <v>706.72135698208831</v>
      </c>
      <c r="F8" s="226">
        <f>+E8-D8</f>
        <v>-19.45875699444457</v>
      </c>
      <c r="G8" s="250">
        <f>+G10*1000/G5</f>
        <v>1038.5802469135801</v>
      </c>
      <c r="H8" s="251">
        <f>+H10*1000/H5</f>
        <v>1068.5589312033471</v>
      </c>
      <c r="I8" s="226">
        <f>+H8-G8</f>
        <v>29.978684289766989</v>
      </c>
      <c r="J8" s="252">
        <f>+J10*1000/J5</f>
        <v>726.63281446838585</v>
      </c>
      <c r="K8" s="253">
        <f>+K10*1000/K5</f>
        <v>707.93137238519523</v>
      </c>
      <c r="L8" s="226">
        <f>+K8-J8</f>
        <v>-18.701442083190614</v>
      </c>
    </row>
    <row r="9" spans="1:13" s="230" customFormat="1" ht="18" customHeight="1">
      <c r="A9" s="231"/>
      <c r="B9" s="254"/>
      <c r="C9" s="233" t="s">
        <v>276</v>
      </c>
      <c r="D9" s="234"/>
      <c r="E9" s="57">
        <f>+E8/D8</f>
        <v>0.97320395227034073</v>
      </c>
      <c r="F9" s="235"/>
      <c r="G9" s="255"/>
      <c r="H9" s="57">
        <f>+H8/G8</f>
        <v>1.0288650630308604</v>
      </c>
      <c r="I9" s="237"/>
      <c r="J9" s="238"/>
      <c r="K9" s="57">
        <f>K8/J8</f>
        <v>0.97426287154830349</v>
      </c>
      <c r="L9" s="239"/>
    </row>
    <row r="10" spans="1:13" s="230" customFormat="1" ht="18" customHeight="1">
      <c r="A10" s="231"/>
      <c r="B10" s="502" t="s">
        <v>356</v>
      </c>
      <c r="C10" s="503"/>
      <c r="D10" s="92">
        <v>972772</v>
      </c>
      <c r="E10" s="229">
        <v>886028</v>
      </c>
      <c r="F10" s="226">
        <f>+E10-D10</f>
        <v>-86744</v>
      </c>
      <c r="G10" s="256">
        <v>2019</v>
      </c>
      <c r="H10" s="257">
        <v>4495</v>
      </c>
      <c r="I10" s="226">
        <f>+H10-G10</f>
        <v>2476</v>
      </c>
      <c r="J10" s="228">
        <f>+D10+G10</f>
        <v>974791</v>
      </c>
      <c r="K10" s="229">
        <f>+E10+H10</f>
        <v>890523</v>
      </c>
      <c r="L10" s="226">
        <f>+K10-J10</f>
        <v>-84268</v>
      </c>
    </row>
    <row r="11" spans="1:13" s="230" customFormat="1" ht="18" customHeight="1">
      <c r="A11" s="258"/>
      <c r="B11" s="240"/>
      <c r="C11" s="233" t="s">
        <v>100</v>
      </c>
      <c r="D11" s="234"/>
      <c r="E11" s="57">
        <f>+E10/D10</f>
        <v>0.91082802547770703</v>
      </c>
      <c r="F11" s="235"/>
      <c r="G11" s="255"/>
      <c r="H11" s="57">
        <f>+H10/G10</f>
        <v>2.2263496780584449</v>
      </c>
      <c r="I11" s="237"/>
      <c r="J11" s="238"/>
      <c r="K11" s="57">
        <f>K10/J10</f>
        <v>0.91355275130771618</v>
      </c>
      <c r="L11" s="239"/>
    </row>
    <row r="12" spans="1:13" s="230" customFormat="1" ht="18" customHeight="1">
      <c r="A12" s="224" t="s">
        <v>97</v>
      </c>
      <c r="B12" s="502" t="s">
        <v>357</v>
      </c>
      <c r="C12" s="503"/>
      <c r="D12" s="512"/>
      <c r="E12" s="513"/>
      <c r="F12" s="514"/>
      <c r="G12" s="259"/>
      <c r="H12" s="260">
        <v>15</v>
      </c>
      <c r="I12" s="261"/>
      <c r="J12" s="259"/>
      <c r="K12" s="262">
        <v>15</v>
      </c>
      <c r="L12" s="261"/>
    </row>
    <row r="13" spans="1:13" s="230" customFormat="1" ht="18" customHeight="1">
      <c r="A13" s="515" t="s">
        <v>230</v>
      </c>
      <c r="B13" s="232"/>
      <c r="C13" s="233" t="s">
        <v>100</v>
      </c>
      <c r="D13" s="517"/>
      <c r="E13" s="518"/>
      <c r="F13" s="519"/>
      <c r="G13" s="263"/>
      <c r="H13" s="264"/>
      <c r="I13" s="265"/>
      <c r="J13" s="263"/>
      <c r="K13" s="264"/>
      <c r="L13" s="265"/>
      <c r="M13" s="266"/>
    </row>
    <row r="14" spans="1:13" s="230" customFormat="1" ht="18" customHeight="1">
      <c r="A14" s="516"/>
      <c r="B14" s="502" t="s">
        <v>355</v>
      </c>
      <c r="C14" s="503"/>
      <c r="D14" s="520"/>
      <c r="E14" s="521"/>
      <c r="F14" s="522"/>
      <c r="G14" s="267"/>
      <c r="H14" s="268">
        <f>+H16*1000/H12</f>
        <v>450</v>
      </c>
      <c r="I14" s="269"/>
      <c r="J14" s="270"/>
      <c r="K14" s="271">
        <f>+K16*1000/K12</f>
        <v>450</v>
      </c>
      <c r="L14" s="272"/>
    </row>
    <row r="15" spans="1:13" s="230" customFormat="1" ht="18" customHeight="1">
      <c r="A15" s="516"/>
      <c r="B15" s="254"/>
      <c r="C15" s="233" t="s">
        <v>100</v>
      </c>
      <c r="D15" s="523"/>
      <c r="E15" s="524"/>
      <c r="F15" s="525"/>
      <c r="G15" s="267"/>
      <c r="H15" s="273"/>
      <c r="I15" s="274"/>
      <c r="J15" s="270"/>
      <c r="K15" s="273"/>
      <c r="L15" s="275"/>
    </row>
    <row r="16" spans="1:13" s="230" customFormat="1" ht="18" customHeight="1">
      <c r="A16" s="231"/>
      <c r="B16" s="502" t="s">
        <v>356</v>
      </c>
      <c r="C16" s="503"/>
      <c r="D16" s="506"/>
      <c r="E16" s="507"/>
      <c r="F16" s="508"/>
      <c r="G16" s="276"/>
      <c r="H16" s="277">
        <v>6.75</v>
      </c>
      <c r="I16" s="278"/>
      <c r="J16" s="276"/>
      <c r="K16" s="277">
        <v>6.75</v>
      </c>
      <c r="L16" s="278"/>
    </row>
    <row r="17" spans="1:12" s="230" customFormat="1" ht="18" customHeight="1" thickBot="1">
      <c r="A17" s="231"/>
      <c r="B17" s="254"/>
      <c r="C17" s="279" t="s">
        <v>100</v>
      </c>
      <c r="D17" s="509"/>
      <c r="E17" s="510"/>
      <c r="F17" s="511"/>
      <c r="G17" s="280"/>
      <c r="H17" s="281"/>
      <c r="I17" s="282"/>
      <c r="J17" s="280"/>
      <c r="K17" s="281"/>
      <c r="L17" s="282"/>
    </row>
    <row r="18" spans="1:12" s="230" customFormat="1" ht="18" customHeight="1" thickTop="1">
      <c r="A18" s="283" t="s">
        <v>99</v>
      </c>
      <c r="B18" s="500" t="s">
        <v>354</v>
      </c>
      <c r="C18" s="501"/>
      <c r="D18" s="284">
        <v>591992</v>
      </c>
      <c r="E18" s="285">
        <v>556965</v>
      </c>
      <c r="F18" s="226">
        <f>+E18-D18</f>
        <v>-35027</v>
      </c>
      <c r="G18" s="93">
        <v>6397</v>
      </c>
      <c r="H18" s="286">
        <v>6523</v>
      </c>
      <c r="I18" s="226">
        <f>+H18-G18</f>
        <v>126</v>
      </c>
      <c r="J18" s="287">
        <f>+D18+G18</f>
        <v>598389</v>
      </c>
      <c r="K18" s="288">
        <f>+E18+H18</f>
        <v>563488</v>
      </c>
      <c r="L18" s="289">
        <f>+K18-J18</f>
        <v>-34901</v>
      </c>
    </row>
    <row r="19" spans="1:12" s="230" customFormat="1" ht="18" customHeight="1">
      <c r="A19" s="231"/>
      <c r="B19" s="232"/>
      <c r="C19" s="233" t="s">
        <v>100</v>
      </c>
      <c r="D19" s="234"/>
      <c r="E19" s="57">
        <f>+E18/D18</f>
        <v>0.94083197070230684</v>
      </c>
      <c r="F19" s="235"/>
      <c r="G19" s="255"/>
      <c r="H19" s="57">
        <f>+H18/G18</f>
        <v>1.0196967328435205</v>
      </c>
      <c r="I19" s="237"/>
      <c r="J19" s="238"/>
      <c r="K19" s="57">
        <f>+K18/J18</f>
        <v>0.94167506421408143</v>
      </c>
      <c r="L19" s="239"/>
    </row>
    <row r="20" spans="1:12" s="230" customFormat="1" ht="18" customHeight="1">
      <c r="A20" s="231"/>
      <c r="B20" s="240"/>
      <c r="C20" s="241" t="s">
        <v>98</v>
      </c>
      <c r="D20" s="242">
        <f>+D18/J18</f>
        <v>0.98930962968904845</v>
      </c>
      <c r="E20" s="243">
        <f>+E18/K18</f>
        <v>0.98842388835254702</v>
      </c>
      <c r="F20" s="290"/>
      <c r="G20" s="242">
        <f>+G18/J18</f>
        <v>1.0690370310951571E-2</v>
      </c>
      <c r="H20" s="245">
        <f>+H18/K18</f>
        <v>1.1576111647453006E-2</v>
      </c>
      <c r="I20" s="291"/>
      <c r="J20" s="247"/>
      <c r="K20" s="248"/>
      <c r="L20" s="249"/>
    </row>
    <row r="21" spans="1:12" s="230" customFormat="1" ht="18" customHeight="1">
      <c r="A21" s="231"/>
      <c r="B21" s="502" t="s">
        <v>355</v>
      </c>
      <c r="C21" s="503"/>
      <c r="D21" s="250">
        <f>+D23*1000/D18</f>
        <v>396.98340518115111</v>
      </c>
      <c r="E21" s="251">
        <f>+E23*1000/E18</f>
        <v>383.61117844029695</v>
      </c>
      <c r="F21" s="226">
        <f>+E21-D21</f>
        <v>-13.37222674085416</v>
      </c>
      <c r="G21" s="250">
        <f>+G23*1000/G18</f>
        <v>545.72455838674375</v>
      </c>
      <c r="H21" s="251">
        <f>+H23*1000/H18</f>
        <v>454.69875824007357</v>
      </c>
      <c r="I21" s="292">
        <f>+H21-G21</f>
        <v>-91.025800146670178</v>
      </c>
      <c r="J21" s="293">
        <f>+J23*1000/J18</f>
        <v>398.57350318939689</v>
      </c>
      <c r="K21" s="251">
        <f>+K23*1000/K18</f>
        <v>384.43409620080638</v>
      </c>
      <c r="L21" s="226">
        <f>+K21-J21</f>
        <v>-14.139406988590508</v>
      </c>
    </row>
    <row r="22" spans="1:12" s="230" customFormat="1" ht="18" customHeight="1">
      <c r="A22" s="231"/>
      <c r="B22" s="254"/>
      <c r="C22" s="233" t="s">
        <v>100</v>
      </c>
      <c r="D22" s="234"/>
      <c r="E22" s="57">
        <f>+E21/D21</f>
        <v>0.96631540118219261</v>
      </c>
      <c r="F22" s="235"/>
      <c r="G22" s="255"/>
      <c r="H22" s="57">
        <f>+H21/G21</f>
        <v>0.83320193539437148</v>
      </c>
      <c r="I22" s="237"/>
      <c r="J22" s="238"/>
      <c r="K22" s="57">
        <f>+K21/J21</f>
        <v>0.96452496998559478</v>
      </c>
      <c r="L22" s="239"/>
    </row>
    <row r="23" spans="1:12" s="230" customFormat="1" ht="18" customHeight="1">
      <c r="A23" s="231"/>
      <c r="B23" s="502" t="s">
        <v>356</v>
      </c>
      <c r="C23" s="503"/>
      <c r="D23" s="92">
        <v>235011</v>
      </c>
      <c r="E23" s="229">
        <v>213658</v>
      </c>
      <c r="F23" s="226">
        <f>+E23-D23</f>
        <v>-21353</v>
      </c>
      <c r="G23" s="256">
        <v>3491</v>
      </c>
      <c r="H23" s="257">
        <v>2966</v>
      </c>
      <c r="I23" s="226">
        <f>+H23-G23</f>
        <v>-525</v>
      </c>
      <c r="J23" s="228">
        <f>+D23+G23</f>
        <v>238502</v>
      </c>
      <c r="K23" s="229">
        <f>+E23+H23</f>
        <v>216624</v>
      </c>
      <c r="L23" s="226">
        <f>+K23-J23</f>
        <v>-21878</v>
      </c>
    </row>
    <row r="24" spans="1:12" s="230" customFormat="1" ht="18" customHeight="1" thickBot="1">
      <c r="A24" s="231"/>
      <c r="B24" s="294"/>
      <c r="C24" s="295" t="s">
        <v>100</v>
      </c>
      <c r="D24" s="234"/>
      <c r="E24" s="57">
        <f>+E23/D23</f>
        <v>0.9091404232142325</v>
      </c>
      <c r="F24" s="296"/>
      <c r="G24" s="255"/>
      <c r="H24" s="57">
        <f>+H23/G23</f>
        <v>0.84961329132053853</v>
      </c>
      <c r="I24" s="297"/>
      <c r="J24" s="298"/>
      <c r="K24" s="299">
        <f>+K23/J23</f>
        <v>0.90826911304727009</v>
      </c>
      <c r="L24" s="300"/>
    </row>
    <row r="25" spans="1:12" s="230" customFormat="1" ht="18" customHeight="1" thickTop="1">
      <c r="A25" s="283" t="s">
        <v>101</v>
      </c>
      <c r="B25" s="500" t="s">
        <v>354</v>
      </c>
      <c r="C25" s="501"/>
      <c r="D25" s="301">
        <v>1326484</v>
      </c>
      <c r="E25" s="285">
        <v>1252662</v>
      </c>
      <c r="F25" s="302">
        <f>+E25-D25</f>
        <v>-73822</v>
      </c>
      <c r="G25" s="303">
        <v>179277.21</v>
      </c>
      <c r="H25" s="286">
        <v>196377</v>
      </c>
      <c r="I25" s="304">
        <f>+H25-G25</f>
        <v>17099.790000000008</v>
      </c>
      <c r="J25" s="287">
        <f>+D25+G25</f>
        <v>1505761.21</v>
      </c>
      <c r="K25" s="288">
        <f>+E25+H25</f>
        <v>1449039</v>
      </c>
      <c r="L25" s="226">
        <f>+K25-J25</f>
        <v>-56722.209999999963</v>
      </c>
    </row>
    <row r="26" spans="1:12" s="230" customFormat="1" ht="18" customHeight="1">
      <c r="A26" s="231"/>
      <c r="B26" s="232"/>
      <c r="C26" s="233" t="s">
        <v>100</v>
      </c>
      <c r="D26" s="234"/>
      <c r="E26" s="57">
        <f>+E25/D25</f>
        <v>0.94434761369153342</v>
      </c>
      <c r="F26" s="235"/>
      <c r="G26" s="255"/>
      <c r="H26" s="57">
        <f>+H25/G25</f>
        <v>1.0953818391082726</v>
      </c>
      <c r="I26" s="237"/>
      <c r="J26" s="238"/>
      <c r="K26" s="57">
        <f>+K25/J25</f>
        <v>0.96232987699291317</v>
      </c>
      <c r="L26" s="239"/>
    </row>
    <row r="27" spans="1:12" s="230" customFormat="1" ht="18" customHeight="1">
      <c r="A27" s="231"/>
      <c r="B27" s="240"/>
      <c r="C27" s="241" t="s">
        <v>98</v>
      </c>
      <c r="D27" s="242">
        <f>+D25/J25</f>
        <v>0.88093914970754228</v>
      </c>
      <c r="E27" s="243">
        <f>+E25/K25</f>
        <v>0.86447776767913076</v>
      </c>
      <c r="F27" s="290"/>
      <c r="G27" s="242">
        <f>+G25/J25</f>
        <v>0.11906085029245772</v>
      </c>
      <c r="H27" s="245">
        <f>+H25/K25</f>
        <v>0.13552223232086921</v>
      </c>
      <c r="I27" s="291"/>
      <c r="J27" s="247"/>
      <c r="K27" s="248"/>
      <c r="L27" s="249"/>
    </row>
    <row r="28" spans="1:12" s="230" customFormat="1" ht="18" customHeight="1">
      <c r="A28" s="231"/>
      <c r="B28" s="502" t="s">
        <v>355</v>
      </c>
      <c r="C28" s="503"/>
      <c r="D28" s="250">
        <f>+D30*1000/D25</f>
        <v>284.76936020336467</v>
      </c>
      <c r="E28" s="251">
        <f>+E30*1000/E25</f>
        <v>277.80758097555446</v>
      </c>
      <c r="F28" s="226">
        <f>+E28-D28</f>
        <v>-6.9617792278102115</v>
      </c>
      <c r="G28" s="305">
        <f>+G30*1000/G25</f>
        <v>197.79982073571983</v>
      </c>
      <c r="H28" s="306">
        <f>+H30*1000/H25</f>
        <v>210.59492710449797</v>
      </c>
      <c r="I28" s="226">
        <f>+H28-G28</f>
        <v>12.795106368778136</v>
      </c>
      <c r="J28" s="252">
        <f>+J30*1000/J25</f>
        <v>274.41469288480346</v>
      </c>
      <c r="K28" s="253">
        <f>+K30*1000/K25</f>
        <v>268.69877208273897</v>
      </c>
      <c r="L28" s="226">
        <f>+K28-J28</f>
        <v>-5.7159208020644883</v>
      </c>
    </row>
    <row r="29" spans="1:12" s="230" customFormat="1" ht="18" customHeight="1">
      <c r="A29" s="231"/>
      <c r="B29" s="254"/>
      <c r="C29" s="233" t="s">
        <v>100</v>
      </c>
      <c r="D29" s="234"/>
      <c r="E29" s="57">
        <f>+E28/D28</f>
        <v>0.97555292036039787</v>
      </c>
      <c r="F29" s="235"/>
      <c r="G29" s="255"/>
      <c r="H29" s="57">
        <f>+H28/G28</f>
        <v>1.0646871484573976</v>
      </c>
      <c r="I29" s="237"/>
      <c r="J29" s="238"/>
      <c r="K29" s="57">
        <f>+K28/J28</f>
        <v>0.97917050015808016</v>
      </c>
      <c r="L29" s="239"/>
    </row>
    <row r="30" spans="1:12" s="230" customFormat="1" ht="18" customHeight="1">
      <c r="A30" s="231"/>
      <c r="B30" s="502" t="s">
        <v>356</v>
      </c>
      <c r="C30" s="503"/>
      <c r="D30" s="307">
        <v>377742</v>
      </c>
      <c r="E30" s="229">
        <v>347999</v>
      </c>
      <c r="F30" s="226">
        <f>+E30-D30</f>
        <v>-29743</v>
      </c>
      <c r="G30" s="256">
        <v>35461</v>
      </c>
      <c r="H30" s="257">
        <v>41356</v>
      </c>
      <c r="I30" s="226">
        <f>+H30-G30</f>
        <v>5895</v>
      </c>
      <c r="J30" s="228">
        <f>+D30+G30</f>
        <v>413203</v>
      </c>
      <c r="K30" s="229">
        <f>+E30+H30</f>
        <v>389355</v>
      </c>
      <c r="L30" s="226">
        <f>+K30-J30</f>
        <v>-23848</v>
      </c>
    </row>
    <row r="31" spans="1:12" s="230" customFormat="1" ht="18" customHeight="1" thickBot="1">
      <c r="A31" s="308"/>
      <c r="B31" s="294"/>
      <c r="C31" s="295" t="s">
        <v>100</v>
      </c>
      <c r="D31" s="309"/>
      <c r="E31" s="299">
        <f>+E30/D30</f>
        <v>0.92126107237214816</v>
      </c>
      <c r="F31" s="310"/>
      <c r="G31" s="311"/>
      <c r="H31" s="299">
        <f>+H30/G30</f>
        <v>1.1662389667522066</v>
      </c>
      <c r="I31" s="312"/>
      <c r="J31" s="298"/>
      <c r="K31" s="299">
        <f>+K30/J30</f>
        <v>0.94228502697221461</v>
      </c>
      <c r="L31" s="300"/>
    </row>
    <row r="32" spans="1:12" s="217" customFormat="1" ht="18" customHeight="1" thickTop="1">
      <c r="A32" s="231" t="s">
        <v>102</v>
      </c>
      <c r="B32" s="500" t="s">
        <v>354</v>
      </c>
      <c r="C32" s="501"/>
      <c r="D32" s="313">
        <v>14008</v>
      </c>
      <c r="E32" s="314">
        <v>14499</v>
      </c>
      <c r="F32" s="289">
        <f>+E32-D32</f>
        <v>491</v>
      </c>
      <c r="G32" s="315">
        <v>4032</v>
      </c>
      <c r="H32" s="236">
        <v>6201</v>
      </c>
      <c r="I32" s="289">
        <f>+H32-G32</f>
        <v>2169</v>
      </c>
      <c r="J32" s="287">
        <f>+D32+G32</f>
        <v>18040</v>
      </c>
      <c r="K32" s="288">
        <f>+E32+H32</f>
        <v>20700</v>
      </c>
      <c r="L32" s="289">
        <f>+K32-J32</f>
        <v>2660</v>
      </c>
    </row>
    <row r="33" spans="1:12" s="217" customFormat="1" ht="18" customHeight="1">
      <c r="A33" s="231"/>
      <c r="B33" s="232"/>
      <c r="C33" s="233" t="s">
        <v>100</v>
      </c>
      <c r="D33" s="234"/>
      <c r="E33" s="57">
        <f>+E32/D32</f>
        <v>1.0350513992004569</v>
      </c>
      <c r="F33" s="235"/>
      <c r="G33" s="255"/>
      <c r="H33" s="57">
        <f>+H32/G32</f>
        <v>1.5379464285714286</v>
      </c>
      <c r="I33" s="237"/>
      <c r="J33" s="238"/>
      <c r="K33" s="57">
        <f>+K32/J32</f>
        <v>1.147450110864745</v>
      </c>
      <c r="L33" s="239"/>
    </row>
    <row r="34" spans="1:12" s="217" customFormat="1" ht="18" customHeight="1">
      <c r="A34" s="231"/>
      <c r="B34" s="240"/>
      <c r="C34" s="241" t="s">
        <v>98</v>
      </c>
      <c r="D34" s="242">
        <f>+D32/J32</f>
        <v>0.77649667405764966</v>
      </c>
      <c r="E34" s="243">
        <f>+E32/K32</f>
        <v>0.70043478260869563</v>
      </c>
      <c r="F34" s="290"/>
      <c r="G34" s="242">
        <f>+G32/J32</f>
        <v>0.22350332594235034</v>
      </c>
      <c r="H34" s="245">
        <f>+H32/K32</f>
        <v>0.29956521739130437</v>
      </c>
      <c r="I34" s="291"/>
      <c r="J34" s="247"/>
      <c r="K34" s="248"/>
      <c r="L34" s="249"/>
    </row>
    <row r="35" spans="1:12" s="217" customFormat="1" ht="18" customHeight="1">
      <c r="A35" s="231"/>
      <c r="B35" s="502" t="s">
        <v>355</v>
      </c>
      <c r="C35" s="503"/>
      <c r="D35" s="250">
        <f>+D37*1000/D32</f>
        <v>974.30039977155911</v>
      </c>
      <c r="E35" s="251">
        <f>+E37*1000/E32</f>
        <v>850.12759500655216</v>
      </c>
      <c r="F35" s="226">
        <f>+E35-D35</f>
        <v>-124.17280476500696</v>
      </c>
      <c r="G35" s="305">
        <f>+G37*1000/G32</f>
        <v>1064.7321428571429</v>
      </c>
      <c r="H35" s="306">
        <f>+H37*1000/H32</f>
        <v>1019.8355104015482</v>
      </c>
      <c r="I35" s="226">
        <f>+H35-G35</f>
        <v>-44.896632455594727</v>
      </c>
      <c r="J35" s="252">
        <f>+J37*1000/J32</f>
        <v>994.51219512195121</v>
      </c>
      <c r="K35" s="253">
        <f>+K37*1000/K32</f>
        <v>900.96618357487921</v>
      </c>
      <c r="L35" s="226">
        <f>+K35-J35</f>
        <v>-93.546011547071998</v>
      </c>
    </row>
    <row r="36" spans="1:12" s="217" customFormat="1" ht="18" customHeight="1">
      <c r="A36" s="231"/>
      <c r="B36" s="254"/>
      <c r="C36" s="233" t="s">
        <v>100</v>
      </c>
      <c r="D36" s="234"/>
      <c r="E36" s="57">
        <f>+E35/D35</f>
        <v>0.87255182816909305</v>
      </c>
      <c r="F36" s="235"/>
      <c r="G36" s="255"/>
      <c r="H36" s="57">
        <f>+H35/G35</f>
        <v>0.95783293220103471</v>
      </c>
      <c r="I36" s="237"/>
      <c r="J36" s="238"/>
      <c r="K36" s="57">
        <f>+K35/J35</f>
        <v>0.9059377934168007</v>
      </c>
      <c r="L36" s="239"/>
    </row>
    <row r="37" spans="1:12" s="217" customFormat="1" ht="18" customHeight="1">
      <c r="A37" s="231"/>
      <c r="B37" s="502" t="s">
        <v>356</v>
      </c>
      <c r="C37" s="503"/>
      <c r="D37" s="307">
        <v>13648</v>
      </c>
      <c r="E37" s="229">
        <v>12326</v>
      </c>
      <c r="F37" s="226">
        <f>+E37-D37</f>
        <v>-1322</v>
      </c>
      <c r="G37" s="316">
        <v>4293</v>
      </c>
      <c r="H37" s="257">
        <v>6324</v>
      </c>
      <c r="I37" s="226">
        <f>+H37-G37</f>
        <v>2031</v>
      </c>
      <c r="J37" s="228">
        <f>+D37+G37</f>
        <v>17941</v>
      </c>
      <c r="K37" s="229">
        <f>+E37+H37</f>
        <v>18650</v>
      </c>
      <c r="L37" s="226">
        <f>+K37-J37</f>
        <v>709</v>
      </c>
    </row>
    <row r="38" spans="1:12" s="217" customFormat="1" ht="18" customHeight="1" thickBot="1">
      <c r="A38" s="231"/>
      <c r="B38" s="294"/>
      <c r="C38" s="295" t="s">
        <v>100</v>
      </c>
      <c r="D38" s="234"/>
      <c r="E38" s="57">
        <f>+E37/D37</f>
        <v>0.90313599062133643</v>
      </c>
      <c r="F38" s="310"/>
      <c r="G38" s="255"/>
      <c r="H38" s="57">
        <f>+H37/G37</f>
        <v>1.4730957372466806</v>
      </c>
      <c r="I38" s="312"/>
      <c r="J38" s="298"/>
      <c r="K38" s="299">
        <f>+K37/J37</f>
        <v>1.0395184214926705</v>
      </c>
      <c r="L38" s="300"/>
    </row>
    <row r="39" spans="1:12" s="217" customFormat="1" ht="18" customHeight="1" thickTop="1">
      <c r="A39" s="283" t="s">
        <v>103</v>
      </c>
      <c r="B39" s="500" t="s">
        <v>354</v>
      </c>
      <c r="C39" s="501"/>
      <c r="D39" s="284">
        <v>14025</v>
      </c>
      <c r="E39" s="285">
        <v>16259</v>
      </c>
      <c r="F39" s="289">
        <f>+E39-D39</f>
        <v>2234</v>
      </c>
      <c r="G39" s="284">
        <v>1056</v>
      </c>
      <c r="H39" s="286">
        <v>382</v>
      </c>
      <c r="I39" s="226">
        <f>+H39-G39</f>
        <v>-674</v>
      </c>
      <c r="J39" s="287">
        <f>+D39+G39</f>
        <v>15081</v>
      </c>
      <c r="K39" s="288">
        <f>+E39+H39</f>
        <v>16641</v>
      </c>
      <c r="L39" s="289">
        <f>+K39-J39</f>
        <v>1560</v>
      </c>
    </row>
    <row r="40" spans="1:12" s="217" customFormat="1" ht="18" customHeight="1">
      <c r="A40" s="231"/>
      <c r="B40" s="232"/>
      <c r="C40" s="233" t="s">
        <v>100</v>
      </c>
      <c r="D40" s="234"/>
      <c r="E40" s="57">
        <f>+E39/D39</f>
        <v>1.1592869875222815</v>
      </c>
      <c r="F40" s="235"/>
      <c r="G40" s="255"/>
      <c r="H40" s="57">
        <f>+H39/G39</f>
        <v>0.36174242424242425</v>
      </c>
      <c r="I40" s="237"/>
      <c r="J40" s="238"/>
      <c r="K40" s="57">
        <f>+K39/J39</f>
        <v>1.1034414163517008</v>
      </c>
      <c r="L40" s="239"/>
    </row>
    <row r="41" spans="1:12" s="217" customFormat="1" ht="18" customHeight="1">
      <c r="A41" s="231"/>
      <c r="B41" s="240"/>
      <c r="C41" s="241" t="s">
        <v>98</v>
      </c>
      <c r="D41" s="242">
        <f>+D39/J39</f>
        <v>0.92997811816192555</v>
      </c>
      <c r="E41" s="243">
        <f>+E39/K39</f>
        <v>0.97704464875908903</v>
      </c>
      <c r="F41" s="290"/>
      <c r="G41" s="242">
        <f>+G39/J39</f>
        <v>7.0021881838074396E-2</v>
      </c>
      <c r="H41" s="245">
        <f>+H39/K39</f>
        <v>2.2955351240911002E-2</v>
      </c>
      <c r="I41" s="291"/>
      <c r="J41" s="247"/>
      <c r="K41" s="248"/>
      <c r="L41" s="249"/>
    </row>
    <row r="42" spans="1:12" s="217" customFormat="1" ht="18" customHeight="1">
      <c r="A42" s="231"/>
      <c r="B42" s="502" t="s">
        <v>355</v>
      </c>
      <c r="C42" s="503"/>
      <c r="D42" s="250">
        <f>+D44*1000/D39</f>
        <v>1067.878787878788</v>
      </c>
      <c r="E42" s="251">
        <f>+E44*1000/E39</f>
        <v>1139.676486868811</v>
      </c>
      <c r="F42" s="226">
        <f>+E42-D42</f>
        <v>71.797698990023036</v>
      </c>
      <c r="G42" s="250">
        <f>+G44*1000/G39</f>
        <v>1105.1136363636363</v>
      </c>
      <c r="H42" s="225">
        <f>+H44*1000/H39</f>
        <v>1277.4869109947645</v>
      </c>
      <c r="I42" s="226">
        <f>+H42-G42</f>
        <v>172.3732746311282</v>
      </c>
      <c r="J42" s="252">
        <f>+J44*1000/J39</f>
        <v>1070.4860420396526</v>
      </c>
      <c r="K42" s="253">
        <f>+K44*1000/K39</f>
        <v>1142.8399735592814</v>
      </c>
      <c r="L42" s="226">
        <f>+K42-J42</f>
        <v>72.353931519628759</v>
      </c>
    </row>
    <row r="43" spans="1:12" s="217" customFormat="1" ht="18" customHeight="1">
      <c r="A43" s="231"/>
      <c r="B43" s="254"/>
      <c r="C43" s="233" t="s">
        <v>100</v>
      </c>
      <c r="D43" s="234"/>
      <c r="E43" s="57">
        <f>+E42/D42</f>
        <v>1.0672339405979216</v>
      </c>
      <c r="F43" s="235"/>
      <c r="G43" s="255"/>
      <c r="H43" s="57">
        <f>+H42/G42</f>
        <v>1.1559778731880646</v>
      </c>
      <c r="I43" s="237"/>
      <c r="J43" s="238"/>
      <c r="K43" s="57">
        <f>+K42/J42</f>
        <v>1.067589794428117</v>
      </c>
      <c r="L43" s="239"/>
    </row>
    <row r="44" spans="1:12" s="217" customFormat="1" ht="18" customHeight="1">
      <c r="A44" s="231"/>
      <c r="B44" s="502" t="s">
        <v>356</v>
      </c>
      <c r="C44" s="503"/>
      <c r="D44" s="307">
        <v>14977</v>
      </c>
      <c r="E44" s="229">
        <v>18530</v>
      </c>
      <c r="F44" s="226">
        <f>+E44-D44</f>
        <v>3553</v>
      </c>
      <c r="G44" s="256">
        <v>1167</v>
      </c>
      <c r="H44" s="257">
        <v>488</v>
      </c>
      <c r="I44" s="226">
        <f>+H44-G44</f>
        <v>-679</v>
      </c>
      <c r="J44" s="228">
        <f>+D44+G44</f>
        <v>16144</v>
      </c>
      <c r="K44" s="229">
        <f>+E44+H44</f>
        <v>19018</v>
      </c>
      <c r="L44" s="226">
        <f>+K44-J44</f>
        <v>2874</v>
      </c>
    </row>
    <row r="45" spans="1:12" s="217" customFormat="1" ht="18" customHeight="1" thickBot="1">
      <c r="A45" s="308"/>
      <c r="B45" s="294"/>
      <c r="C45" s="295" t="s">
        <v>100</v>
      </c>
      <c r="D45" s="309"/>
      <c r="E45" s="299">
        <f>+E44/D44</f>
        <v>1.2372304199772985</v>
      </c>
      <c r="F45" s="310"/>
      <c r="G45" s="311"/>
      <c r="H45" s="299">
        <f>+H44/G44</f>
        <v>0.41816623821765209</v>
      </c>
      <c r="I45" s="312"/>
      <c r="J45" s="298"/>
      <c r="K45" s="299">
        <f>+K44/J44</f>
        <v>1.1780227948463826</v>
      </c>
      <c r="L45" s="300"/>
    </row>
    <row r="46" spans="1:12" s="217" customFormat="1" ht="18" customHeight="1" thickTop="1">
      <c r="A46" s="231" t="s">
        <v>104</v>
      </c>
      <c r="B46" s="504" t="s">
        <v>354</v>
      </c>
      <c r="C46" s="505"/>
      <c r="D46" s="317">
        <v>792186</v>
      </c>
      <c r="E46" s="314">
        <v>835344</v>
      </c>
      <c r="F46" s="289">
        <f>+E46-D46</f>
        <v>43158</v>
      </c>
      <c r="G46" s="318">
        <v>44537.5</v>
      </c>
      <c r="H46" s="236">
        <v>25990</v>
      </c>
      <c r="I46" s="289">
        <f>+H46-G46</f>
        <v>-18547.5</v>
      </c>
      <c r="J46" s="287">
        <f>+D46+G46</f>
        <v>836723.5</v>
      </c>
      <c r="K46" s="288">
        <f>+E46+H46</f>
        <v>861334</v>
      </c>
      <c r="L46" s="289">
        <f>+K46-J46</f>
        <v>24610.5</v>
      </c>
    </row>
    <row r="47" spans="1:12" s="217" customFormat="1" ht="18" customHeight="1">
      <c r="A47" s="231"/>
      <c r="B47" s="232"/>
      <c r="C47" s="233" t="s">
        <v>100</v>
      </c>
      <c r="D47" s="234"/>
      <c r="E47" s="57">
        <f>+E46/D46</f>
        <v>1.0544796297839143</v>
      </c>
      <c r="F47" s="235"/>
      <c r="G47" s="255"/>
      <c r="H47" s="57">
        <f>+H46/G46</f>
        <v>0.58355318551782209</v>
      </c>
      <c r="I47" s="237"/>
      <c r="J47" s="238"/>
      <c r="K47" s="57">
        <f>+K46/J46</f>
        <v>1.0294129422682643</v>
      </c>
      <c r="L47" s="239"/>
    </row>
    <row r="48" spans="1:12" s="217" customFormat="1" ht="18" customHeight="1">
      <c r="A48" s="231"/>
      <c r="B48" s="240"/>
      <c r="C48" s="241" t="s">
        <v>98</v>
      </c>
      <c r="D48" s="242">
        <f>+D46/J46</f>
        <v>0.94677154400468011</v>
      </c>
      <c r="E48" s="243">
        <f>+E46/K46</f>
        <v>0.96982587474777493</v>
      </c>
      <c r="F48" s="290"/>
      <c r="G48" s="242">
        <f>+G46/J46</f>
        <v>5.3228455995319841E-2</v>
      </c>
      <c r="H48" s="245">
        <f>+H46/K46</f>
        <v>3.0174125252225036E-2</v>
      </c>
      <c r="I48" s="291"/>
      <c r="J48" s="247"/>
      <c r="K48" s="248"/>
      <c r="L48" s="249"/>
    </row>
    <row r="49" spans="1:13" s="217" customFormat="1" ht="18" customHeight="1">
      <c r="A49" s="231"/>
      <c r="B49" s="502" t="s">
        <v>355</v>
      </c>
      <c r="C49" s="503"/>
      <c r="D49" s="250">
        <f>+D51*1000/D46</f>
        <v>768.65534104364383</v>
      </c>
      <c r="E49" s="251">
        <f>+E51*1000/E46</f>
        <v>802.68847325173817</v>
      </c>
      <c r="F49" s="226">
        <f>+E49-D49</f>
        <v>34.033132208094344</v>
      </c>
      <c r="G49" s="305">
        <f>+G51*1000/G46</f>
        <v>767.35335391523995</v>
      </c>
      <c r="H49" s="251">
        <f>+H51*1000/H46</f>
        <v>695.99846094651787</v>
      </c>
      <c r="I49" s="319">
        <f>+H49-G49</f>
        <v>-71.354892968722083</v>
      </c>
      <c r="J49" s="250">
        <f>+J51*1000/J46</f>
        <v>768.58603827907302</v>
      </c>
      <c r="K49" s="320">
        <f>+K51*1000/K46</f>
        <v>799.46919545727906</v>
      </c>
      <c r="L49" s="226">
        <f>+K49-J49</f>
        <v>30.883157178206034</v>
      </c>
    </row>
    <row r="50" spans="1:13" s="217" customFormat="1" ht="18" customHeight="1">
      <c r="A50" s="231"/>
      <c r="B50" s="254"/>
      <c r="C50" s="233" t="s">
        <v>100</v>
      </c>
      <c r="D50" s="234"/>
      <c r="E50" s="57">
        <f>+E49/D49</f>
        <v>1.0442761929708129</v>
      </c>
      <c r="F50" s="235"/>
      <c r="G50" s="255"/>
      <c r="H50" s="57">
        <f>+H49/G49</f>
        <v>0.90701168815559285</v>
      </c>
      <c r="I50" s="237"/>
      <c r="J50" s="238"/>
      <c r="K50" s="57">
        <f>+K49/J49</f>
        <v>1.0401817827023712</v>
      </c>
      <c r="L50" s="239"/>
    </row>
    <row r="51" spans="1:13" s="217" customFormat="1" ht="18" customHeight="1">
      <c r="A51" s="231"/>
      <c r="B51" s="502" t="s">
        <v>356</v>
      </c>
      <c r="C51" s="503"/>
      <c r="D51" s="307">
        <v>608918</v>
      </c>
      <c r="E51" s="229">
        <v>670521</v>
      </c>
      <c r="F51" s="226">
        <f>+E51-D51</f>
        <v>61603</v>
      </c>
      <c r="G51" s="316">
        <v>34176</v>
      </c>
      <c r="H51" s="257">
        <v>18089</v>
      </c>
      <c r="I51" s="226">
        <f>+H51-G51</f>
        <v>-16087</v>
      </c>
      <c r="J51" s="228">
        <f>+D51+G51</f>
        <v>643094</v>
      </c>
      <c r="K51" s="229">
        <f>+E51+H51</f>
        <v>688610</v>
      </c>
      <c r="L51" s="226">
        <f>+K51-J51</f>
        <v>45516</v>
      </c>
    </row>
    <row r="52" spans="1:13" s="217" customFormat="1" ht="18" customHeight="1" thickBot="1">
      <c r="A52" s="258"/>
      <c r="B52" s="240"/>
      <c r="C52" s="241" t="s">
        <v>100</v>
      </c>
      <c r="D52" s="309"/>
      <c r="E52" s="299">
        <f>+E51/D51</f>
        <v>1.1011679733560185</v>
      </c>
      <c r="F52" s="310"/>
      <c r="G52" s="311"/>
      <c r="H52" s="299">
        <f>+H51/G51</f>
        <v>0.52928955992509363</v>
      </c>
      <c r="I52" s="312"/>
      <c r="J52" s="298"/>
      <c r="K52" s="299">
        <f>+K51/J51</f>
        <v>1.0707765894254961</v>
      </c>
      <c r="L52" s="300"/>
    </row>
    <row r="53" spans="1:13" s="217" customFormat="1" ht="18" customHeight="1" thickTop="1">
      <c r="A53" s="231" t="s">
        <v>105</v>
      </c>
      <c r="B53" s="504" t="s">
        <v>354</v>
      </c>
      <c r="C53" s="505"/>
      <c r="D53" s="317">
        <v>825395</v>
      </c>
      <c r="E53" s="314">
        <v>1127958</v>
      </c>
      <c r="F53" s="289">
        <f>+E53-D53</f>
        <v>302563</v>
      </c>
      <c r="G53" s="315">
        <v>303721</v>
      </c>
      <c r="H53" s="236">
        <v>104966</v>
      </c>
      <c r="I53" s="289">
        <f>+H53-G53</f>
        <v>-198755</v>
      </c>
      <c r="J53" s="287">
        <f>+D53+G53</f>
        <v>1129116</v>
      </c>
      <c r="K53" s="288">
        <f>+E53+H53</f>
        <v>1232924</v>
      </c>
      <c r="L53" s="289">
        <f>+K53-J53</f>
        <v>103808</v>
      </c>
    </row>
    <row r="54" spans="1:13" s="217" customFormat="1" ht="18" customHeight="1">
      <c r="A54" s="231"/>
      <c r="B54" s="232"/>
      <c r="C54" s="233" t="s">
        <v>100</v>
      </c>
      <c r="D54" s="234"/>
      <c r="E54" s="57">
        <f>+E53/D53</f>
        <v>1.3665675222166356</v>
      </c>
      <c r="F54" s="235"/>
      <c r="G54" s="255"/>
      <c r="H54" s="57">
        <f>+H53/G53</f>
        <v>0.34560007375189727</v>
      </c>
      <c r="I54" s="237"/>
      <c r="J54" s="238"/>
      <c r="K54" s="57">
        <f>+K53/J53</f>
        <v>1.091937409442431</v>
      </c>
      <c r="L54" s="239"/>
    </row>
    <row r="55" spans="1:13" s="217" customFormat="1" ht="18" customHeight="1">
      <c r="A55" s="231"/>
      <c r="B55" s="240"/>
      <c r="C55" s="241" t="s">
        <v>98</v>
      </c>
      <c r="D55" s="242">
        <f>+D53/J53</f>
        <v>0.73100992280686838</v>
      </c>
      <c r="E55" s="243">
        <f>+E53/K53</f>
        <v>0.91486417654291752</v>
      </c>
      <c r="F55" s="290"/>
      <c r="G55" s="242">
        <f>+G53/J53</f>
        <v>0.26899007719313162</v>
      </c>
      <c r="H55" s="245">
        <f>+H53/K53</f>
        <v>8.513582345708251E-2</v>
      </c>
      <c r="I55" s="291"/>
      <c r="J55" s="247"/>
      <c r="K55" s="248"/>
      <c r="L55" s="249"/>
    </row>
    <row r="56" spans="1:13" s="217" customFormat="1" ht="18" customHeight="1">
      <c r="A56" s="231"/>
      <c r="B56" s="502" t="s">
        <v>355</v>
      </c>
      <c r="C56" s="503"/>
      <c r="D56" s="250">
        <f>+D58*1000/D53</f>
        <v>611.78466067761497</v>
      </c>
      <c r="E56" s="251">
        <f t="shared" ref="E56:K56" si="0">+E58*1000/E53</f>
        <v>566.21789109168958</v>
      </c>
      <c r="F56" s="289">
        <f>+E56-D56</f>
        <v>-45.566769585925385</v>
      </c>
      <c r="G56" s="305">
        <f t="shared" si="0"/>
        <v>476.31872672617305</v>
      </c>
      <c r="H56" s="251">
        <f t="shared" si="0"/>
        <v>335.37526437132021</v>
      </c>
      <c r="I56" s="319">
        <f>+H56-G56</f>
        <v>-140.94346235485284</v>
      </c>
      <c r="J56" s="250">
        <f t="shared" si="0"/>
        <v>575.34566864697695</v>
      </c>
      <c r="K56" s="251">
        <f t="shared" si="0"/>
        <v>546.564913976855</v>
      </c>
      <c r="L56" s="289">
        <v>-32</v>
      </c>
    </row>
    <row r="57" spans="1:13" s="217" customFormat="1" ht="18" customHeight="1">
      <c r="A57" s="231"/>
      <c r="B57" s="254"/>
      <c r="C57" s="233" t="s">
        <v>100</v>
      </c>
      <c r="D57" s="234"/>
      <c r="E57" s="57">
        <f>+E56/D56</f>
        <v>0.92551828688307503</v>
      </c>
      <c r="F57" s="244"/>
      <c r="G57" s="321"/>
      <c r="H57" s="322">
        <f>+H56/G56</f>
        <v>0.70409842307989146</v>
      </c>
      <c r="I57" s="297"/>
      <c r="J57" s="238"/>
      <c r="K57" s="57">
        <f>+K56/J56</f>
        <v>0.94997658583612044</v>
      </c>
      <c r="L57" s="239"/>
    </row>
    <row r="58" spans="1:13" s="217" customFormat="1" ht="18" customHeight="1">
      <c r="A58" s="231"/>
      <c r="B58" s="502" t="s">
        <v>356</v>
      </c>
      <c r="C58" s="503"/>
      <c r="D58" s="307">
        <v>504964</v>
      </c>
      <c r="E58" s="229">
        <v>638670</v>
      </c>
      <c r="F58" s="289">
        <f>+E58-D58</f>
        <v>133706</v>
      </c>
      <c r="G58" s="323">
        <v>144668</v>
      </c>
      <c r="H58" s="227">
        <v>35203</v>
      </c>
      <c r="I58" s="319">
        <f>+H58-G58</f>
        <v>-109465</v>
      </c>
      <c r="J58" s="228">
        <f>+D58+G58</f>
        <v>649632</v>
      </c>
      <c r="K58" s="229">
        <f>+E58+H58</f>
        <v>673873</v>
      </c>
      <c r="L58" s="226">
        <f>+K58-J58</f>
        <v>24241</v>
      </c>
    </row>
    <row r="59" spans="1:13" s="217" customFormat="1" ht="18" customHeight="1" thickBot="1">
      <c r="A59" s="308"/>
      <c r="B59" s="294"/>
      <c r="C59" s="295" t="s">
        <v>100</v>
      </c>
      <c r="D59" s="309"/>
      <c r="E59" s="299">
        <f>+E58/D58</f>
        <v>1.2647832320719894</v>
      </c>
      <c r="F59" s="310"/>
      <c r="G59" s="311"/>
      <c r="H59" s="299">
        <f>+H58/G58</f>
        <v>0.2433364669450051</v>
      </c>
      <c r="I59" s="312"/>
      <c r="J59" s="298"/>
      <c r="K59" s="299">
        <f>+K58/J58</f>
        <v>1.0373149721688586</v>
      </c>
      <c r="L59" s="300"/>
    </row>
    <row r="60" spans="1:13" s="217" customFormat="1" ht="18" customHeight="1" thickTop="1">
      <c r="A60" s="231" t="s">
        <v>106</v>
      </c>
      <c r="B60" s="500" t="s">
        <v>354</v>
      </c>
      <c r="C60" s="501"/>
      <c r="D60" s="317">
        <v>252947</v>
      </c>
      <c r="E60" s="314">
        <v>285672.87</v>
      </c>
      <c r="F60" s="289">
        <f>+E60-D60</f>
        <v>32725.869999999995</v>
      </c>
      <c r="G60" s="315">
        <v>105993.70000000001</v>
      </c>
      <c r="H60" s="236">
        <v>94738</v>
      </c>
      <c r="I60" s="289">
        <f>+H60-G60</f>
        <v>-11255.700000000012</v>
      </c>
      <c r="J60" s="287">
        <f>+D60+G60</f>
        <v>358940.7</v>
      </c>
      <c r="K60" s="288">
        <f>+E60+H60</f>
        <v>380410.87</v>
      </c>
      <c r="L60" s="289">
        <f>+K60-J60</f>
        <v>21470.169999999984</v>
      </c>
      <c r="M60" s="324" t="s">
        <v>318</v>
      </c>
    </row>
    <row r="61" spans="1:13" s="217" customFormat="1" ht="18" customHeight="1">
      <c r="A61" s="231"/>
      <c r="B61" s="232"/>
      <c r="C61" s="233" t="s">
        <v>100</v>
      </c>
      <c r="D61" s="234"/>
      <c r="E61" s="57">
        <f>+E60/D60</f>
        <v>1.1293783678003693</v>
      </c>
      <c r="F61" s="235"/>
      <c r="G61" s="255"/>
      <c r="H61" s="57">
        <f>+H60/G60</f>
        <v>0.89380783952253762</v>
      </c>
      <c r="I61" s="237"/>
      <c r="J61" s="238"/>
      <c r="K61" s="57">
        <f>+K60/J60</f>
        <v>1.0598153678309536</v>
      </c>
      <c r="L61" s="239"/>
    </row>
    <row r="62" spans="1:13" s="217" customFormat="1" ht="18" customHeight="1">
      <c r="A62" s="231"/>
      <c r="B62" s="240"/>
      <c r="C62" s="241" t="s">
        <v>98</v>
      </c>
      <c r="D62" s="242">
        <f>+D60/J60</f>
        <v>0.70470414750960253</v>
      </c>
      <c r="E62" s="243">
        <f>+E60/K60</f>
        <v>0.75095874626295511</v>
      </c>
      <c r="F62" s="290"/>
      <c r="G62" s="242">
        <f>+G60/J60</f>
        <v>0.29529585249039747</v>
      </c>
      <c r="H62" s="245">
        <f>+H60/K60</f>
        <v>0.24904125373704489</v>
      </c>
      <c r="I62" s="291"/>
      <c r="J62" s="247"/>
      <c r="K62" s="248"/>
      <c r="L62" s="249"/>
    </row>
    <row r="63" spans="1:13" s="217" customFormat="1" ht="18" customHeight="1">
      <c r="A63" s="231"/>
      <c r="B63" s="502" t="s">
        <v>355</v>
      </c>
      <c r="C63" s="503"/>
      <c r="D63" s="250">
        <f>+D65*1000/D60</f>
        <v>633.91935860081355</v>
      </c>
      <c r="E63" s="251">
        <f>+E65*1000/E60</f>
        <v>598.84580569376431</v>
      </c>
      <c r="F63" s="289">
        <f>+E63-D63</f>
        <v>-35.073552907049248</v>
      </c>
      <c r="G63" s="305">
        <f>+G65*1000/G60</f>
        <v>446.91335428426402</v>
      </c>
      <c r="H63" s="251">
        <f>+H65*1000/H60</f>
        <v>365.60830923177605</v>
      </c>
      <c r="I63" s="319">
        <f>+H63-G63</f>
        <v>-81.305045052487969</v>
      </c>
      <c r="J63" s="250">
        <f>+J65*1000/J60</f>
        <v>578.69726113533511</v>
      </c>
      <c r="K63" s="251">
        <f>+K65*1000/K60</f>
        <v>540.76004715638123</v>
      </c>
      <c r="L63" s="289">
        <f>+K63-J63</f>
        <v>-37.937213978953878</v>
      </c>
    </row>
    <row r="64" spans="1:13" s="217" customFormat="1" ht="18" customHeight="1">
      <c r="A64" s="231"/>
      <c r="B64" s="254"/>
      <c r="C64" s="233" t="s">
        <v>100</v>
      </c>
      <c r="D64" s="234"/>
      <c r="E64" s="57">
        <f>+E63/D63</f>
        <v>0.94467190119502964</v>
      </c>
      <c r="F64" s="244"/>
      <c r="G64" s="255"/>
      <c r="H64" s="57">
        <f>+H63/G63</f>
        <v>0.81807425472282258</v>
      </c>
      <c r="I64" s="325"/>
      <c r="J64" s="238"/>
      <c r="K64" s="57">
        <f>+K63/J63</f>
        <v>0.93444376442265242</v>
      </c>
      <c r="L64" s="244"/>
    </row>
    <row r="65" spans="1:12" s="217" customFormat="1" ht="18" customHeight="1">
      <c r="A65" s="231"/>
      <c r="B65" s="502" t="s">
        <v>356</v>
      </c>
      <c r="C65" s="503"/>
      <c r="D65" s="307">
        <v>160348</v>
      </c>
      <c r="E65" s="251">
        <v>171074</v>
      </c>
      <c r="F65" s="289">
        <f>+E65-D65</f>
        <v>10726</v>
      </c>
      <c r="G65" s="256">
        <v>47370</v>
      </c>
      <c r="H65" s="257">
        <v>34637</v>
      </c>
      <c r="I65" s="289">
        <f>+H65-G65</f>
        <v>-12733</v>
      </c>
      <c r="J65" s="228">
        <f>+D65+G65</f>
        <v>207718</v>
      </c>
      <c r="K65" s="229">
        <f>+E65+H65</f>
        <v>205711</v>
      </c>
      <c r="L65" s="289">
        <f>+K65-J65</f>
        <v>-2007</v>
      </c>
    </row>
    <row r="66" spans="1:12" s="217" customFormat="1" ht="18" customHeight="1" thickBot="1">
      <c r="A66" s="231"/>
      <c r="B66" s="294"/>
      <c r="C66" s="295" t="s">
        <v>100</v>
      </c>
      <c r="D66" s="234"/>
      <c r="E66" s="57">
        <f>+E65/D65</f>
        <v>1.0668920098785142</v>
      </c>
      <c r="F66" s="296"/>
      <c r="G66" s="255"/>
      <c r="H66" s="57">
        <f>+H65/G65</f>
        <v>0.73120118218281616</v>
      </c>
      <c r="I66" s="237"/>
      <c r="J66" s="298"/>
      <c r="K66" s="299">
        <f>+K65/J65</f>
        <v>0.99033786190893425</v>
      </c>
      <c r="L66" s="300"/>
    </row>
    <row r="67" spans="1:12" s="217" customFormat="1" ht="18" customHeight="1" thickTop="1">
      <c r="A67" s="283" t="s">
        <v>107</v>
      </c>
      <c r="B67" s="500" t="s">
        <v>354</v>
      </c>
      <c r="C67" s="501"/>
      <c r="D67" s="284">
        <v>0</v>
      </c>
      <c r="E67" s="285">
        <v>102</v>
      </c>
      <c r="F67" s="302">
        <f>+E67-D67</f>
        <v>102</v>
      </c>
      <c r="G67" s="303">
        <v>0</v>
      </c>
      <c r="H67" s="286">
        <v>91</v>
      </c>
      <c r="I67" s="302">
        <f>+H67-G67</f>
        <v>91</v>
      </c>
      <c r="J67" s="287">
        <f>+D67+G67</f>
        <v>0</v>
      </c>
      <c r="K67" s="288">
        <f>+E67+H67</f>
        <v>193</v>
      </c>
      <c r="L67" s="289">
        <f>+K67-J67</f>
        <v>193</v>
      </c>
    </row>
    <row r="68" spans="1:12" s="217" customFormat="1" ht="18" customHeight="1">
      <c r="A68" s="231"/>
      <c r="B68" s="232"/>
      <c r="C68" s="233" t="s">
        <v>100</v>
      </c>
      <c r="D68" s="234"/>
      <c r="E68" s="57"/>
      <c r="F68" s="235"/>
      <c r="G68" s="255"/>
      <c r="H68" s="57"/>
      <c r="I68" s="237"/>
      <c r="J68" s="238"/>
      <c r="K68" s="57"/>
      <c r="L68" s="239"/>
    </row>
    <row r="69" spans="1:12" s="217" customFormat="1" ht="18" customHeight="1" thickBot="1">
      <c r="A69" s="231"/>
      <c r="B69" s="240"/>
      <c r="C69" s="241" t="s">
        <v>98</v>
      </c>
      <c r="D69" s="242"/>
      <c r="E69" s="243">
        <f>+E67/K67</f>
        <v>0.52849740932642486</v>
      </c>
      <c r="F69" s="290"/>
      <c r="G69" s="326"/>
      <c r="H69" s="245">
        <f>+H67/K67</f>
        <v>0.47150259067357514</v>
      </c>
      <c r="I69" s="246"/>
      <c r="J69" s="247"/>
      <c r="K69" s="248"/>
      <c r="L69" s="249"/>
    </row>
    <row r="70" spans="1:12" s="217" customFormat="1" ht="18" customHeight="1" thickTop="1">
      <c r="A70" s="231"/>
      <c r="B70" s="502" t="s">
        <v>355</v>
      </c>
      <c r="C70" s="503"/>
      <c r="D70" s="250"/>
      <c r="E70" s="251">
        <f>+E72*1000/E67</f>
        <v>1931.3725490196077</v>
      </c>
      <c r="F70" s="289">
        <f>+E70-D70</f>
        <v>1931.3725490196077</v>
      </c>
      <c r="G70" s="305"/>
      <c r="H70" s="251">
        <f>+H72*1000/H67</f>
        <v>5362.6373626373625</v>
      </c>
      <c r="I70" s="302">
        <f>+H70-G70</f>
        <v>5362.6373626373625</v>
      </c>
      <c r="J70" s="293"/>
      <c r="K70" s="251">
        <f>+K72*1000/K67</f>
        <v>3549.2227979274612</v>
      </c>
      <c r="L70" s="289">
        <f>+K70-J70</f>
        <v>3549.2227979274612</v>
      </c>
    </row>
    <row r="71" spans="1:12" s="217" customFormat="1" ht="18" customHeight="1">
      <c r="A71" s="231"/>
      <c r="B71" s="254"/>
      <c r="C71" s="233" t="s">
        <v>100</v>
      </c>
      <c r="D71" s="234"/>
      <c r="E71" s="57"/>
      <c r="F71" s="296"/>
      <c r="G71" s="255"/>
      <c r="H71" s="327"/>
      <c r="I71" s="237"/>
      <c r="J71" s="238"/>
      <c r="K71" s="57"/>
      <c r="L71" s="239"/>
    </row>
    <row r="72" spans="1:12" s="217" customFormat="1" ht="18" customHeight="1">
      <c r="A72" s="231"/>
      <c r="B72" s="502" t="s">
        <v>356</v>
      </c>
      <c r="C72" s="503"/>
      <c r="D72" s="307">
        <v>0</v>
      </c>
      <c r="E72" s="229">
        <v>197</v>
      </c>
      <c r="F72" s="226">
        <f>+E72-D72</f>
        <v>197</v>
      </c>
      <c r="G72" s="256">
        <v>0</v>
      </c>
      <c r="H72" s="257">
        <v>488</v>
      </c>
      <c r="I72" s="226">
        <f>+H72-G72</f>
        <v>488</v>
      </c>
      <c r="J72" s="228">
        <f>+D72+G72</f>
        <v>0</v>
      </c>
      <c r="K72" s="229">
        <f>+E72+H72</f>
        <v>685</v>
      </c>
      <c r="L72" s="226">
        <f>+K72-J72</f>
        <v>685</v>
      </c>
    </row>
    <row r="73" spans="1:12" s="217" customFormat="1" ht="18" customHeight="1" thickBot="1">
      <c r="A73" s="308"/>
      <c r="B73" s="294"/>
      <c r="C73" s="295" t="s">
        <v>100</v>
      </c>
      <c r="D73" s="309"/>
      <c r="E73" s="299"/>
      <c r="F73" s="310"/>
      <c r="G73" s="311"/>
      <c r="H73" s="328"/>
      <c r="I73" s="312"/>
      <c r="J73" s="298"/>
      <c r="K73" s="299"/>
      <c r="L73" s="300"/>
    </row>
    <row r="74" spans="1:12" s="217" customFormat="1" ht="18" customHeight="1" thickTop="1">
      <c r="A74" s="231" t="s">
        <v>108</v>
      </c>
      <c r="B74" s="500" t="s">
        <v>354</v>
      </c>
      <c r="C74" s="501"/>
      <c r="D74" s="317"/>
      <c r="E74" s="314">
        <v>18</v>
      </c>
      <c r="F74" s="289">
        <f>+E74-D74</f>
        <v>18</v>
      </c>
      <c r="G74" s="315">
        <v>0</v>
      </c>
      <c r="H74" s="236">
        <v>0</v>
      </c>
      <c r="I74" s="329">
        <v>0</v>
      </c>
      <c r="J74" s="287">
        <f>+D74+G74</f>
        <v>0</v>
      </c>
      <c r="K74" s="288">
        <f>+E74+H74</f>
        <v>18</v>
      </c>
      <c r="L74" s="289">
        <f>+K74-J74</f>
        <v>18</v>
      </c>
    </row>
    <row r="75" spans="1:12" s="217" customFormat="1" ht="18" customHeight="1">
      <c r="A75" s="231"/>
      <c r="B75" s="232"/>
      <c r="C75" s="233" t="s">
        <v>100</v>
      </c>
      <c r="D75" s="234"/>
      <c r="E75" s="57"/>
      <c r="F75" s="235"/>
      <c r="G75" s="255"/>
      <c r="H75" s="327"/>
      <c r="I75" s="237"/>
      <c r="J75" s="238"/>
      <c r="K75" s="57"/>
      <c r="L75" s="239"/>
    </row>
    <row r="76" spans="1:12" s="217" customFormat="1" ht="18" customHeight="1">
      <c r="A76" s="231"/>
      <c r="B76" s="240"/>
      <c r="C76" s="241" t="s">
        <v>98</v>
      </c>
      <c r="D76" s="242"/>
      <c r="E76" s="243">
        <f>+E74/K74</f>
        <v>1</v>
      </c>
      <c r="F76" s="330"/>
      <c r="G76" s="326"/>
      <c r="H76" s="331"/>
      <c r="I76" s="246"/>
      <c r="J76" s="247"/>
      <c r="K76" s="248"/>
      <c r="L76" s="249"/>
    </row>
    <row r="77" spans="1:12" s="217" customFormat="1" ht="18" customHeight="1">
      <c r="A77" s="231"/>
      <c r="B77" s="502" t="s">
        <v>355</v>
      </c>
      <c r="C77" s="503"/>
      <c r="D77" s="250"/>
      <c r="E77" s="251">
        <f>+E79*1000/E74</f>
        <v>14611.111111111111</v>
      </c>
      <c r="F77" s="226">
        <f>+E77-D77</f>
        <v>14611.111111111111</v>
      </c>
      <c r="G77" s="305"/>
      <c r="H77" s="251"/>
      <c r="I77" s="319"/>
      <c r="J77" s="250"/>
      <c r="K77" s="251">
        <f>+K79*1000/K74</f>
        <v>14611.111111111111</v>
      </c>
      <c r="L77" s="289">
        <f>+K77-J77</f>
        <v>14611.111111111111</v>
      </c>
    </row>
    <row r="78" spans="1:12" s="217" customFormat="1" ht="18" customHeight="1">
      <c r="A78" s="231"/>
      <c r="B78" s="254"/>
      <c r="C78" s="233" t="s">
        <v>100</v>
      </c>
      <c r="D78" s="234"/>
      <c r="E78" s="57"/>
      <c r="F78" s="296"/>
      <c r="G78" s="255"/>
      <c r="H78" s="327"/>
      <c r="I78" s="237"/>
      <c r="J78" s="238"/>
      <c r="K78" s="57"/>
      <c r="L78" s="239"/>
    </row>
    <row r="79" spans="1:12" s="217" customFormat="1" ht="18" customHeight="1">
      <c r="A79" s="231"/>
      <c r="B79" s="502" t="s">
        <v>356</v>
      </c>
      <c r="C79" s="503"/>
      <c r="D79" s="307"/>
      <c r="E79" s="229">
        <v>263</v>
      </c>
      <c r="F79" s="226">
        <f>+E79-D79</f>
        <v>263</v>
      </c>
      <c r="G79" s="256">
        <v>0</v>
      </c>
      <c r="H79" s="257">
        <v>0</v>
      </c>
      <c r="I79" s="332">
        <v>0</v>
      </c>
      <c r="J79" s="228">
        <f>+D79+G79</f>
        <v>0</v>
      </c>
      <c r="K79" s="229">
        <f>+E79+H79</f>
        <v>263</v>
      </c>
      <c r="L79" s="226">
        <f>+K79-J79</f>
        <v>263</v>
      </c>
    </row>
    <row r="80" spans="1:12" s="217" customFormat="1" ht="18" customHeight="1" thickBot="1">
      <c r="A80" s="231"/>
      <c r="B80" s="294"/>
      <c r="C80" s="295" t="s">
        <v>100</v>
      </c>
      <c r="D80" s="234"/>
      <c r="E80" s="299"/>
      <c r="F80" s="235"/>
      <c r="G80" s="255"/>
      <c r="H80" s="327"/>
      <c r="I80" s="237"/>
      <c r="J80" s="298"/>
      <c r="K80" s="299"/>
      <c r="L80" s="300"/>
    </row>
    <row r="81" spans="1:12" s="217" customFormat="1" ht="18" customHeight="1" thickTop="1">
      <c r="A81" s="283" t="s">
        <v>109</v>
      </c>
      <c r="B81" s="500" t="s">
        <v>354</v>
      </c>
      <c r="C81" s="501"/>
      <c r="D81" s="284">
        <v>3204</v>
      </c>
      <c r="E81" s="285">
        <v>2921</v>
      </c>
      <c r="F81" s="302">
        <f>+E81-D81</f>
        <v>-283</v>
      </c>
      <c r="G81" s="93">
        <v>33</v>
      </c>
      <c r="H81" s="286">
        <v>5</v>
      </c>
      <c r="I81" s="302">
        <f>+H81-G81</f>
        <v>-28</v>
      </c>
      <c r="J81" s="287">
        <f>+D81+G81</f>
        <v>3237</v>
      </c>
      <c r="K81" s="288">
        <f>+E81+H81</f>
        <v>2926</v>
      </c>
      <c r="L81" s="289">
        <f>+K81-J81</f>
        <v>-311</v>
      </c>
    </row>
    <row r="82" spans="1:12" s="217" customFormat="1" ht="18" customHeight="1">
      <c r="A82" s="231"/>
      <c r="B82" s="232"/>
      <c r="C82" s="233" t="s">
        <v>100</v>
      </c>
      <c r="D82" s="234"/>
      <c r="E82" s="57">
        <f>+E81/D81</f>
        <v>0.91167290886392005</v>
      </c>
      <c r="F82" s="235"/>
      <c r="G82" s="255"/>
      <c r="H82" s="57">
        <f>+H81/G81</f>
        <v>0.15151515151515152</v>
      </c>
      <c r="I82" s="237"/>
      <c r="J82" s="238"/>
      <c r="K82" s="57">
        <f>+K81/J81</f>
        <v>0.90392338585109666</v>
      </c>
      <c r="L82" s="239"/>
    </row>
    <row r="83" spans="1:12" s="217" customFormat="1" ht="18" customHeight="1">
      <c r="A83" s="231"/>
      <c r="B83" s="240"/>
      <c r="C83" s="241" t="s">
        <v>98</v>
      </c>
      <c r="D83" s="242">
        <f>+D81/J81</f>
        <v>0.98980537534754398</v>
      </c>
      <c r="E83" s="243">
        <f>+E81/K81</f>
        <v>0.99829118250170878</v>
      </c>
      <c r="F83" s="330"/>
      <c r="G83" s="242">
        <f>+G81/J81</f>
        <v>1.0194624652455977E-2</v>
      </c>
      <c r="H83" s="243">
        <f>+H81/K81</f>
        <v>1.7088174982911825E-3</v>
      </c>
      <c r="I83" s="246"/>
      <c r="J83" s="247"/>
      <c r="K83" s="248"/>
      <c r="L83" s="249"/>
    </row>
    <row r="84" spans="1:12" s="217" customFormat="1" ht="18" customHeight="1">
      <c r="A84" s="231"/>
      <c r="B84" s="502" t="s">
        <v>355</v>
      </c>
      <c r="C84" s="503"/>
      <c r="D84" s="250">
        <f>+D86*1000/D81</f>
        <v>1456.9288389513108</v>
      </c>
      <c r="E84" s="251">
        <f>+E86*1000/E81</f>
        <v>1337.2132831222184</v>
      </c>
      <c r="F84" s="226">
        <f>+E84-D84</f>
        <v>-119.71555582909241</v>
      </c>
      <c r="G84" s="250">
        <f>+G86*1000/G81</f>
        <v>696.969696969697</v>
      </c>
      <c r="H84" s="251">
        <f>+H86*1000/H81</f>
        <v>1000</v>
      </c>
      <c r="I84" s="332">
        <v>0</v>
      </c>
      <c r="J84" s="252">
        <v>1554</v>
      </c>
      <c r="K84" s="251">
        <f>+K86*1000/K81</f>
        <v>1336.6370471633629</v>
      </c>
      <c r="L84" s="226">
        <f>+K84-J84</f>
        <v>-217.36295283663708</v>
      </c>
    </row>
    <row r="85" spans="1:12" s="217" customFormat="1" ht="18" customHeight="1">
      <c r="A85" s="231"/>
      <c r="B85" s="254"/>
      <c r="C85" s="233" t="s">
        <v>100</v>
      </c>
      <c r="D85" s="234"/>
      <c r="E85" s="57">
        <f>+E84/D84</f>
        <v>0.91783019689879775</v>
      </c>
      <c r="F85" s="244"/>
      <c r="G85" s="255"/>
      <c r="H85" s="57">
        <f>+H84/G84</f>
        <v>1.4347826086956521</v>
      </c>
      <c r="I85" s="237"/>
      <c r="J85" s="238"/>
      <c r="K85" s="57">
        <f>+K84/J84</f>
        <v>0.86012679997642405</v>
      </c>
      <c r="L85" s="239"/>
    </row>
    <row r="86" spans="1:12" s="217" customFormat="1" ht="18" customHeight="1">
      <c r="A86" s="231"/>
      <c r="B86" s="502" t="s">
        <v>356</v>
      </c>
      <c r="C86" s="503"/>
      <c r="D86" s="307">
        <v>4668</v>
      </c>
      <c r="E86" s="229">
        <v>3906</v>
      </c>
      <c r="F86" s="289">
        <f>+E86-D86</f>
        <v>-762</v>
      </c>
      <c r="G86" s="256">
        <v>23</v>
      </c>
      <c r="H86" s="257">
        <v>5</v>
      </c>
      <c r="I86" s="332">
        <v>0</v>
      </c>
      <c r="J86" s="228">
        <f>+D86+G86</f>
        <v>4691</v>
      </c>
      <c r="K86" s="229">
        <f>+E86+H86</f>
        <v>3911</v>
      </c>
      <c r="L86" s="226">
        <f>+K86-J86</f>
        <v>-780</v>
      </c>
    </row>
    <row r="87" spans="1:12" s="217" customFormat="1" ht="18" customHeight="1" thickBot="1">
      <c r="A87" s="308"/>
      <c r="B87" s="294"/>
      <c r="C87" s="295" t="s">
        <v>100</v>
      </c>
      <c r="D87" s="309"/>
      <c r="E87" s="299">
        <f>+E86/D86</f>
        <v>0.83676092544987146</v>
      </c>
      <c r="F87" s="310"/>
      <c r="G87" s="311"/>
      <c r="H87" s="299">
        <f>+H86/G86</f>
        <v>0.21739130434782608</v>
      </c>
      <c r="I87" s="312"/>
      <c r="J87" s="298"/>
      <c r="K87" s="299">
        <f>+K86/J86</f>
        <v>0.83372415263270094</v>
      </c>
      <c r="L87" s="300"/>
    </row>
    <row r="88" spans="1:12" s="217" customFormat="1" ht="18" customHeight="1" thickTop="1">
      <c r="A88" s="231" t="s">
        <v>110</v>
      </c>
      <c r="B88" s="500" t="s">
        <v>354</v>
      </c>
      <c r="C88" s="501"/>
      <c r="D88" s="313">
        <v>4151</v>
      </c>
      <c r="E88" s="314">
        <v>5192</v>
      </c>
      <c r="F88" s="289">
        <f>+E88-D88</f>
        <v>1041</v>
      </c>
      <c r="G88" s="315">
        <v>0</v>
      </c>
      <c r="H88" s="236">
        <v>0</v>
      </c>
      <c r="I88" s="329">
        <v>0</v>
      </c>
      <c r="J88" s="287">
        <f>+D88+G88</f>
        <v>4151</v>
      </c>
      <c r="K88" s="288">
        <f>+E88+H88</f>
        <v>5192</v>
      </c>
      <c r="L88" s="289">
        <f>+K88-J88</f>
        <v>1041</v>
      </c>
    </row>
    <row r="89" spans="1:12" s="217" customFormat="1" ht="18" customHeight="1">
      <c r="A89" s="231"/>
      <c r="B89" s="232"/>
      <c r="C89" s="233" t="s">
        <v>100</v>
      </c>
      <c r="D89" s="234"/>
      <c r="E89" s="57">
        <f>+E88/D88</f>
        <v>1.2507829438689473</v>
      </c>
      <c r="F89" s="235"/>
      <c r="G89" s="255"/>
      <c r="H89" s="327"/>
      <c r="I89" s="237"/>
      <c r="J89" s="238"/>
      <c r="K89" s="57">
        <f>+K88/J88</f>
        <v>1.2507829438689473</v>
      </c>
      <c r="L89" s="239"/>
    </row>
    <row r="90" spans="1:12" s="217" customFormat="1" ht="18" customHeight="1">
      <c r="A90" s="231"/>
      <c r="B90" s="240"/>
      <c r="C90" s="241" t="s">
        <v>98</v>
      </c>
      <c r="D90" s="242">
        <f>+D88/J88</f>
        <v>1</v>
      </c>
      <c r="E90" s="243">
        <f>+E88/K88</f>
        <v>1</v>
      </c>
      <c r="F90" s="290"/>
      <c r="G90" s="326"/>
      <c r="H90" s="331"/>
      <c r="I90" s="246"/>
      <c r="J90" s="242">
        <v>1</v>
      </c>
      <c r="K90" s="243">
        <v>1</v>
      </c>
      <c r="L90" s="249"/>
    </row>
    <row r="91" spans="1:12" s="217" customFormat="1" ht="18" customHeight="1">
      <c r="A91" s="231"/>
      <c r="B91" s="502" t="s">
        <v>355</v>
      </c>
      <c r="C91" s="503"/>
      <c r="D91" s="250">
        <f>+D93*1000/D88</f>
        <v>745.60346904360392</v>
      </c>
      <c r="E91" s="251">
        <f>+E93*1000/E88</f>
        <v>746.34052388289672</v>
      </c>
      <c r="F91" s="226">
        <f>+E91-D91</f>
        <v>0.7370548392927958</v>
      </c>
      <c r="G91" s="256">
        <v>0</v>
      </c>
      <c r="H91" s="257">
        <v>0</v>
      </c>
      <c r="I91" s="332">
        <v>0</v>
      </c>
      <c r="J91" s="252">
        <f>+J93*1000/J88</f>
        <v>745.60346904360392</v>
      </c>
      <c r="K91" s="253">
        <f>+K93*1000/K88</f>
        <v>746.34052388289672</v>
      </c>
      <c r="L91" s="226">
        <f>+K91-J91</f>
        <v>0.7370548392927958</v>
      </c>
    </row>
    <row r="92" spans="1:12" s="217" customFormat="1" ht="18" customHeight="1">
      <c r="A92" s="231"/>
      <c r="B92" s="254"/>
      <c r="C92" s="233" t="s">
        <v>100</v>
      </c>
      <c r="D92" s="234"/>
      <c r="E92" s="57">
        <f>+E91/D91</f>
        <v>1.0009885346164473</v>
      </c>
      <c r="F92" s="235"/>
      <c r="G92" s="255"/>
      <c r="H92" s="327"/>
      <c r="I92" s="237"/>
      <c r="J92" s="238"/>
      <c r="K92" s="57">
        <f>+K91/J91</f>
        <v>1.0009885346164473</v>
      </c>
      <c r="L92" s="239"/>
    </row>
    <row r="93" spans="1:12" s="217" customFormat="1" ht="18" customHeight="1">
      <c r="A93" s="231"/>
      <c r="B93" s="502" t="s">
        <v>356</v>
      </c>
      <c r="C93" s="503"/>
      <c r="D93" s="307">
        <v>3095</v>
      </c>
      <c r="E93" s="229">
        <v>3875</v>
      </c>
      <c r="F93" s="226">
        <f>+E93-D93</f>
        <v>780</v>
      </c>
      <c r="G93" s="256">
        <v>0</v>
      </c>
      <c r="H93" s="257">
        <v>0</v>
      </c>
      <c r="I93" s="332">
        <v>0</v>
      </c>
      <c r="J93" s="228">
        <f>+D93+G93</f>
        <v>3095</v>
      </c>
      <c r="K93" s="229">
        <f>+E93+H93</f>
        <v>3875</v>
      </c>
      <c r="L93" s="226">
        <f>+K93-J93</f>
        <v>780</v>
      </c>
    </row>
    <row r="94" spans="1:12" s="217" customFormat="1" ht="18" customHeight="1">
      <c r="A94" s="258"/>
      <c r="B94" s="240"/>
      <c r="C94" s="241" t="s">
        <v>100</v>
      </c>
      <c r="D94" s="333"/>
      <c r="E94" s="245">
        <f>+E93/D93</f>
        <v>1.2520193861066236</v>
      </c>
      <c r="F94" s="244"/>
      <c r="G94" s="321"/>
      <c r="H94" s="331"/>
      <c r="I94" s="325"/>
      <c r="J94" s="247"/>
      <c r="K94" s="245">
        <f>+K93/J93</f>
        <v>1.2520193861066236</v>
      </c>
      <c r="L94" s="334"/>
    </row>
    <row r="95" spans="1:12" s="336" customFormat="1" ht="12" customHeight="1">
      <c r="A95" s="335"/>
      <c r="B95" s="213"/>
      <c r="C95" s="213"/>
    </row>
    <row r="96" spans="1:12" s="336" customFormat="1" ht="12" customHeight="1">
      <c r="A96" s="337"/>
      <c r="C96" s="214"/>
    </row>
    <row r="97" spans="1:3" s="336" customFormat="1" ht="12" customHeight="1">
      <c r="A97" s="337"/>
      <c r="C97" s="214"/>
    </row>
    <row r="98" spans="1:3" s="336" customFormat="1" ht="12" customHeight="1">
      <c r="A98" s="337"/>
      <c r="C98" s="214"/>
    </row>
    <row r="99" spans="1:3" s="336" customFormat="1" ht="12" customHeight="1">
      <c r="A99" s="337"/>
      <c r="C99" s="214"/>
    </row>
    <row r="100" spans="1:3" s="336" customFormat="1" ht="12" customHeight="1">
      <c r="A100" s="337"/>
      <c r="C100" s="214"/>
    </row>
    <row r="101" spans="1:3" s="336" customFormat="1" ht="12" customHeight="1">
      <c r="A101" s="337"/>
      <c r="C101" s="214"/>
    </row>
    <row r="102" spans="1:3" s="336" customFormat="1" ht="12" customHeight="1">
      <c r="A102" s="337"/>
      <c r="C102" s="214"/>
    </row>
    <row r="103" spans="1:3" s="336" customFormat="1" ht="12" customHeight="1">
      <c r="A103" s="337"/>
      <c r="C103" s="214"/>
    </row>
    <row r="104" spans="1:3" s="336" customFormat="1" ht="12" customHeight="1">
      <c r="A104" s="337"/>
      <c r="C104" s="214"/>
    </row>
    <row r="105" spans="1:3" s="336" customFormat="1" ht="12" customHeight="1">
      <c r="A105" s="337"/>
      <c r="C105" s="214"/>
    </row>
    <row r="106" spans="1:3" s="336" customFormat="1" ht="12" customHeight="1">
      <c r="A106" s="337"/>
      <c r="C106" s="214"/>
    </row>
    <row r="107" spans="1:3" s="336" customFormat="1" ht="12" customHeight="1">
      <c r="A107" s="337"/>
      <c r="C107" s="214"/>
    </row>
    <row r="108" spans="1:3" s="336" customFormat="1" ht="12" customHeight="1">
      <c r="A108" s="337"/>
      <c r="C108" s="214"/>
    </row>
    <row r="109" spans="1:3" s="336" customFormat="1" ht="12" customHeight="1">
      <c r="A109" s="337"/>
      <c r="C109" s="214"/>
    </row>
    <row r="110" spans="1:3" s="336" customFormat="1" ht="12" customHeight="1">
      <c r="A110" s="337"/>
      <c r="C110" s="214"/>
    </row>
    <row r="111" spans="1:3" s="336" customFormat="1" ht="12" customHeight="1">
      <c r="A111" s="337"/>
      <c r="C111" s="214"/>
    </row>
    <row r="112" spans="1:3" s="336" customFormat="1" ht="12" customHeight="1">
      <c r="A112" s="337"/>
      <c r="C112" s="214"/>
    </row>
    <row r="113" spans="1:3" s="336" customFormat="1" ht="12" customHeight="1">
      <c r="A113" s="337"/>
      <c r="C113" s="214"/>
    </row>
    <row r="114" spans="1:3" s="336" customFormat="1" ht="12" customHeight="1">
      <c r="A114" s="337"/>
      <c r="C114" s="214"/>
    </row>
    <row r="115" spans="1:3" s="336" customFormat="1" ht="12" customHeight="1">
      <c r="A115" s="337"/>
      <c r="C115" s="214"/>
    </row>
    <row r="116" spans="1:3" s="336" customFormat="1" ht="12" customHeight="1">
      <c r="A116" s="337"/>
      <c r="C116" s="214"/>
    </row>
    <row r="117" spans="1:3" s="336" customFormat="1" ht="12" customHeight="1">
      <c r="A117" s="337"/>
      <c r="C117" s="214"/>
    </row>
    <row r="118" spans="1:3" s="336" customFormat="1" ht="12" customHeight="1">
      <c r="A118" s="337"/>
      <c r="C118" s="214"/>
    </row>
    <row r="119" spans="1:3" s="336" customFormat="1" ht="12" customHeight="1">
      <c r="A119" s="337"/>
      <c r="C119" s="214"/>
    </row>
    <row r="120" spans="1:3" s="336" customFormat="1" ht="12" customHeight="1">
      <c r="A120" s="337"/>
      <c r="C120" s="214"/>
    </row>
    <row r="121" spans="1:3" s="336" customFormat="1" ht="12" customHeight="1">
      <c r="A121" s="337"/>
      <c r="C121" s="214"/>
    </row>
    <row r="122" spans="1:3" s="336" customFormat="1" ht="12" customHeight="1">
      <c r="A122" s="337"/>
      <c r="C122" s="214"/>
    </row>
    <row r="123" spans="1:3" s="336" customFormat="1" ht="12" customHeight="1">
      <c r="A123" s="337"/>
      <c r="C123" s="214"/>
    </row>
    <row r="124" spans="1:3" s="336" customFormat="1" ht="12" customHeight="1">
      <c r="A124" s="337"/>
      <c r="C124" s="214"/>
    </row>
    <row r="125" spans="1:3" s="336" customFormat="1" ht="12" customHeight="1">
      <c r="A125" s="337"/>
      <c r="C125" s="214"/>
    </row>
    <row r="126" spans="1:3" s="336" customFormat="1" ht="12" customHeight="1">
      <c r="A126" s="337"/>
      <c r="C126" s="214"/>
    </row>
    <row r="127" spans="1:3" s="336" customFormat="1" ht="12" customHeight="1">
      <c r="A127" s="337"/>
      <c r="C127" s="214"/>
    </row>
    <row r="128" spans="1:3" s="336" customFormat="1" ht="12" customHeight="1">
      <c r="A128" s="337"/>
      <c r="C128" s="214"/>
    </row>
    <row r="129" spans="1:3" s="336" customFormat="1" ht="12" customHeight="1">
      <c r="A129" s="337"/>
      <c r="C129" s="214"/>
    </row>
    <row r="130" spans="1:3" s="336" customFormat="1" ht="12" customHeight="1">
      <c r="A130" s="337"/>
      <c r="C130" s="214"/>
    </row>
    <row r="131" spans="1:3" s="336" customFormat="1" ht="12" customHeight="1">
      <c r="A131" s="337"/>
      <c r="C131" s="214"/>
    </row>
    <row r="132" spans="1:3" s="336" customFormat="1" ht="12" customHeight="1">
      <c r="A132" s="337"/>
      <c r="C132" s="214"/>
    </row>
    <row r="133" spans="1:3" s="336" customFormat="1" ht="12" customHeight="1">
      <c r="A133" s="337"/>
      <c r="C133" s="214"/>
    </row>
    <row r="134" spans="1:3" s="336" customFormat="1" ht="12" customHeight="1">
      <c r="A134" s="337"/>
      <c r="C134" s="214"/>
    </row>
    <row r="135" spans="1:3" s="336" customFormat="1" ht="12" customHeight="1">
      <c r="A135" s="337"/>
      <c r="C135" s="214"/>
    </row>
    <row r="136" spans="1:3" s="336" customFormat="1" ht="12" customHeight="1">
      <c r="A136" s="337"/>
      <c r="C136" s="214"/>
    </row>
    <row r="137" spans="1:3" s="336" customFormat="1" ht="12" customHeight="1">
      <c r="A137" s="337"/>
      <c r="C137" s="214"/>
    </row>
    <row r="138" spans="1:3" s="336" customFormat="1" ht="12" customHeight="1">
      <c r="A138" s="337"/>
      <c r="C138" s="214"/>
    </row>
    <row r="139" spans="1:3" s="336" customFormat="1" ht="12" customHeight="1">
      <c r="A139" s="337"/>
      <c r="C139" s="214"/>
    </row>
    <row r="140" spans="1:3" s="336" customFormat="1" ht="12" customHeight="1">
      <c r="A140" s="337"/>
      <c r="C140" s="214"/>
    </row>
    <row r="141" spans="1:3" s="336" customFormat="1" ht="12" customHeight="1">
      <c r="A141" s="337"/>
      <c r="C141" s="214"/>
    </row>
    <row r="142" spans="1:3" s="336" customFormat="1" ht="12" customHeight="1">
      <c r="A142" s="337"/>
      <c r="C142" s="214"/>
    </row>
    <row r="143" spans="1:3" s="336" customFormat="1" ht="12" customHeight="1">
      <c r="A143" s="337"/>
      <c r="C143" s="214"/>
    </row>
    <row r="144" spans="1:3" s="336" customFormat="1" ht="12" customHeight="1">
      <c r="A144" s="337"/>
      <c r="C144" s="214"/>
    </row>
    <row r="145" spans="1:3" s="336" customFormat="1" ht="12" customHeight="1">
      <c r="A145" s="337"/>
      <c r="C145" s="214"/>
    </row>
    <row r="146" spans="1:3" s="336" customFormat="1" ht="12" customHeight="1">
      <c r="A146" s="337"/>
      <c r="C146" s="214"/>
    </row>
    <row r="147" spans="1:3" s="336" customFormat="1" ht="12" customHeight="1">
      <c r="A147" s="337"/>
      <c r="C147" s="214"/>
    </row>
    <row r="148" spans="1:3" s="336" customFormat="1" ht="12" customHeight="1">
      <c r="A148" s="337"/>
      <c r="C148" s="214"/>
    </row>
    <row r="149" spans="1:3" s="336" customFormat="1" ht="12" customHeight="1">
      <c r="A149" s="337"/>
      <c r="C149" s="214"/>
    </row>
    <row r="150" spans="1:3" s="336" customFormat="1" ht="12" customHeight="1">
      <c r="A150" s="337"/>
      <c r="C150" s="214"/>
    </row>
    <row r="151" spans="1:3" s="336" customFormat="1" ht="12" customHeight="1">
      <c r="A151" s="337"/>
      <c r="C151" s="214"/>
    </row>
    <row r="152" spans="1:3" s="336" customFormat="1" ht="12" customHeight="1">
      <c r="A152" s="337"/>
      <c r="C152" s="214"/>
    </row>
    <row r="153" spans="1:3" s="336" customFormat="1" ht="12" customHeight="1">
      <c r="A153" s="337"/>
      <c r="C153" s="214"/>
    </row>
    <row r="154" spans="1:3" s="336" customFormat="1" ht="12" customHeight="1">
      <c r="A154" s="337"/>
      <c r="C154" s="214"/>
    </row>
    <row r="155" spans="1:3" s="336" customFormat="1" ht="12" customHeight="1">
      <c r="A155" s="337"/>
      <c r="C155" s="214"/>
    </row>
    <row r="156" spans="1:3" s="336" customFormat="1" ht="12" customHeight="1">
      <c r="A156" s="337"/>
      <c r="C156" s="214"/>
    </row>
    <row r="157" spans="1:3" s="336" customFormat="1" ht="12" customHeight="1">
      <c r="A157" s="337"/>
      <c r="C157" s="214"/>
    </row>
    <row r="158" spans="1:3" s="336" customFormat="1" ht="12" customHeight="1">
      <c r="A158" s="337"/>
      <c r="C158" s="214"/>
    </row>
    <row r="159" spans="1:3" s="336" customFormat="1" ht="12" customHeight="1">
      <c r="A159" s="337"/>
      <c r="C159" s="214"/>
    </row>
    <row r="160" spans="1:3" s="336" customFormat="1" ht="12" customHeight="1">
      <c r="A160" s="337"/>
      <c r="C160" s="214"/>
    </row>
    <row r="161" spans="1:3" s="336" customFormat="1" ht="12" customHeight="1">
      <c r="A161" s="337"/>
      <c r="C161" s="214"/>
    </row>
    <row r="162" spans="1:3" s="336" customFormat="1" ht="12" customHeight="1">
      <c r="A162" s="337"/>
      <c r="C162" s="214"/>
    </row>
    <row r="163" spans="1:3" s="336" customFormat="1" ht="12" customHeight="1">
      <c r="A163" s="337"/>
      <c r="C163" s="214"/>
    </row>
    <row r="164" spans="1:3" s="336" customFormat="1" ht="12" customHeight="1">
      <c r="A164" s="337"/>
      <c r="C164" s="214"/>
    </row>
    <row r="165" spans="1:3" s="336" customFormat="1" ht="12" customHeight="1">
      <c r="A165" s="337"/>
      <c r="C165" s="214"/>
    </row>
    <row r="166" spans="1:3" s="336" customFormat="1" ht="12" customHeight="1">
      <c r="A166" s="337"/>
      <c r="C166" s="214"/>
    </row>
    <row r="167" spans="1:3" s="336" customFormat="1" ht="12" customHeight="1">
      <c r="A167" s="337"/>
      <c r="C167" s="214"/>
    </row>
    <row r="168" spans="1:3" s="336" customFormat="1" ht="12" customHeight="1">
      <c r="A168" s="337"/>
      <c r="C168" s="214"/>
    </row>
    <row r="169" spans="1:3" s="336" customFormat="1" ht="12" customHeight="1">
      <c r="A169" s="337"/>
      <c r="C169" s="214"/>
    </row>
    <row r="170" spans="1:3" s="336" customFormat="1" ht="12" customHeight="1">
      <c r="A170" s="337"/>
      <c r="C170" s="214"/>
    </row>
    <row r="171" spans="1:3" s="336" customFormat="1" ht="12" customHeight="1">
      <c r="A171" s="337"/>
      <c r="C171" s="214"/>
    </row>
    <row r="172" spans="1:3" s="336" customFormat="1" ht="12" customHeight="1">
      <c r="A172" s="337"/>
      <c r="C172" s="214"/>
    </row>
    <row r="173" spans="1:3" s="336" customFormat="1" ht="12" customHeight="1">
      <c r="A173" s="337"/>
      <c r="C173" s="214"/>
    </row>
    <row r="174" spans="1:3" s="336" customFormat="1" ht="12" customHeight="1">
      <c r="A174" s="337"/>
      <c r="C174" s="214"/>
    </row>
    <row r="175" spans="1:3" s="336" customFormat="1" ht="12" customHeight="1">
      <c r="A175" s="337"/>
      <c r="C175" s="214"/>
    </row>
    <row r="176" spans="1:3" s="336" customFormat="1" ht="12" customHeight="1">
      <c r="A176" s="337"/>
      <c r="C176" s="214"/>
    </row>
    <row r="177" spans="1:3" s="336" customFormat="1" ht="12" customHeight="1">
      <c r="A177" s="337"/>
      <c r="C177" s="214"/>
    </row>
    <row r="178" spans="1:3" s="336" customFormat="1" ht="12" customHeight="1">
      <c r="A178" s="337"/>
      <c r="C178" s="214"/>
    </row>
    <row r="179" spans="1:3" s="336" customFormat="1" ht="12" customHeight="1">
      <c r="A179" s="337"/>
      <c r="C179" s="214"/>
    </row>
    <row r="180" spans="1:3" s="336" customFormat="1" ht="12" customHeight="1">
      <c r="A180" s="337"/>
      <c r="C180" s="214"/>
    </row>
    <row r="181" spans="1:3" s="336" customFormat="1" ht="12" customHeight="1">
      <c r="A181" s="337"/>
      <c r="C181" s="214"/>
    </row>
    <row r="182" spans="1:3" s="336" customFormat="1" ht="12" customHeight="1">
      <c r="A182" s="337"/>
      <c r="C182" s="214"/>
    </row>
    <row r="183" spans="1:3" s="336" customFormat="1" ht="12" customHeight="1">
      <c r="A183" s="337"/>
      <c r="C183" s="214"/>
    </row>
    <row r="184" spans="1:3" s="336" customFormat="1" ht="12" customHeight="1">
      <c r="A184" s="337"/>
      <c r="C184" s="214"/>
    </row>
    <row r="185" spans="1:3" s="336" customFormat="1" ht="12" customHeight="1">
      <c r="A185" s="337"/>
      <c r="C185" s="214"/>
    </row>
    <row r="186" spans="1:3" s="336" customFormat="1" ht="12" customHeight="1">
      <c r="A186" s="337"/>
      <c r="C186" s="214"/>
    </row>
    <row r="187" spans="1:3" s="336" customFormat="1" ht="12" customHeight="1">
      <c r="A187" s="337"/>
      <c r="C187" s="214"/>
    </row>
    <row r="188" spans="1:3" s="336" customFormat="1" ht="12" customHeight="1">
      <c r="A188" s="337"/>
      <c r="C188" s="214"/>
    </row>
    <row r="189" spans="1:3" s="336" customFormat="1" ht="12" customHeight="1">
      <c r="A189" s="337"/>
      <c r="C189" s="214"/>
    </row>
    <row r="190" spans="1:3" s="336" customFormat="1" ht="12" customHeight="1">
      <c r="A190" s="337"/>
      <c r="C190" s="214"/>
    </row>
    <row r="191" spans="1:3" s="336" customFormat="1" ht="12" customHeight="1">
      <c r="A191" s="337"/>
      <c r="C191" s="214"/>
    </row>
    <row r="192" spans="1:3" s="336" customFormat="1" ht="12" customHeight="1">
      <c r="A192" s="337"/>
      <c r="C192" s="214"/>
    </row>
    <row r="193" spans="1:3" s="336" customFormat="1" ht="12" customHeight="1">
      <c r="A193" s="337"/>
      <c r="C193" s="214"/>
    </row>
    <row r="194" spans="1:3" s="336" customFormat="1" ht="12" customHeight="1">
      <c r="A194" s="337"/>
      <c r="C194" s="214"/>
    </row>
    <row r="195" spans="1:3" s="336" customFormat="1" ht="12" customHeight="1">
      <c r="A195" s="337"/>
      <c r="C195" s="214"/>
    </row>
    <row r="196" spans="1:3" s="336" customFormat="1" ht="12" customHeight="1">
      <c r="A196" s="337"/>
      <c r="C196" s="214"/>
    </row>
    <row r="197" spans="1:3" s="336" customFormat="1" ht="12" customHeight="1">
      <c r="A197" s="337"/>
      <c r="C197" s="214"/>
    </row>
    <row r="198" spans="1:3" s="336" customFormat="1" ht="12" customHeight="1">
      <c r="A198" s="337"/>
      <c r="C198" s="214"/>
    </row>
    <row r="199" spans="1:3" s="336" customFormat="1" ht="12" customHeight="1">
      <c r="A199" s="337"/>
      <c r="C199" s="214"/>
    </row>
    <row r="200" spans="1:3" s="336" customFormat="1" ht="12" customHeight="1">
      <c r="A200" s="337"/>
      <c r="C200" s="214"/>
    </row>
    <row r="201" spans="1:3" s="336" customFormat="1" ht="12" customHeight="1">
      <c r="A201" s="337"/>
      <c r="C201" s="214"/>
    </row>
    <row r="202" spans="1:3" s="336" customFormat="1" ht="12" customHeight="1">
      <c r="A202" s="337"/>
      <c r="C202" s="214"/>
    </row>
    <row r="203" spans="1:3" s="336" customFormat="1" ht="12" customHeight="1">
      <c r="A203" s="337"/>
      <c r="C203" s="214"/>
    </row>
    <row r="204" spans="1:3" s="336" customFormat="1" ht="12" customHeight="1">
      <c r="A204" s="337"/>
      <c r="C204" s="214"/>
    </row>
    <row r="205" spans="1:3" s="336" customFormat="1" ht="12" customHeight="1">
      <c r="A205" s="337"/>
      <c r="C205" s="214"/>
    </row>
    <row r="206" spans="1:3" s="336" customFormat="1" ht="12" customHeight="1">
      <c r="A206" s="337"/>
      <c r="C206" s="214"/>
    </row>
    <row r="207" spans="1:3" s="336" customFormat="1" ht="12" customHeight="1">
      <c r="A207" s="337"/>
      <c r="C207" s="214"/>
    </row>
    <row r="208" spans="1:3" s="336" customFormat="1" ht="12" customHeight="1">
      <c r="A208" s="337"/>
      <c r="C208" s="214"/>
    </row>
    <row r="209" spans="1:3" s="336" customFormat="1" ht="12" customHeight="1">
      <c r="A209" s="337"/>
      <c r="C209" s="214"/>
    </row>
    <row r="210" spans="1:3" s="336" customFormat="1" ht="12" customHeight="1">
      <c r="A210" s="337"/>
      <c r="C210" s="214"/>
    </row>
    <row r="211" spans="1:3" s="336" customFormat="1" ht="12" customHeight="1">
      <c r="A211" s="337"/>
      <c r="C211" s="214"/>
    </row>
    <row r="212" spans="1:3" s="336" customFormat="1" ht="12" customHeight="1">
      <c r="A212" s="337"/>
      <c r="C212" s="214"/>
    </row>
    <row r="213" spans="1:3" s="336" customFormat="1" ht="12">
      <c r="A213" s="337"/>
      <c r="C213" s="214"/>
    </row>
    <row r="214" spans="1:3" s="336" customFormat="1" ht="12">
      <c r="A214" s="337"/>
      <c r="C214" s="214"/>
    </row>
    <row r="215" spans="1:3" s="336" customFormat="1" ht="12">
      <c r="A215" s="337"/>
      <c r="C215" s="214"/>
    </row>
    <row r="216" spans="1:3" s="336" customFormat="1" ht="12">
      <c r="A216" s="337"/>
      <c r="C216" s="214"/>
    </row>
    <row r="217" spans="1:3" s="336" customFormat="1" ht="12">
      <c r="A217" s="337"/>
      <c r="C217" s="214"/>
    </row>
    <row r="218" spans="1:3" s="336" customFormat="1" ht="12">
      <c r="A218" s="337"/>
      <c r="C218" s="214"/>
    </row>
    <row r="219" spans="1:3" s="336" customFormat="1" ht="12">
      <c r="A219" s="337"/>
      <c r="C219" s="214"/>
    </row>
    <row r="220" spans="1:3" s="336" customFormat="1" ht="12">
      <c r="A220" s="337"/>
      <c r="C220" s="214"/>
    </row>
    <row r="221" spans="1:3" s="336" customFormat="1" ht="12">
      <c r="A221" s="337"/>
      <c r="C221" s="214"/>
    </row>
    <row r="222" spans="1:3" s="336" customFormat="1" ht="12">
      <c r="A222" s="337"/>
      <c r="C222" s="214"/>
    </row>
    <row r="223" spans="1:3" s="336" customFormat="1" ht="12">
      <c r="A223" s="337"/>
      <c r="C223" s="214"/>
    </row>
    <row r="224" spans="1:3" s="336" customFormat="1" ht="12">
      <c r="A224" s="337"/>
      <c r="C224" s="214"/>
    </row>
    <row r="225" spans="1:3" s="336" customFormat="1" ht="12">
      <c r="A225" s="337"/>
      <c r="C225" s="214"/>
    </row>
    <row r="226" spans="1:3" s="336" customFormat="1" ht="12">
      <c r="A226" s="337"/>
      <c r="C226" s="214"/>
    </row>
    <row r="227" spans="1:3" s="336" customFormat="1" ht="12">
      <c r="A227" s="337"/>
      <c r="C227" s="214"/>
    </row>
    <row r="228" spans="1:3" s="336" customFormat="1" ht="12">
      <c r="A228" s="337"/>
      <c r="C228" s="214"/>
    </row>
    <row r="229" spans="1:3" s="336" customFormat="1" ht="12">
      <c r="A229" s="337"/>
      <c r="C229" s="214"/>
    </row>
    <row r="230" spans="1:3" s="336" customFormat="1" ht="12">
      <c r="A230" s="337"/>
      <c r="C230" s="214"/>
    </row>
    <row r="231" spans="1:3" s="336" customFormat="1" ht="12">
      <c r="A231" s="337"/>
      <c r="C231" s="214"/>
    </row>
    <row r="232" spans="1:3" s="336" customFormat="1" ht="12">
      <c r="A232" s="337"/>
      <c r="C232" s="214"/>
    </row>
    <row r="233" spans="1:3" s="336" customFormat="1" ht="12">
      <c r="A233" s="337"/>
      <c r="C233" s="214"/>
    </row>
    <row r="234" spans="1:3" s="336" customFormat="1" ht="12">
      <c r="A234" s="337"/>
      <c r="C234" s="214"/>
    </row>
    <row r="235" spans="1:3" s="336" customFormat="1" ht="12">
      <c r="A235" s="337"/>
      <c r="C235" s="214"/>
    </row>
    <row r="236" spans="1:3" s="336" customFormat="1" ht="12">
      <c r="A236" s="337"/>
      <c r="C236" s="214"/>
    </row>
    <row r="237" spans="1:3" s="336" customFormat="1" ht="12">
      <c r="A237" s="337"/>
      <c r="C237" s="214"/>
    </row>
    <row r="238" spans="1:3" s="336" customFormat="1" ht="12">
      <c r="A238" s="337"/>
      <c r="C238" s="214"/>
    </row>
    <row r="239" spans="1:3" s="336" customFormat="1" ht="12">
      <c r="A239" s="337"/>
      <c r="C239" s="214"/>
    </row>
    <row r="240" spans="1:3" s="336" customFormat="1" ht="12">
      <c r="A240" s="337"/>
      <c r="C240" s="214"/>
    </row>
    <row r="241" spans="1:3" s="336" customFormat="1" ht="12">
      <c r="A241" s="337"/>
      <c r="C241" s="214"/>
    </row>
    <row r="242" spans="1:3" s="336" customFormat="1" ht="12">
      <c r="A242" s="337"/>
      <c r="C242" s="214"/>
    </row>
    <row r="243" spans="1:3" s="336" customFormat="1" ht="12">
      <c r="A243" s="337"/>
      <c r="C243" s="214"/>
    </row>
    <row r="244" spans="1:3" s="336" customFormat="1" ht="12">
      <c r="A244" s="337"/>
      <c r="C244" s="214"/>
    </row>
    <row r="245" spans="1:3" s="336" customFormat="1" ht="12">
      <c r="A245" s="337"/>
      <c r="C245" s="214"/>
    </row>
    <row r="246" spans="1:3" s="336" customFormat="1" ht="12">
      <c r="A246" s="337"/>
      <c r="C246" s="214"/>
    </row>
    <row r="247" spans="1:3" s="336" customFormat="1" ht="12">
      <c r="A247" s="337"/>
      <c r="C247" s="214"/>
    </row>
    <row r="248" spans="1:3" s="336" customFormat="1" ht="12">
      <c r="A248" s="337"/>
      <c r="C248" s="214"/>
    </row>
    <row r="249" spans="1:3" s="336" customFormat="1" ht="12">
      <c r="A249" s="337"/>
      <c r="C249" s="214"/>
    </row>
    <row r="250" spans="1:3" s="336" customFormat="1" ht="12">
      <c r="A250" s="337"/>
      <c r="C250" s="214"/>
    </row>
    <row r="251" spans="1:3" s="336" customFormat="1" ht="12">
      <c r="A251" s="337"/>
      <c r="C251" s="214"/>
    </row>
    <row r="252" spans="1:3" s="336" customFormat="1" ht="12">
      <c r="A252" s="337"/>
      <c r="C252" s="214"/>
    </row>
    <row r="253" spans="1:3" s="336" customFormat="1" ht="12">
      <c r="A253" s="337"/>
      <c r="C253" s="214"/>
    </row>
    <row r="254" spans="1:3" s="336" customFormat="1" ht="12">
      <c r="A254" s="337"/>
      <c r="C254" s="214"/>
    </row>
    <row r="255" spans="1:3" s="336" customFormat="1" ht="12">
      <c r="A255" s="337"/>
      <c r="C255" s="214"/>
    </row>
    <row r="256" spans="1:3" s="336" customFormat="1" ht="12">
      <c r="A256" s="337"/>
      <c r="C256" s="214"/>
    </row>
    <row r="257" spans="1:3" s="336" customFormat="1" ht="12">
      <c r="A257" s="337"/>
      <c r="C257" s="214"/>
    </row>
    <row r="258" spans="1:3" s="336" customFormat="1" ht="12">
      <c r="A258" s="337"/>
      <c r="C258" s="214"/>
    </row>
    <row r="259" spans="1:3" s="336" customFormat="1" ht="12">
      <c r="A259" s="337"/>
      <c r="C259" s="214"/>
    </row>
    <row r="260" spans="1:3" s="336" customFormat="1" ht="12">
      <c r="A260" s="337"/>
      <c r="C260" s="214"/>
    </row>
    <row r="261" spans="1:3" s="336" customFormat="1" ht="12">
      <c r="A261" s="337"/>
      <c r="C261" s="214"/>
    </row>
    <row r="262" spans="1:3" s="336" customFormat="1" ht="12">
      <c r="A262" s="337"/>
      <c r="C262" s="214"/>
    </row>
    <row r="263" spans="1:3" s="336" customFormat="1" ht="12">
      <c r="A263" s="337"/>
      <c r="C263" s="214"/>
    </row>
    <row r="264" spans="1:3" s="336" customFormat="1" ht="12">
      <c r="A264" s="337"/>
      <c r="C264" s="214"/>
    </row>
    <row r="265" spans="1:3" s="336" customFormat="1" ht="12">
      <c r="A265" s="337"/>
      <c r="C265" s="214"/>
    </row>
    <row r="266" spans="1:3" s="336" customFormat="1" ht="12">
      <c r="A266" s="337"/>
      <c r="C266" s="214"/>
    </row>
    <row r="267" spans="1:3" s="336" customFormat="1" ht="12">
      <c r="A267" s="337"/>
      <c r="C267" s="214"/>
    </row>
    <row r="268" spans="1:3" s="336" customFormat="1" ht="12">
      <c r="A268" s="337"/>
      <c r="C268" s="214"/>
    </row>
    <row r="269" spans="1:3" s="336" customFormat="1" ht="12">
      <c r="A269" s="337"/>
      <c r="C269" s="214"/>
    </row>
    <row r="270" spans="1:3" s="336" customFormat="1" ht="12">
      <c r="A270" s="337"/>
      <c r="C270" s="214"/>
    </row>
    <row r="271" spans="1:3" s="336" customFormat="1" ht="12">
      <c r="A271" s="337"/>
      <c r="C271" s="214"/>
    </row>
    <row r="272" spans="1:3" s="336" customFormat="1" ht="12">
      <c r="A272" s="337"/>
      <c r="C272" s="214"/>
    </row>
    <row r="273" spans="1:3" s="336" customFormat="1" ht="12">
      <c r="A273" s="337"/>
      <c r="C273" s="214"/>
    </row>
    <row r="274" spans="1:3" s="336" customFormat="1" ht="12">
      <c r="A274" s="337"/>
      <c r="C274" s="214"/>
    </row>
    <row r="275" spans="1:3" s="336" customFormat="1" ht="12">
      <c r="A275" s="337"/>
      <c r="C275" s="214"/>
    </row>
    <row r="276" spans="1:3" s="336" customFormat="1" ht="12">
      <c r="A276" s="337"/>
      <c r="C276" s="214"/>
    </row>
    <row r="277" spans="1:3" s="336" customFormat="1" ht="12">
      <c r="A277" s="337"/>
      <c r="C277" s="214"/>
    </row>
    <row r="278" spans="1:3" s="336" customFormat="1" ht="12">
      <c r="A278" s="337"/>
      <c r="C278" s="214"/>
    </row>
    <row r="279" spans="1:3" s="336" customFormat="1" ht="12">
      <c r="A279" s="337"/>
      <c r="C279" s="214"/>
    </row>
    <row r="280" spans="1:3" s="336" customFormat="1" ht="12">
      <c r="A280" s="337"/>
      <c r="C280" s="214"/>
    </row>
    <row r="281" spans="1:3" s="336" customFormat="1" ht="12">
      <c r="A281" s="337"/>
      <c r="C281" s="214"/>
    </row>
    <row r="282" spans="1:3" s="336" customFormat="1" ht="12">
      <c r="A282" s="337"/>
      <c r="C282" s="214"/>
    </row>
    <row r="283" spans="1:3" s="336" customFormat="1" ht="12">
      <c r="A283" s="337"/>
      <c r="C283" s="214"/>
    </row>
    <row r="284" spans="1:3" s="336" customFormat="1" ht="12">
      <c r="A284" s="337"/>
      <c r="C284" s="214"/>
    </row>
    <row r="285" spans="1:3" s="336" customFormat="1" ht="12">
      <c r="A285" s="337"/>
      <c r="C285" s="214"/>
    </row>
    <row r="286" spans="1:3" s="336" customFormat="1" ht="12">
      <c r="A286" s="337"/>
      <c r="C286" s="214"/>
    </row>
    <row r="287" spans="1:3" s="336" customFormat="1" ht="12">
      <c r="A287" s="337"/>
      <c r="C287" s="214"/>
    </row>
    <row r="288" spans="1:3" s="336" customFormat="1" ht="12">
      <c r="A288" s="337"/>
      <c r="C288" s="214"/>
    </row>
    <row r="289" spans="1:3" s="336" customFormat="1" ht="12">
      <c r="A289" s="337"/>
      <c r="C289" s="214"/>
    </row>
    <row r="290" spans="1:3" s="336" customFormat="1" ht="12">
      <c r="A290" s="337"/>
      <c r="C290" s="214"/>
    </row>
    <row r="291" spans="1:3" s="336" customFormat="1" ht="12">
      <c r="A291" s="337"/>
      <c r="C291" s="214"/>
    </row>
    <row r="292" spans="1:3" s="336" customFormat="1" ht="12">
      <c r="A292" s="337"/>
      <c r="C292" s="214"/>
    </row>
    <row r="293" spans="1:3" s="336" customFormat="1" ht="12">
      <c r="A293" s="337"/>
      <c r="C293" s="214"/>
    </row>
    <row r="294" spans="1:3" s="336" customFormat="1" ht="12">
      <c r="A294" s="337"/>
      <c r="C294" s="214"/>
    </row>
    <row r="295" spans="1:3" s="336" customFormat="1" ht="12">
      <c r="A295" s="337"/>
      <c r="C295" s="214"/>
    </row>
    <row r="296" spans="1:3" s="336" customFormat="1" ht="12">
      <c r="A296" s="337"/>
      <c r="C296" s="214"/>
    </row>
    <row r="297" spans="1:3" s="336" customFormat="1" ht="12">
      <c r="A297" s="337"/>
      <c r="C297" s="214"/>
    </row>
    <row r="298" spans="1:3" s="336" customFormat="1" ht="12">
      <c r="A298" s="337"/>
      <c r="C298" s="214"/>
    </row>
    <row r="299" spans="1:3" s="336" customFormat="1" ht="12">
      <c r="A299" s="337"/>
      <c r="C299" s="214"/>
    </row>
    <row r="300" spans="1:3" s="336" customFormat="1" ht="12">
      <c r="A300" s="337"/>
      <c r="C300" s="214"/>
    </row>
    <row r="301" spans="1:3" s="336" customFormat="1" ht="12">
      <c r="A301" s="337"/>
      <c r="C301" s="214"/>
    </row>
    <row r="302" spans="1:3" s="336" customFormat="1" ht="12">
      <c r="A302" s="337"/>
      <c r="C302" s="214"/>
    </row>
    <row r="303" spans="1:3" s="336" customFormat="1" ht="12">
      <c r="A303" s="337"/>
      <c r="C303" s="214"/>
    </row>
    <row r="304" spans="1:3" s="336" customFormat="1" ht="12">
      <c r="A304" s="337"/>
      <c r="C304" s="214"/>
    </row>
    <row r="305" spans="1:3" s="336" customFormat="1" ht="12">
      <c r="A305" s="337"/>
      <c r="C305" s="214"/>
    </row>
    <row r="306" spans="1:3" s="336" customFormat="1" ht="12">
      <c r="A306" s="337"/>
      <c r="C306" s="214"/>
    </row>
    <row r="307" spans="1:3" s="336" customFormat="1" ht="12">
      <c r="A307" s="337"/>
      <c r="C307" s="214"/>
    </row>
    <row r="308" spans="1:3" s="336" customFormat="1" ht="12">
      <c r="A308" s="337"/>
      <c r="C308" s="214"/>
    </row>
    <row r="309" spans="1:3" s="336" customFormat="1" ht="12">
      <c r="A309" s="337"/>
      <c r="C309" s="214"/>
    </row>
    <row r="310" spans="1:3" s="336" customFormat="1" ht="12">
      <c r="A310" s="337"/>
      <c r="C310" s="214"/>
    </row>
    <row r="311" spans="1:3" s="336" customFormat="1" ht="12">
      <c r="A311" s="337"/>
      <c r="C311" s="214"/>
    </row>
    <row r="312" spans="1:3" s="336" customFormat="1" ht="12">
      <c r="A312" s="337"/>
      <c r="C312" s="214"/>
    </row>
    <row r="313" spans="1:3" s="336" customFormat="1" ht="12">
      <c r="A313" s="337"/>
      <c r="C313" s="214"/>
    </row>
    <row r="314" spans="1:3" s="336" customFormat="1" ht="12">
      <c r="A314" s="337"/>
      <c r="C314" s="214"/>
    </row>
    <row r="315" spans="1:3" s="336" customFormat="1" ht="12">
      <c r="A315" s="337"/>
      <c r="C315" s="214"/>
    </row>
    <row r="316" spans="1:3" s="336" customFormat="1" ht="12">
      <c r="A316" s="337"/>
      <c r="C316" s="214"/>
    </row>
    <row r="317" spans="1:3" s="336" customFormat="1" ht="12">
      <c r="A317" s="337"/>
      <c r="C317" s="214"/>
    </row>
    <row r="318" spans="1:3" s="336" customFormat="1" ht="12">
      <c r="A318" s="337"/>
      <c r="C318" s="214"/>
    </row>
    <row r="319" spans="1:3" s="336" customFormat="1" ht="12">
      <c r="A319" s="337"/>
      <c r="C319" s="214"/>
    </row>
    <row r="320" spans="1:3" s="336" customFormat="1" ht="12">
      <c r="A320" s="337"/>
      <c r="C320" s="214"/>
    </row>
    <row r="321" spans="1:3" s="336" customFormat="1" ht="12">
      <c r="A321" s="337"/>
      <c r="C321" s="214"/>
    </row>
    <row r="322" spans="1:3" s="336" customFormat="1" ht="12">
      <c r="A322" s="337"/>
      <c r="C322" s="214"/>
    </row>
    <row r="323" spans="1:3" s="336" customFormat="1" ht="12">
      <c r="A323" s="337"/>
      <c r="C323" s="214"/>
    </row>
    <row r="324" spans="1:3" s="336" customFormat="1" ht="12">
      <c r="A324" s="337"/>
      <c r="C324" s="214"/>
    </row>
    <row r="325" spans="1:3" s="336" customFormat="1" ht="12">
      <c r="A325" s="337"/>
      <c r="C325" s="214"/>
    </row>
    <row r="326" spans="1:3" s="336" customFormat="1" ht="12">
      <c r="A326" s="337"/>
      <c r="C326" s="214"/>
    </row>
    <row r="327" spans="1:3" s="336" customFormat="1" ht="12">
      <c r="A327" s="337"/>
      <c r="C327" s="214"/>
    </row>
    <row r="328" spans="1:3" s="336" customFormat="1" ht="12">
      <c r="A328" s="337"/>
      <c r="C328" s="214"/>
    </row>
    <row r="329" spans="1:3" s="336" customFormat="1" ht="12">
      <c r="A329" s="337"/>
      <c r="C329" s="214"/>
    </row>
    <row r="330" spans="1:3" s="336" customFormat="1" ht="12">
      <c r="A330" s="337"/>
      <c r="C330" s="214"/>
    </row>
    <row r="331" spans="1:3" s="336" customFormat="1" ht="12">
      <c r="A331" s="337"/>
      <c r="C331" s="214"/>
    </row>
    <row r="332" spans="1:3" s="336" customFormat="1" ht="12">
      <c r="A332" s="337"/>
      <c r="C332" s="214"/>
    </row>
    <row r="333" spans="1:3" s="336" customFormat="1" ht="12">
      <c r="A333" s="337"/>
      <c r="C333" s="214"/>
    </row>
    <row r="334" spans="1:3" s="336" customFormat="1" ht="12">
      <c r="A334" s="337"/>
      <c r="C334" s="214"/>
    </row>
    <row r="335" spans="1:3" s="336" customFormat="1" ht="12">
      <c r="A335" s="337"/>
      <c r="C335" s="214"/>
    </row>
    <row r="336" spans="1:3" s="336" customFormat="1" ht="12">
      <c r="A336" s="337"/>
      <c r="C336" s="214"/>
    </row>
    <row r="337" spans="1:3" s="336" customFormat="1" ht="12">
      <c r="A337" s="337"/>
      <c r="C337" s="214"/>
    </row>
    <row r="338" spans="1:3" s="336" customFormat="1" ht="12">
      <c r="A338" s="337"/>
      <c r="C338" s="214"/>
    </row>
    <row r="339" spans="1:3" s="336" customFormat="1" ht="12">
      <c r="A339" s="337"/>
      <c r="C339" s="214"/>
    </row>
    <row r="340" spans="1:3" s="336" customFormat="1" ht="12">
      <c r="A340" s="337"/>
      <c r="C340" s="214"/>
    </row>
    <row r="341" spans="1:3" s="336" customFormat="1" ht="12">
      <c r="A341" s="337"/>
      <c r="C341" s="214"/>
    </row>
    <row r="342" spans="1:3" s="336" customFormat="1" ht="12">
      <c r="A342" s="337"/>
      <c r="C342" s="214"/>
    </row>
    <row r="343" spans="1:3" s="336" customFormat="1" ht="12">
      <c r="A343" s="337"/>
      <c r="C343" s="214"/>
    </row>
    <row r="344" spans="1:3" s="336" customFormat="1" ht="12">
      <c r="A344" s="337"/>
      <c r="C344" s="214"/>
    </row>
    <row r="345" spans="1:3" s="336" customFormat="1" ht="12">
      <c r="A345" s="337"/>
      <c r="C345" s="214"/>
    </row>
    <row r="346" spans="1:3" s="336" customFormat="1" ht="12">
      <c r="A346" s="337"/>
      <c r="C346" s="214"/>
    </row>
    <row r="347" spans="1:3" s="336" customFormat="1" ht="12">
      <c r="A347" s="337"/>
      <c r="C347" s="214"/>
    </row>
    <row r="348" spans="1:3" s="336" customFormat="1" ht="12">
      <c r="A348" s="337"/>
      <c r="C348" s="214"/>
    </row>
    <row r="349" spans="1:3" s="336" customFormat="1" ht="12">
      <c r="A349" s="337"/>
      <c r="C349" s="214"/>
    </row>
    <row r="350" spans="1:3" s="336" customFormat="1" ht="12">
      <c r="A350" s="337"/>
      <c r="C350" s="214"/>
    </row>
    <row r="351" spans="1:3" s="336" customFormat="1" ht="12">
      <c r="A351" s="337"/>
      <c r="C351" s="214"/>
    </row>
    <row r="352" spans="1:3" s="336" customFormat="1" ht="12">
      <c r="A352" s="337"/>
      <c r="C352" s="214"/>
    </row>
    <row r="353" spans="1:3" s="336" customFormat="1" ht="12">
      <c r="A353" s="337"/>
      <c r="C353" s="214"/>
    </row>
    <row r="354" spans="1:3" s="336" customFormat="1" ht="12">
      <c r="A354" s="337"/>
      <c r="C354" s="214"/>
    </row>
    <row r="355" spans="1:3" s="336" customFormat="1" ht="12">
      <c r="A355" s="337"/>
      <c r="C355" s="214"/>
    </row>
    <row r="356" spans="1:3" s="336" customFormat="1" ht="12">
      <c r="A356" s="337"/>
      <c r="C356" s="214"/>
    </row>
    <row r="357" spans="1:3" s="336" customFormat="1" ht="12">
      <c r="A357" s="337"/>
      <c r="C357" s="214"/>
    </row>
    <row r="358" spans="1:3" s="336" customFormat="1" ht="12">
      <c r="A358" s="337"/>
      <c r="C358" s="214"/>
    </row>
    <row r="359" spans="1:3" s="336" customFormat="1" ht="12">
      <c r="A359" s="337"/>
      <c r="C359" s="214"/>
    </row>
    <row r="360" spans="1:3" s="336" customFormat="1" ht="12">
      <c r="A360" s="337"/>
      <c r="C360" s="214"/>
    </row>
    <row r="361" spans="1:3" s="336" customFormat="1" ht="12">
      <c r="A361" s="337"/>
      <c r="C361" s="214"/>
    </row>
    <row r="362" spans="1:3" s="336" customFormat="1" ht="12">
      <c r="A362" s="337"/>
      <c r="C362" s="214"/>
    </row>
    <row r="363" spans="1:3" s="336" customFormat="1" ht="12">
      <c r="A363" s="337"/>
      <c r="C363" s="214"/>
    </row>
    <row r="364" spans="1:3" s="336" customFormat="1" ht="12">
      <c r="A364" s="337"/>
      <c r="C364" s="214"/>
    </row>
    <row r="365" spans="1:3" s="336" customFormat="1" ht="12">
      <c r="A365" s="337"/>
      <c r="C365" s="214"/>
    </row>
    <row r="366" spans="1:3" s="336" customFormat="1" ht="12">
      <c r="A366" s="337"/>
      <c r="C366" s="214"/>
    </row>
    <row r="367" spans="1:3" s="336" customFormat="1" ht="12">
      <c r="A367" s="337"/>
      <c r="C367" s="214"/>
    </row>
    <row r="368" spans="1:3" s="336" customFormat="1" ht="12">
      <c r="A368" s="337"/>
      <c r="C368" s="214"/>
    </row>
    <row r="369" spans="1:3" s="336" customFormat="1" ht="12">
      <c r="A369" s="337"/>
      <c r="C369" s="214"/>
    </row>
    <row r="370" spans="1:3" s="336" customFormat="1" ht="12">
      <c r="A370" s="337"/>
      <c r="C370" s="214"/>
    </row>
    <row r="371" spans="1:3" s="336" customFormat="1" ht="12">
      <c r="A371" s="337"/>
      <c r="C371" s="214"/>
    </row>
    <row r="372" spans="1:3" s="336" customFormat="1" ht="12">
      <c r="A372" s="337"/>
      <c r="C372" s="214"/>
    </row>
    <row r="373" spans="1:3" s="336" customFormat="1" ht="12">
      <c r="A373" s="337"/>
      <c r="C373" s="214"/>
    </row>
    <row r="374" spans="1:3" s="336" customFormat="1" ht="12">
      <c r="A374" s="337"/>
      <c r="C374" s="214"/>
    </row>
    <row r="375" spans="1:3" s="336" customFormat="1" ht="12">
      <c r="A375" s="337"/>
      <c r="C375" s="214"/>
    </row>
    <row r="376" spans="1:3" s="336" customFormat="1" ht="12">
      <c r="A376" s="337"/>
      <c r="C376" s="214"/>
    </row>
    <row r="377" spans="1:3" s="336" customFormat="1" ht="12">
      <c r="A377" s="337"/>
      <c r="C377" s="214"/>
    </row>
    <row r="378" spans="1:3" s="336" customFormat="1" ht="12">
      <c r="A378" s="337"/>
      <c r="C378" s="214"/>
    </row>
    <row r="379" spans="1:3" s="336" customFormat="1" ht="12">
      <c r="A379" s="337"/>
      <c r="C379" s="214"/>
    </row>
    <row r="380" spans="1:3" s="336" customFormat="1" ht="12">
      <c r="A380" s="337"/>
      <c r="C380" s="214"/>
    </row>
    <row r="381" spans="1:3" s="336" customFormat="1" ht="12">
      <c r="A381" s="337"/>
      <c r="C381" s="214"/>
    </row>
    <row r="382" spans="1:3" s="336" customFormat="1" ht="12">
      <c r="A382" s="337"/>
      <c r="C382" s="214"/>
    </row>
    <row r="383" spans="1:3" s="336" customFormat="1" ht="12">
      <c r="A383" s="337"/>
      <c r="C383" s="214"/>
    </row>
    <row r="384" spans="1:3" s="336" customFormat="1" ht="12">
      <c r="A384" s="337"/>
      <c r="C384" s="214"/>
    </row>
    <row r="385" spans="1:3" s="336" customFormat="1" ht="12">
      <c r="A385" s="337"/>
      <c r="C385" s="214"/>
    </row>
    <row r="386" spans="1:3" s="336" customFormat="1" ht="12">
      <c r="A386" s="337"/>
      <c r="C386" s="214"/>
    </row>
    <row r="387" spans="1:3" s="336" customFormat="1" ht="12">
      <c r="A387" s="337"/>
      <c r="C387" s="214"/>
    </row>
    <row r="388" spans="1:3" s="336" customFormat="1" ht="12">
      <c r="A388" s="337"/>
      <c r="C388" s="214"/>
    </row>
    <row r="389" spans="1:3" s="336" customFormat="1" ht="12">
      <c r="A389" s="337"/>
      <c r="C389" s="214"/>
    </row>
    <row r="390" spans="1:3" s="336" customFormat="1" ht="12">
      <c r="A390" s="337"/>
      <c r="C390" s="214"/>
    </row>
    <row r="391" spans="1:3" s="336" customFormat="1" ht="12">
      <c r="A391" s="337"/>
      <c r="C391" s="214"/>
    </row>
    <row r="392" spans="1:3" s="336" customFormat="1" ht="12">
      <c r="A392" s="337"/>
      <c r="C392" s="214"/>
    </row>
    <row r="393" spans="1:3" s="336" customFormat="1" ht="12">
      <c r="A393" s="337"/>
      <c r="C393" s="214"/>
    </row>
    <row r="394" spans="1:3" s="336" customFormat="1" ht="12">
      <c r="A394" s="337"/>
      <c r="C394" s="214"/>
    </row>
    <row r="395" spans="1:3" s="336" customFormat="1" ht="12">
      <c r="A395" s="337"/>
      <c r="C395" s="214"/>
    </row>
    <row r="396" spans="1:3" s="336" customFormat="1" ht="12">
      <c r="A396" s="337"/>
      <c r="C396" s="214"/>
    </row>
    <row r="397" spans="1:3" s="336" customFormat="1" ht="12">
      <c r="A397" s="337"/>
      <c r="C397" s="214"/>
    </row>
    <row r="398" spans="1:3" s="336" customFormat="1" ht="12">
      <c r="A398" s="337"/>
      <c r="C398" s="214"/>
    </row>
    <row r="399" spans="1:3" s="336" customFormat="1" ht="12">
      <c r="A399" s="337"/>
      <c r="C399" s="214"/>
    </row>
    <row r="400" spans="1:3" s="336" customFormat="1" ht="12">
      <c r="A400" s="337"/>
      <c r="C400" s="214"/>
    </row>
    <row r="401" spans="1:3" s="336" customFormat="1" ht="12">
      <c r="A401" s="337"/>
      <c r="C401" s="214"/>
    </row>
    <row r="402" spans="1:3" s="336" customFormat="1" ht="12">
      <c r="A402" s="337"/>
      <c r="C402" s="214"/>
    </row>
    <row r="403" spans="1:3" s="336" customFormat="1" ht="12">
      <c r="A403" s="337"/>
      <c r="C403" s="214"/>
    </row>
    <row r="404" spans="1:3" s="336" customFormat="1" ht="12">
      <c r="A404" s="337"/>
      <c r="C404" s="214"/>
    </row>
    <row r="405" spans="1:3" s="336" customFormat="1" ht="12">
      <c r="A405" s="337"/>
      <c r="C405" s="214"/>
    </row>
    <row r="406" spans="1:3" s="336" customFormat="1" ht="12">
      <c r="A406" s="337"/>
      <c r="C406" s="214"/>
    </row>
    <row r="407" spans="1:3" s="336" customFormat="1" ht="12">
      <c r="A407" s="337"/>
      <c r="C407" s="214"/>
    </row>
    <row r="408" spans="1:3" s="336" customFormat="1" ht="12">
      <c r="A408" s="337"/>
      <c r="C408" s="214"/>
    </row>
    <row r="409" spans="1:3" s="336" customFormat="1" ht="12">
      <c r="A409" s="337"/>
      <c r="C409" s="214"/>
    </row>
    <row r="410" spans="1:3" s="336" customFormat="1" ht="12">
      <c r="A410" s="337"/>
      <c r="C410" s="214"/>
    </row>
    <row r="411" spans="1:3" s="336" customFormat="1" ht="12">
      <c r="A411" s="337"/>
      <c r="C411" s="214"/>
    </row>
    <row r="412" spans="1:3" s="336" customFormat="1" ht="12">
      <c r="A412" s="337"/>
      <c r="C412" s="214"/>
    </row>
    <row r="413" spans="1:3" s="336" customFormat="1" ht="12">
      <c r="A413" s="337"/>
      <c r="C413" s="214"/>
    </row>
    <row r="414" spans="1:3" s="336" customFormat="1" ht="12">
      <c r="A414" s="337"/>
      <c r="C414" s="214"/>
    </row>
    <row r="415" spans="1:3" s="336" customFormat="1" ht="12">
      <c r="A415" s="337"/>
      <c r="C415" s="214"/>
    </row>
    <row r="416" spans="1:3" s="336" customFormat="1" ht="12">
      <c r="A416" s="337"/>
      <c r="C416" s="214"/>
    </row>
    <row r="417" spans="1:3" s="336" customFormat="1" ht="12">
      <c r="A417" s="337"/>
      <c r="C417" s="214"/>
    </row>
    <row r="418" spans="1:3" s="336" customFormat="1" ht="12">
      <c r="A418" s="337"/>
      <c r="C418" s="214"/>
    </row>
    <row r="419" spans="1:3" s="336" customFormat="1" ht="12">
      <c r="A419" s="337"/>
      <c r="C419" s="214"/>
    </row>
    <row r="420" spans="1:3" s="336" customFormat="1" ht="12">
      <c r="A420" s="337"/>
      <c r="C420" s="214"/>
    </row>
    <row r="421" spans="1:3" s="336" customFormat="1" ht="12">
      <c r="A421" s="337"/>
      <c r="C421" s="214"/>
    </row>
    <row r="422" spans="1:3" s="336" customFormat="1" ht="12">
      <c r="A422" s="337"/>
      <c r="C422" s="214"/>
    </row>
    <row r="423" spans="1:3" s="336" customFormat="1" ht="12">
      <c r="A423" s="337"/>
      <c r="C423" s="214"/>
    </row>
    <row r="424" spans="1:3" s="336" customFormat="1" ht="12">
      <c r="A424" s="337"/>
      <c r="C424" s="214"/>
    </row>
    <row r="425" spans="1:3" s="336" customFormat="1" ht="12">
      <c r="A425" s="337"/>
      <c r="C425" s="214"/>
    </row>
    <row r="426" spans="1:3" s="336" customFormat="1" ht="12">
      <c r="A426" s="337"/>
      <c r="C426" s="214"/>
    </row>
    <row r="427" spans="1:3" s="336" customFormat="1" ht="12">
      <c r="A427" s="337"/>
      <c r="C427" s="214"/>
    </row>
    <row r="428" spans="1:3" s="336" customFormat="1" ht="12">
      <c r="A428" s="337"/>
      <c r="C428" s="214"/>
    </row>
    <row r="429" spans="1:3" s="336" customFormat="1" ht="12">
      <c r="A429" s="337"/>
      <c r="C429" s="214"/>
    </row>
    <row r="430" spans="1:3" s="336" customFormat="1" ht="12">
      <c r="A430" s="337"/>
      <c r="C430" s="214"/>
    </row>
    <row r="431" spans="1:3" s="336" customFormat="1" ht="12">
      <c r="A431" s="337"/>
      <c r="C431" s="214"/>
    </row>
    <row r="432" spans="1:3" s="336" customFormat="1" ht="12">
      <c r="A432" s="337"/>
      <c r="C432" s="214"/>
    </row>
    <row r="433" spans="1:3" s="336" customFormat="1" ht="12">
      <c r="A433" s="337"/>
      <c r="C433" s="214"/>
    </row>
    <row r="434" spans="1:3" s="336" customFormat="1" ht="12">
      <c r="A434" s="337"/>
      <c r="C434" s="214"/>
    </row>
    <row r="435" spans="1:3" s="336" customFormat="1" ht="12">
      <c r="A435" s="337"/>
      <c r="C435" s="214"/>
    </row>
    <row r="436" spans="1:3" s="336" customFormat="1" ht="12">
      <c r="A436" s="337"/>
      <c r="C436" s="214"/>
    </row>
    <row r="437" spans="1:3" s="336" customFormat="1" ht="12">
      <c r="A437" s="337"/>
      <c r="C437" s="214"/>
    </row>
    <row r="438" spans="1:3" s="336" customFormat="1" ht="12">
      <c r="A438" s="337"/>
      <c r="C438" s="214"/>
    </row>
    <row r="439" spans="1:3" s="336" customFormat="1" ht="12">
      <c r="A439" s="337"/>
      <c r="C439" s="214"/>
    </row>
    <row r="440" spans="1:3" s="336" customFormat="1" ht="12">
      <c r="A440" s="337"/>
      <c r="C440" s="214"/>
    </row>
    <row r="441" spans="1:3" s="336" customFormat="1" ht="12">
      <c r="A441" s="337"/>
      <c r="C441" s="214"/>
    </row>
    <row r="442" spans="1:3" s="336" customFormat="1" ht="12">
      <c r="A442" s="337"/>
      <c r="C442" s="214"/>
    </row>
    <row r="443" spans="1:3" s="336" customFormat="1" ht="12">
      <c r="A443" s="337"/>
      <c r="C443" s="214"/>
    </row>
    <row r="444" spans="1:3" s="336" customFormat="1" ht="12">
      <c r="A444" s="337"/>
      <c r="C444" s="214"/>
    </row>
    <row r="445" spans="1:3" s="336" customFormat="1" ht="12">
      <c r="A445" s="337"/>
      <c r="C445" s="214"/>
    </row>
    <row r="446" spans="1:3" s="336" customFormat="1" ht="12">
      <c r="A446" s="337"/>
      <c r="C446" s="214"/>
    </row>
    <row r="447" spans="1:3" s="336" customFormat="1" ht="12">
      <c r="A447" s="337"/>
      <c r="C447" s="214"/>
    </row>
    <row r="448" spans="1:3" s="336" customFormat="1" ht="12">
      <c r="A448" s="337"/>
      <c r="C448" s="214"/>
    </row>
    <row r="449" spans="1:3" s="336" customFormat="1" ht="12">
      <c r="A449" s="337"/>
      <c r="C449" s="214"/>
    </row>
    <row r="450" spans="1:3" s="336" customFormat="1" ht="12">
      <c r="A450" s="337"/>
      <c r="C450" s="214"/>
    </row>
    <row r="451" spans="1:3" s="336" customFormat="1" ht="12">
      <c r="A451" s="337"/>
      <c r="C451" s="214"/>
    </row>
    <row r="452" spans="1:3" s="336" customFormat="1" ht="12">
      <c r="A452" s="337"/>
      <c r="C452" s="214"/>
    </row>
    <row r="453" spans="1:3" s="336" customFormat="1" ht="12">
      <c r="A453" s="337"/>
      <c r="C453" s="214"/>
    </row>
    <row r="454" spans="1:3" s="336" customFormat="1" ht="12">
      <c r="A454" s="337"/>
      <c r="C454" s="214"/>
    </row>
    <row r="455" spans="1:3" s="336" customFormat="1" ht="12">
      <c r="A455" s="337"/>
      <c r="C455" s="214"/>
    </row>
    <row r="456" spans="1:3" s="336" customFormat="1" ht="12">
      <c r="A456" s="337"/>
      <c r="C456" s="214"/>
    </row>
    <row r="457" spans="1:3" s="336" customFormat="1" ht="12">
      <c r="A457" s="337"/>
      <c r="C457" s="214"/>
    </row>
    <row r="458" spans="1:3" s="336" customFormat="1" ht="12">
      <c r="A458" s="337"/>
      <c r="C458" s="214"/>
    </row>
  </sheetData>
  <mergeCells count="50">
    <mergeCell ref="B8:C8"/>
    <mergeCell ref="A3:C4"/>
    <mergeCell ref="D3:F3"/>
    <mergeCell ref="G3:I3"/>
    <mergeCell ref="J3:L3"/>
    <mergeCell ref="B5:C5"/>
    <mergeCell ref="A13:A15"/>
    <mergeCell ref="D13:F13"/>
    <mergeCell ref="B14:C14"/>
    <mergeCell ref="D14:F14"/>
    <mergeCell ref="D15:F15"/>
    <mergeCell ref="B16:C16"/>
    <mergeCell ref="D16:F16"/>
    <mergeCell ref="D17:F17"/>
    <mergeCell ref="B10:C10"/>
    <mergeCell ref="B12:C12"/>
    <mergeCell ref="D12:F12"/>
    <mergeCell ref="B44:C44"/>
    <mergeCell ref="B18:C18"/>
    <mergeCell ref="B21:C21"/>
    <mergeCell ref="B23:C23"/>
    <mergeCell ref="B25:C25"/>
    <mergeCell ref="B28:C28"/>
    <mergeCell ref="B30:C30"/>
    <mergeCell ref="B32:C32"/>
    <mergeCell ref="B35:C35"/>
    <mergeCell ref="B37:C37"/>
    <mergeCell ref="B39:C39"/>
    <mergeCell ref="B42:C42"/>
    <mergeCell ref="B72:C72"/>
    <mergeCell ref="B46:C46"/>
    <mergeCell ref="B49:C49"/>
    <mergeCell ref="B51:C51"/>
    <mergeCell ref="B53:C53"/>
    <mergeCell ref="B56:C56"/>
    <mergeCell ref="B58:C58"/>
    <mergeCell ref="B60:C60"/>
    <mergeCell ref="B63:C63"/>
    <mergeCell ref="B65:C65"/>
    <mergeCell ref="B67:C67"/>
    <mergeCell ref="B70:C70"/>
    <mergeCell ref="B88:C88"/>
    <mergeCell ref="B91:C91"/>
    <mergeCell ref="B93:C93"/>
    <mergeCell ref="B74:C74"/>
    <mergeCell ref="B77:C77"/>
    <mergeCell ref="B79:C79"/>
    <mergeCell ref="B81:C81"/>
    <mergeCell ref="B84:C84"/>
    <mergeCell ref="B86:C86"/>
  </mergeCells>
  <phoneticPr fontId="3"/>
  <pageMargins left="0.59055118110236227" right="0.19685039370078741" top="0.59055118110236227" bottom="0.39370078740157483" header="0.31496062992125984" footer="0.23622047244094491"/>
  <pageSetup paperSize="9" scale="83" firstPageNumber="6" fitToHeight="2" orientation="portrait" useFirstPageNumber="1" r:id="rId1"/>
  <headerFooter>
    <oddFooter>&amp;C- &amp;P -</oddFooter>
  </headerFooter>
  <rowBreaks count="1" manualBreakCount="1">
    <brk id="5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75"/>
  <sheetViews>
    <sheetView view="pageBreakPreview" zoomScale="120" zoomScaleNormal="100" zoomScaleSheetLayoutView="120" workbookViewId="0">
      <selection activeCell="H17" sqref="H17"/>
    </sheetView>
  </sheetViews>
  <sheetFormatPr defaultColWidth="9" defaultRowHeight="12"/>
  <cols>
    <col min="1" max="1" width="8.625" style="196" customWidth="1"/>
    <col min="2" max="2" width="4.625" style="196" customWidth="1"/>
    <col min="3" max="3" width="6.625" style="196" customWidth="1"/>
    <col min="4" max="15" width="7.625" style="135" customWidth="1"/>
    <col min="16" max="16" width="8.625" style="135" customWidth="1"/>
    <col min="17" max="30" width="7.875" style="135" customWidth="1"/>
    <col min="31" max="16384" width="9" style="135"/>
  </cols>
  <sheetData>
    <row r="1" spans="1:17" ht="20.100000000000001" customHeight="1">
      <c r="A1" s="338" t="s">
        <v>111</v>
      </c>
      <c r="B1" s="134"/>
      <c r="C1" s="134"/>
    </row>
    <row r="2" spans="1:17" s="137" customFormat="1" ht="20.100000000000001" customHeight="1">
      <c r="A2" s="136"/>
      <c r="B2" s="136"/>
      <c r="C2" s="136"/>
    </row>
    <row r="3" spans="1:17" s="137" customFormat="1" ht="20.100000000000001" customHeight="1">
      <c r="A3" s="548" t="s">
        <v>113</v>
      </c>
      <c r="B3" s="549"/>
      <c r="C3" s="550"/>
      <c r="D3" s="138" t="s">
        <v>112</v>
      </c>
      <c r="E3" s="138" t="s">
        <v>114</v>
      </c>
      <c r="F3" s="138" t="s">
        <v>115</v>
      </c>
      <c r="G3" s="138" t="s">
        <v>116</v>
      </c>
      <c r="H3" s="138" t="s">
        <v>117</v>
      </c>
      <c r="I3" s="138" t="s">
        <v>118</v>
      </c>
      <c r="J3" s="138" t="s">
        <v>119</v>
      </c>
      <c r="K3" s="138" t="s">
        <v>120</v>
      </c>
      <c r="L3" s="138" t="s">
        <v>121</v>
      </c>
      <c r="M3" s="138" t="s">
        <v>122</v>
      </c>
      <c r="N3" s="138" t="s">
        <v>123</v>
      </c>
      <c r="O3" s="139" t="s">
        <v>124</v>
      </c>
      <c r="P3" s="203" t="s">
        <v>277</v>
      </c>
    </row>
    <row r="4" spans="1:17" ht="20.100000000000001" customHeight="1">
      <c r="A4" s="547" t="s">
        <v>125</v>
      </c>
      <c r="B4" s="541" t="s">
        <v>245</v>
      </c>
      <c r="C4" s="537"/>
      <c r="D4" s="140">
        <v>108320.6</v>
      </c>
      <c r="E4" s="141">
        <v>98022.400000000009</v>
      </c>
      <c r="F4" s="141">
        <v>96641</v>
      </c>
      <c r="G4" s="141">
        <v>101931.5</v>
      </c>
      <c r="H4" s="141">
        <v>100588.59999999999</v>
      </c>
      <c r="I4" s="141">
        <v>96135.5</v>
      </c>
      <c r="J4" s="141">
        <v>95933.200000000012</v>
      </c>
      <c r="K4" s="141">
        <v>87078.099999999991</v>
      </c>
      <c r="L4" s="141">
        <v>99350.6</v>
      </c>
      <c r="M4" s="141">
        <v>111397.3</v>
      </c>
      <c r="N4" s="141">
        <v>119220.3</v>
      </c>
      <c r="O4" s="142">
        <v>139097.08000000002</v>
      </c>
      <c r="P4" s="143">
        <v>1253716.1800000002</v>
      </c>
      <c r="Q4" s="144">
        <f>SUM(D4:O4)</f>
        <v>1253716.1800000002</v>
      </c>
    </row>
    <row r="5" spans="1:17" ht="20.100000000000001" customHeight="1">
      <c r="A5" s="539"/>
      <c r="B5" s="145"/>
      <c r="C5" s="146" t="s">
        <v>126</v>
      </c>
      <c r="D5" s="147">
        <v>92.786156162895679</v>
      </c>
      <c r="E5" s="148">
        <v>86.089076563125772</v>
      </c>
      <c r="F5" s="148">
        <v>83.740376325218477</v>
      </c>
      <c r="G5" s="148">
        <v>103.68786880976866</v>
      </c>
      <c r="H5" s="148">
        <v>83.484053236660131</v>
      </c>
      <c r="I5" s="148">
        <v>88.788844628873136</v>
      </c>
      <c r="J5" s="148">
        <v>95.608227634271131</v>
      </c>
      <c r="K5" s="148">
        <v>86.183088624633172</v>
      </c>
      <c r="L5" s="148">
        <v>105.135023878787</v>
      </c>
      <c r="M5" s="148">
        <v>94.696928480834032</v>
      </c>
      <c r="N5" s="148">
        <v>101.95599022004889</v>
      </c>
      <c r="O5" s="149">
        <v>102.40172798261418</v>
      </c>
      <c r="P5" s="150">
        <v>93.60575589200198</v>
      </c>
    </row>
    <row r="6" spans="1:17" ht="20.100000000000001" customHeight="1">
      <c r="A6" s="539"/>
      <c r="B6" s="541" t="s">
        <v>246</v>
      </c>
      <c r="C6" s="542"/>
      <c r="D6" s="140">
        <v>743.69179085049382</v>
      </c>
      <c r="E6" s="141">
        <v>729.07415039827629</v>
      </c>
      <c r="F6" s="141">
        <v>715.98754151964488</v>
      </c>
      <c r="G6" s="141">
        <v>695.60535261425571</v>
      </c>
      <c r="H6" s="141">
        <v>695.19183088342027</v>
      </c>
      <c r="I6" s="141">
        <v>672.86133634297425</v>
      </c>
      <c r="J6" s="141">
        <v>648.47717995438484</v>
      </c>
      <c r="K6" s="141">
        <v>715.9082019474472</v>
      </c>
      <c r="L6" s="141">
        <v>683.77400841061853</v>
      </c>
      <c r="M6" s="141">
        <v>693.82762418837797</v>
      </c>
      <c r="N6" s="141">
        <v>698.51935450590213</v>
      </c>
      <c r="O6" s="142">
        <v>763.79372593587141</v>
      </c>
      <c r="P6" s="143">
        <v>706.7215843062661</v>
      </c>
    </row>
    <row r="7" spans="1:17" ht="20.100000000000001" customHeight="1">
      <c r="A7" s="539"/>
      <c r="B7" s="145"/>
      <c r="C7" s="146" t="s">
        <v>126</v>
      </c>
      <c r="D7" s="151">
        <v>97.454945817033007</v>
      </c>
      <c r="E7" s="152">
        <v>98.745259984687451</v>
      </c>
      <c r="F7" s="152">
        <v>96.765579146883439</v>
      </c>
      <c r="G7" s="152">
        <v>95.45579256493113</v>
      </c>
      <c r="H7" s="152">
        <v>112.29988781777851</v>
      </c>
      <c r="I7" s="152">
        <v>100.45529749221758</v>
      </c>
      <c r="J7" s="152">
        <v>96.552971118742349</v>
      </c>
      <c r="K7" s="152">
        <v>102.67167542025808</v>
      </c>
      <c r="L7" s="152">
        <v>90.180286093338225</v>
      </c>
      <c r="M7" s="152">
        <v>91.737160640383536</v>
      </c>
      <c r="N7" s="152">
        <v>92.594504235447616</v>
      </c>
      <c r="O7" s="153">
        <v>95.506055851611592</v>
      </c>
      <c r="P7" s="154">
        <v>97.321449270523345</v>
      </c>
    </row>
    <row r="8" spans="1:17" ht="20.100000000000001" customHeight="1">
      <c r="A8" s="539"/>
      <c r="B8" s="541" t="s">
        <v>247</v>
      </c>
      <c r="C8" s="537"/>
      <c r="D8" s="140">
        <v>80557</v>
      </c>
      <c r="E8" s="141">
        <v>71466</v>
      </c>
      <c r="F8" s="141">
        <v>69194</v>
      </c>
      <c r="G8" s="141">
        <v>70904</v>
      </c>
      <c r="H8" s="141">
        <v>69928</v>
      </c>
      <c r="I8" s="141">
        <v>64686</v>
      </c>
      <c r="J8" s="141">
        <v>62210</v>
      </c>
      <c r="K8" s="141">
        <v>62340</v>
      </c>
      <c r="L8" s="141">
        <v>67933</v>
      </c>
      <c r="M8" s="141">
        <v>77291</v>
      </c>
      <c r="N8" s="141">
        <v>83278</v>
      </c>
      <c r="O8" s="142">
        <v>106241</v>
      </c>
      <c r="P8" s="143">
        <v>886028</v>
      </c>
      <c r="Q8" s="144">
        <f>SUM(D8:O8)</f>
        <v>886028</v>
      </c>
    </row>
    <row r="9" spans="1:17" ht="20.100000000000001" customHeight="1" thickBot="1">
      <c r="A9" s="539"/>
      <c r="B9" s="155"/>
      <c r="C9" s="156" t="s">
        <v>126</v>
      </c>
      <c r="D9" s="157">
        <v>90.424698214257617</v>
      </c>
      <c r="E9" s="158">
        <v>85.008882470675147</v>
      </c>
      <c r="F9" s="158">
        <v>81.031860130877334</v>
      </c>
      <c r="G9" s="158">
        <v>98.976076966050698</v>
      </c>
      <c r="H9" s="158">
        <v>93.75249813050381</v>
      </c>
      <c r="I9" s="158">
        <v>89.193098011837364</v>
      </c>
      <c r="J9" s="158">
        <v>92.312584414859245</v>
      </c>
      <c r="K9" s="158">
        <v>88.485621019836742</v>
      </c>
      <c r="L9" s="158">
        <v>94.811065318189563</v>
      </c>
      <c r="M9" s="158">
        <v>86.872273401971825</v>
      </c>
      <c r="N9" s="158">
        <v>94.405643682595738</v>
      </c>
      <c r="O9" s="159">
        <v>97.799851520090868</v>
      </c>
      <c r="P9" s="160">
        <v>91.098478234724624</v>
      </c>
    </row>
    <row r="10" spans="1:17" ht="20.100000000000001" customHeight="1" thickTop="1">
      <c r="A10" s="538" t="s">
        <v>278</v>
      </c>
      <c r="B10" s="540" t="s">
        <v>245</v>
      </c>
      <c r="C10" s="501"/>
      <c r="D10" s="161">
        <v>48736.74</v>
      </c>
      <c r="E10" s="162">
        <v>49995.34</v>
      </c>
      <c r="F10" s="162">
        <v>51277.98</v>
      </c>
      <c r="G10" s="162">
        <v>52211.299999999996</v>
      </c>
      <c r="H10" s="162">
        <v>45830.9</v>
      </c>
      <c r="I10" s="162">
        <v>43250.84</v>
      </c>
      <c r="J10" s="162">
        <v>39733.82</v>
      </c>
      <c r="K10" s="162">
        <v>40762.639999999999</v>
      </c>
      <c r="L10" s="162">
        <v>42142.400000000001</v>
      </c>
      <c r="M10" s="162">
        <v>47383.4</v>
      </c>
      <c r="N10" s="162">
        <v>46412.94</v>
      </c>
      <c r="O10" s="163">
        <v>49226.959999999992</v>
      </c>
      <c r="P10" s="164">
        <v>556965.26</v>
      </c>
    </row>
    <row r="11" spans="1:17" ht="20.100000000000001" customHeight="1">
      <c r="A11" s="539"/>
      <c r="B11" s="145"/>
      <c r="C11" s="146" t="s">
        <v>126</v>
      </c>
      <c r="D11" s="151">
        <v>101.24787944838027</v>
      </c>
      <c r="E11" s="152">
        <v>101.79717262541052</v>
      </c>
      <c r="F11" s="152">
        <v>97.090134928037259</v>
      </c>
      <c r="G11" s="152">
        <v>106.74057840054627</v>
      </c>
      <c r="H11" s="152">
        <v>92.917279699848422</v>
      </c>
      <c r="I11" s="152">
        <v>89.382033919461421</v>
      </c>
      <c r="J11" s="152">
        <v>98.837053690250116</v>
      </c>
      <c r="K11" s="152">
        <v>101.63067272355555</v>
      </c>
      <c r="L11" s="152">
        <v>91.721905617570613</v>
      </c>
      <c r="M11" s="152">
        <v>78.025699537972145</v>
      </c>
      <c r="N11" s="152">
        <v>79.91321502817361</v>
      </c>
      <c r="O11" s="153">
        <v>98.104589178851924</v>
      </c>
      <c r="P11" s="154">
        <v>94.092798213415989</v>
      </c>
    </row>
    <row r="12" spans="1:17" ht="20.100000000000001" customHeight="1">
      <c r="A12" s="539"/>
      <c r="B12" s="541" t="s">
        <v>246</v>
      </c>
      <c r="C12" s="542"/>
      <c r="D12" s="140">
        <v>385.80305125045294</v>
      </c>
      <c r="E12" s="141">
        <v>387.91539371469423</v>
      </c>
      <c r="F12" s="141">
        <v>387.2632658306743</v>
      </c>
      <c r="G12" s="141">
        <v>389.03980555933299</v>
      </c>
      <c r="H12" s="141">
        <v>390.9486830937206</v>
      </c>
      <c r="I12" s="141">
        <v>380.50911843561886</v>
      </c>
      <c r="J12" s="141">
        <v>395.0450774680109</v>
      </c>
      <c r="K12" s="141">
        <v>389.0394734001527</v>
      </c>
      <c r="L12" s="141">
        <v>384.59700918789628</v>
      </c>
      <c r="M12" s="141">
        <v>383.8035894427162</v>
      </c>
      <c r="N12" s="141">
        <v>370.79829461352801</v>
      </c>
      <c r="O12" s="142">
        <v>360.73610883142089</v>
      </c>
      <c r="P12" s="143">
        <v>383.61177679196726</v>
      </c>
    </row>
    <row r="13" spans="1:17" ht="20.100000000000001" customHeight="1">
      <c r="A13" s="539"/>
      <c r="B13" s="145"/>
      <c r="C13" s="146" t="s">
        <v>126</v>
      </c>
      <c r="D13" s="151">
        <v>100.08407682521361</v>
      </c>
      <c r="E13" s="152">
        <v>96.058993792689336</v>
      </c>
      <c r="F13" s="152">
        <v>96.516170327121543</v>
      </c>
      <c r="G13" s="152">
        <v>96.941168970231942</v>
      </c>
      <c r="H13" s="152">
        <v>96.465435058774489</v>
      </c>
      <c r="I13" s="152">
        <v>100.57573082109199</v>
      </c>
      <c r="J13" s="152">
        <v>97.585266524560481</v>
      </c>
      <c r="K13" s="152">
        <v>95.044815565211394</v>
      </c>
      <c r="L13" s="152">
        <v>95.886365260499119</v>
      </c>
      <c r="M13" s="152">
        <v>99.548514699318673</v>
      </c>
      <c r="N13" s="152">
        <v>94.244050669893923</v>
      </c>
      <c r="O13" s="153">
        <v>90.083863790341852</v>
      </c>
      <c r="P13" s="154">
        <v>96.632494124008844</v>
      </c>
    </row>
    <row r="14" spans="1:17" ht="20.100000000000001" customHeight="1">
      <c r="A14" s="539"/>
      <c r="B14" s="541" t="s">
        <v>247</v>
      </c>
      <c r="C14" s="537"/>
      <c r="D14" s="140">
        <v>18803</v>
      </c>
      <c r="E14" s="141">
        <v>19394</v>
      </c>
      <c r="F14" s="141">
        <v>19858</v>
      </c>
      <c r="G14" s="141">
        <v>20312</v>
      </c>
      <c r="H14" s="141">
        <v>17918</v>
      </c>
      <c r="I14" s="141">
        <v>16457</v>
      </c>
      <c r="J14" s="141">
        <v>15697</v>
      </c>
      <c r="K14" s="141">
        <v>15858</v>
      </c>
      <c r="L14" s="141">
        <v>16208</v>
      </c>
      <c r="M14" s="141">
        <v>18186</v>
      </c>
      <c r="N14" s="141">
        <v>17210</v>
      </c>
      <c r="O14" s="142">
        <v>17758</v>
      </c>
      <c r="P14" s="143">
        <v>213658</v>
      </c>
      <c r="Q14" s="144">
        <f>SUM(D14:O14)</f>
        <v>213659</v>
      </c>
    </row>
    <row r="15" spans="1:17" ht="20.100000000000001" customHeight="1" thickBot="1">
      <c r="A15" s="546"/>
      <c r="B15" s="165"/>
      <c r="C15" s="166" t="s">
        <v>126</v>
      </c>
      <c r="D15" s="167">
        <v>101.33300545101658</v>
      </c>
      <c r="E15" s="168">
        <v>97.785339733376361</v>
      </c>
      <c r="F15" s="168">
        <v>93.707679997976541</v>
      </c>
      <c r="G15" s="168">
        <v>103.47556446707644</v>
      </c>
      <c r="H15" s="168">
        <v>89.633058107237133</v>
      </c>
      <c r="I15" s="168">
        <v>89.896633837254669</v>
      </c>
      <c r="J15" s="168">
        <v>96.450402268653505</v>
      </c>
      <c r="K15" s="168">
        <v>96.594685447786972</v>
      </c>
      <c r="L15" s="168">
        <v>87.948801444354004</v>
      </c>
      <c r="M15" s="168">
        <v>77.67342497380443</v>
      </c>
      <c r="N15" s="168">
        <v>75.313450863093223</v>
      </c>
      <c r="O15" s="169">
        <v>88.376404487951419</v>
      </c>
      <c r="P15" s="170">
        <v>90.924217704694698</v>
      </c>
    </row>
    <row r="16" spans="1:17" ht="20.100000000000001" customHeight="1" thickTop="1">
      <c r="A16" s="539" t="s">
        <v>279</v>
      </c>
      <c r="B16" s="544" t="s">
        <v>245</v>
      </c>
      <c r="C16" s="505"/>
      <c r="D16" s="171">
        <v>151481.60000000001</v>
      </c>
      <c r="E16" s="172">
        <v>133177.20000000001</v>
      </c>
      <c r="F16" s="172">
        <v>102499.4</v>
      </c>
      <c r="G16" s="172">
        <v>97186.2</v>
      </c>
      <c r="H16" s="172">
        <v>70667.89</v>
      </c>
      <c r="I16" s="172">
        <v>67917</v>
      </c>
      <c r="J16" s="172">
        <v>61821.4</v>
      </c>
      <c r="K16" s="172">
        <v>58803.6</v>
      </c>
      <c r="L16" s="172">
        <v>72078.600000000006</v>
      </c>
      <c r="M16" s="172">
        <v>106074.2</v>
      </c>
      <c r="N16" s="172">
        <v>148428.79999999999</v>
      </c>
      <c r="O16" s="173">
        <v>182526.4</v>
      </c>
      <c r="P16" s="174">
        <v>1252662.2899999998</v>
      </c>
      <c r="Q16" s="144">
        <f>SUM(D16:O16)</f>
        <v>1252662.2899999998</v>
      </c>
    </row>
    <row r="17" spans="1:17" ht="20.100000000000001" customHeight="1">
      <c r="A17" s="539"/>
      <c r="B17" s="145"/>
      <c r="C17" s="146" t="s">
        <v>126</v>
      </c>
      <c r="D17" s="151">
        <v>87.427495622322766</v>
      </c>
      <c r="E17" s="152">
        <v>77.858728861419308</v>
      </c>
      <c r="F17" s="152">
        <v>89.257046123086624</v>
      </c>
      <c r="G17" s="152">
        <v>113.0755805836087</v>
      </c>
      <c r="H17" s="152">
        <v>107.38952240856345</v>
      </c>
      <c r="I17" s="152">
        <v>117.41123754006368</v>
      </c>
      <c r="J17" s="152">
        <v>135.05317243247495</v>
      </c>
      <c r="K17" s="152">
        <v>103.63620982580312</v>
      </c>
      <c r="L17" s="152">
        <v>79.495007201893458</v>
      </c>
      <c r="M17" s="152">
        <v>72.880239154795845</v>
      </c>
      <c r="N17" s="152">
        <v>95.949071530245888</v>
      </c>
      <c r="O17" s="153">
        <v>111.0891737499863</v>
      </c>
      <c r="P17" s="154">
        <v>94.434776112280574</v>
      </c>
    </row>
    <row r="18" spans="1:17" ht="20.100000000000001" customHeight="1">
      <c r="A18" s="539"/>
      <c r="B18" s="541" t="s">
        <v>246</v>
      </c>
      <c r="C18" s="542"/>
      <c r="D18" s="140">
        <v>263.67673037517426</v>
      </c>
      <c r="E18" s="141">
        <v>265.87774784272381</v>
      </c>
      <c r="F18" s="141">
        <v>259.1263558615953</v>
      </c>
      <c r="G18" s="141">
        <v>271.24776974508728</v>
      </c>
      <c r="H18" s="141">
        <v>297.35005530800481</v>
      </c>
      <c r="I18" s="141">
        <v>294.62541042743351</v>
      </c>
      <c r="J18" s="141">
        <v>291.30870539974831</v>
      </c>
      <c r="K18" s="141">
        <v>292.85482521478275</v>
      </c>
      <c r="L18" s="141">
        <v>285.52943592134142</v>
      </c>
      <c r="M18" s="141">
        <v>273.65743979214551</v>
      </c>
      <c r="N18" s="141">
        <v>268.70262374956883</v>
      </c>
      <c r="O18" s="142">
        <v>295.74093391421735</v>
      </c>
      <c r="P18" s="143">
        <v>277.80700574933093</v>
      </c>
    </row>
    <row r="19" spans="1:17" ht="20.100000000000001" customHeight="1">
      <c r="A19" s="539"/>
      <c r="B19" s="145"/>
      <c r="C19" s="146" t="s">
        <v>126</v>
      </c>
      <c r="D19" s="151">
        <v>92.39110646186046</v>
      </c>
      <c r="E19" s="152">
        <v>93.189951601843575</v>
      </c>
      <c r="F19" s="152">
        <v>92.039413388596188</v>
      </c>
      <c r="G19" s="152">
        <v>106.68506459211457</v>
      </c>
      <c r="H19" s="152">
        <v>105.43358014680453</v>
      </c>
      <c r="I19" s="152">
        <v>100.13531804002507</v>
      </c>
      <c r="J19" s="152">
        <v>97.027231089976468</v>
      </c>
      <c r="K19" s="152">
        <v>97.882853630457134</v>
      </c>
      <c r="L19" s="152">
        <v>92.674023991783628</v>
      </c>
      <c r="M19" s="152">
        <v>95.746717938303604</v>
      </c>
      <c r="N19" s="152">
        <v>93.408896585125262</v>
      </c>
      <c r="O19" s="153">
        <v>108.03955496957273</v>
      </c>
      <c r="P19" s="154">
        <v>97.554979627467659</v>
      </c>
    </row>
    <row r="20" spans="1:17" ht="20.100000000000001" customHeight="1">
      <c r="A20" s="539"/>
      <c r="B20" s="541" t="s">
        <v>247</v>
      </c>
      <c r="C20" s="537"/>
      <c r="D20" s="140">
        <v>39942</v>
      </c>
      <c r="E20" s="141">
        <v>35409</v>
      </c>
      <c r="F20" s="141">
        <v>26560</v>
      </c>
      <c r="G20" s="141">
        <v>26362</v>
      </c>
      <c r="H20" s="141">
        <v>21013</v>
      </c>
      <c r="I20" s="141">
        <v>20010</v>
      </c>
      <c r="J20" s="141">
        <v>18009</v>
      </c>
      <c r="K20" s="141">
        <v>17221</v>
      </c>
      <c r="L20" s="141">
        <v>20581</v>
      </c>
      <c r="M20" s="141">
        <v>29028</v>
      </c>
      <c r="N20" s="141">
        <v>39883</v>
      </c>
      <c r="O20" s="142">
        <v>53981</v>
      </c>
      <c r="P20" s="143">
        <v>347999</v>
      </c>
      <c r="Q20" s="144">
        <f>SUM(D20:O20)</f>
        <v>347999</v>
      </c>
    </row>
    <row r="21" spans="1:17" ht="20.100000000000001" customHeight="1" thickBot="1">
      <c r="A21" s="539"/>
      <c r="B21" s="155"/>
      <c r="C21" s="156" t="s">
        <v>126</v>
      </c>
      <c r="D21" s="175">
        <v>80.775230557358611</v>
      </c>
      <c r="E21" s="176">
        <v>72.556511743767274</v>
      </c>
      <c r="F21" s="176">
        <v>82.151661659677671</v>
      </c>
      <c r="G21" s="176">
        <v>120.63475618353149</v>
      </c>
      <c r="H21" s="176">
        <v>113.22461817790335</v>
      </c>
      <c r="I21" s="176">
        <v>117.57011612547205</v>
      </c>
      <c r="J21" s="176">
        <v>131.03835371040188</v>
      </c>
      <c r="K21" s="176">
        <v>101.4420795719443</v>
      </c>
      <c r="L21" s="176">
        <v>73.671222046552856</v>
      </c>
      <c r="M21" s="176">
        <v>69.78043701630348</v>
      </c>
      <c r="N21" s="176">
        <v>89.624969000075239</v>
      </c>
      <c r="O21" s="177">
        <v>120.02024893886063</v>
      </c>
      <c r="P21" s="178">
        <v>92.125826597580016</v>
      </c>
    </row>
    <row r="22" spans="1:17" ht="20.100000000000001" customHeight="1" thickTop="1">
      <c r="A22" s="538" t="s">
        <v>280</v>
      </c>
      <c r="B22" s="540" t="s">
        <v>245</v>
      </c>
      <c r="C22" s="501"/>
      <c r="D22" s="161">
        <v>2606</v>
      </c>
      <c r="E22" s="162">
        <v>1007</v>
      </c>
      <c r="F22" s="162">
        <v>932</v>
      </c>
      <c r="G22" s="162">
        <v>963</v>
      </c>
      <c r="H22" s="162">
        <v>1363</v>
      </c>
      <c r="I22" s="162">
        <v>641.14</v>
      </c>
      <c r="J22" s="162">
        <v>719.45</v>
      </c>
      <c r="K22" s="162">
        <v>914</v>
      </c>
      <c r="L22" s="162">
        <v>651.6</v>
      </c>
      <c r="M22" s="162">
        <v>2359</v>
      </c>
      <c r="N22" s="162">
        <v>1292</v>
      </c>
      <c r="O22" s="163">
        <v>1050.5</v>
      </c>
      <c r="P22" s="164">
        <v>14498.69</v>
      </c>
    </row>
    <row r="23" spans="1:17" ht="20.100000000000001" customHeight="1">
      <c r="A23" s="539"/>
      <c r="B23" s="145"/>
      <c r="C23" s="146" t="s">
        <v>126</v>
      </c>
      <c r="D23" s="151">
        <v>127.05997074597757</v>
      </c>
      <c r="E23" s="152">
        <v>63.653603034134008</v>
      </c>
      <c r="F23" s="152">
        <v>89.961389961389955</v>
      </c>
      <c r="G23" s="152">
        <v>87.386569872958248</v>
      </c>
      <c r="H23" s="152">
        <v>237.87085514834209</v>
      </c>
      <c r="I23" s="152">
        <v>133.57083333333333</v>
      </c>
      <c r="J23" s="152">
        <v>170.48578199052133</v>
      </c>
      <c r="K23" s="152">
        <v>264.16184971098266</v>
      </c>
      <c r="L23" s="152">
        <v>37.405281285878303</v>
      </c>
      <c r="M23" s="152">
        <v>115.0619451760804</v>
      </c>
      <c r="N23" s="152">
        <v>60.233100233100231</v>
      </c>
      <c r="O23" s="153">
        <v>45.981791123172549</v>
      </c>
      <c r="P23" s="154">
        <v>91.68378251906563</v>
      </c>
    </row>
    <row r="24" spans="1:17" ht="20.100000000000001" customHeight="1">
      <c r="A24" s="539"/>
      <c r="B24" s="541" t="s">
        <v>246</v>
      </c>
      <c r="C24" s="542"/>
      <c r="D24" s="140">
        <v>896.3468917881811</v>
      </c>
      <c r="E24" s="141">
        <v>885.40218470705065</v>
      </c>
      <c r="F24" s="141">
        <v>836.84549356223181</v>
      </c>
      <c r="G24" s="141">
        <v>833.95638629283485</v>
      </c>
      <c r="H24" s="141">
        <v>786.60308143800444</v>
      </c>
      <c r="I24" s="141">
        <v>739.12094082415695</v>
      </c>
      <c r="J24" s="141">
        <v>786.83716728056152</v>
      </c>
      <c r="K24" s="141">
        <v>805.5798687089715</v>
      </c>
      <c r="L24" s="141">
        <v>872.3020257826887</v>
      </c>
      <c r="M24" s="141">
        <v>817.84654514624845</v>
      </c>
      <c r="N24" s="141">
        <v>867.18575851393189</v>
      </c>
      <c r="O24" s="142">
        <v>998.850071394574</v>
      </c>
      <c r="P24" s="143">
        <v>850.16770480643424</v>
      </c>
    </row>
    <row r="25" spans="1:17" ht="20.100000000000001" customHeight="1">
      <c r="A25" s="539"/>
      <c r="B25" s="145"/>
      <c r="C25" s="146" t="s">
        <v>126</v>
      </c>
      <c r="D25" s="151">
        <v>93.190561100680242</v>
      </c>
      <c r="E25" s="152">
        <v>95.792602535757354</v>
      </c>
      <c r="F25" s="152">
        <v>96.580465309053253</v>
      </c>
      <c r="G25" s="152">
        <v>107.79723506614947</v>
      </c>
      <c r="H25" s="152">
        <v>108.234613493674</v>
      </c>
      <c r="I25" s="152">
        <v>106.97750305923788</v>
      </c>
      <c r="J25" s="152">
        <v>106.66819298925657</v>
      </c>
      <c r="K25" s="152">
        <v>90.624068359941262</v>
      </c>
      <c r="L25" s="152">
        <v>84.815208794449418</v>
      </c>
      <c r="M25" s="152">
        <v>80.539671935856333</v>
      </c>
      <c r="N25" s="152">
        <v>76.284680838308645</v>
      </c>
      <c r="O25" s="153">
        <v>90.269628264620678</v>
      </c>
      <c r="P25" s="154">
        <v>87.346920168249071</v>
      </c>
    </row>
    <row r="26" spans="1:17" ht="20.100000000000001" customHeight="1">
      <c r="A26" s="539"/>
      <c r="B26" s="541" t="s">
        <v>247</v>
      </c>
      <c r="C26" s="537"/>
      <c r="D26" s="140">
        <v>2336</v>
      </c>
      <c r="E26" s="141">
        <v>892</v>
      </c>
      <c r="F26" s="141">
        <v>780</v>
      </c>
      <c r="G26" s="141">
        <v>803</v>
      </c>
      <c r="H26" s="141">
        <v>1072</v>
      </c>
      <c r="I26" s="141">
        <v>474</v>
      </c>
      <c r="J26" s="141">
        <v>566</v>
      </c>
      <c r="K26" s="141">
        <v>736</v>
      </c>
      <c r="L26" s="141">
        <v>568</v>
      </c>
      <c r="M26" s="141">
        <v>1929</v>
      </c>
      <c r="N26" s="141">
        <v>1121</v>
      </c>
      <c r="O26" s="142">
        <v>1049</v>
      </c>
      <c r="P26" s="143">
        <v>12326</v>
      </c>
      <c r="Q26" s="144">
        <f>SUM(D26:O26)</f>
        <v>12326</v>
      </c>
    </row>
    <row r="27" spans="1:17" ht="20.100000000000001" customHeight="1" thickBot="1">
      <c r="A27" s="546"/>
      <c r="B27" s="165"/>
      <c r="C27" s="166" t="s">
        <v>126</v>
      </c>
      <c r="D27" s="179">
        <v>118.40789967253667</v>
      </c>
      <c r="E27" s="180">
        <v>60.975442954176771</v>
      </c>
      <c r="F27" s="180">
        <v>86.885129023202339</v>
      </c>
      <c r="G27" s="180">
        <v>94.200306142197775</v>
      </c>
      <c r="H27" s="180">
        <v>257.45860068390516</v>
      </c>
      <c r="I27" s="180">
        <v>142.89074231541622</v>
      </c>
      <c r="J27" s="180">
        <v>181.8541029528925</v>
      </c>
      <c r="K27" s="180">
        <v>239.39421526296621</v>
      </c>
      <c r="L27" s="180">
        <v>31.725367422768798</v>
      </c>
      <c r="M27" s="180">
        <v>92.670513167830023</v>
      </c>
      <c r="N27" s="180">
        <v>45.948628271839056</v>
      </c>
      <c r="O27" s="181">
        <v>41.507591916302204</v>
      </c>
      <c r="P27" s="182">
        <v>80.082960324159345</v>
      </c>
    </row>
    <row r="28" spans="1:17" ht="20.100000000000001" customHeight="1" thickTop="1">
      <c r="A28" s="539" t="s">
        <v>281</v>
      </c>
      <c r="B28" s="544" t="s">
        <v>245</v>
      </c>
      <c r="C28" s="505"/>
      <c r="D28" s="171">
        <v>909.16</v>
      </c>
      <c r="E28" s="172">
        <v>1159</v>
      </c>
      <c r="F28" s="172">
        <v>1554.6499999999999</v>
      </c>
      <c r="G28" s="172">
        <v>1420.96</v>
      </c>
      <c r="H28" s="172">
        <v>1331.2</v>
      </c>
      <c r="I28" s="172">
        <v>1324.1000000000001</v>
      </c>
      <c r="J28" s="172">
        <v>1370.3</v>
      </c>
      <c r="K28" s="172">
        <v>1308.0500000000002</v>
      </c>
      <c r="L28" s="172">
        <v>1428.8</v>
      </c>
      <c r="M28" s="172">
        <v>1752.3999999999999</v>
      </c>
      <c r="N28" s="172">
        <v>1431.12</v>
      </c>
      <c r="O28" s="173">
        <v>1269.4000000000001</v>
      </c>
      <c r="P28" s="174">
        <v>16259.139999999998</v>
      </c>
    </row>
    <row r="29" spans="1:17" ht="20.100000000000001" customHeight="1">
      <c r="A29" s="539"/>
      <c r="B29" s="145"/>
      <c r="C29" s="146" t="s">
        <v>126</v>
      </c>
      <c r="D29" s="151">
        <v>151.02325581395348</v>
      </c>
      <c r="E29" s="152">
        <v>184.31933842239187</v>
      </c>
      <c r="F29" s="152">
        <v>167.02299097550494</v>
      </c>
      <c r="G29" s="152">
        <v>181.03707478659703</v>
      </c>
      <c r="H29" s="152">
        <v>104.94284588096177</v>
      </c>
      <c r="I29" s="152">
        <v>175.70329087048833</v>
      </c>
      <c r="J29" s="152">
        <v>110.86569579288026</v>
      </c>
      <c r="K29" s="152">
        <v>81.661256086902242</v>
      </c>
      <c r="L29" s="152">
        <v>99.595706120172849</v>
      </c>
      <c r="M29" s="152">
        <v>130.64937001416536</v>
      </c>
      <c r="N29" s="152">
        <v>83.040501334571175</v>
      </c>
      <c r="O29" s="153">
        <v>73.832373640435065</v>
      </c>
      <c r="P29" s="154">
        <v>115.92969696969698</v>
      </c>
    </row>
    <row r="30" spans="1:17" ht="20.100000000000001" customHeight="1">
      <c r="A30" s="539"/>
      <c r="B30" s="541" t="s">
        <v>246</v>
      </c>
      <c r="C30" s="542"/>
      <c r="D30" s="140">
        <v>1158.8576268203617</v>
      </c>
      <c r="E30" s="141">
        <v>1227.0664365832615</v>
      </c>
      <c r="F30" s="141">
        <v>1134.1105715112728</v>
      </c>
      <c r="G30" s="141">
        <v>1100.2139398716361</v>
      </c>
      <c r="H30" s="141">
        <v>1038.1482872596152</v>
      </c>
      <c r="I30" s="141">
        <v>1100.5777509251566</v>
      </c>
      <c r="J30" s="141">
        <v>1055.9549003867767</v>
      </c>
      <c r="K30" s="141">
        <v>1066.1580214823591</v>
      </c>
      <c r="L30" s="141">
        <v>1180.9413493840987</v>
      </c>
      <c r="M30" s="141">
        <v>1172.5661949326638</v>
      </c>
      <c r="N30" s="141">
        <v>1220.0213818547711</v>
      </c>
      <c r="O30" s="142">
        <v>1227.8036867811563</v>
      </c>
      <c r="P30" s="143">
        <v>1139.6536348170939</v>
      </c>
    </row>
    <row r="31" spans="1:17" ht="20.100000000000001" customHeight="1">
      <c r="A31" s="539"/>
      <c r="B31" s="145"/>
      <c r="C31" s="146" t="s">
        <v>126</v>
      </c>
      <c r="D31" s="151">
        <v>100.17177333536142</v>
      </c>
      <c r="E31" s="152">
        <v>109.69626222650619</v>
      </c>
      <c r="F31" s="152">
        <v>102.63783373482671</v>
      </c>
      <c r="G31" s="152">
        <v>101.80956832634965</v>
      </c>
      <c r="H31" s="152">
        <v>103.69466226673245</v>
      </c>
      <c r="I31" s="152">
        <v>108.86039739347832</v>
      </c>
      <c r="J31" s="152">
        <v>107.08761208998322</v>
      </c>
      <c r="K31" s="152">
        <v>107.050943046084</v>
      </c>
      <c r="L31" s="152">
        <v>111.91730749155444</v>
      </c>
      <c r="M31" s="152">
        <v>105.18352959380748</v>
      </c>
      <c r="N31" s="152">
        <v>110.48924130394182</v>
      </c>
      <c r="O31" s="153">
        <v>108.64898599442294</v>
      </c>
      <c r="P31" s="154">
        <v>106.71855354871997</v>
      </c>
    </row>
    <row r="32" spans="1:17" ht="20.100000000000001" customHeight="1">
      <c r="A32" s="539"/>
      <c r="B32" s="541" t="s">
        <v>247</v>
      </c>
      <c r="C32" s="537"/>
      <c r="D32" s="140">
        <v>1054</v>
      </c>
      <c r="E32" s="141">
        <v>1422</v>
      </c>
      <c r="F32" s="141">
        <v>1763</v>
      </c>
      <c r="G32" s="141">
        <v>1563</v>
      </c>
      <c r="H32" s="141">
        <v>1382</v>
      </c>
      <c r="I32" s="141">
        <v>1457</v>
      </c>
      <c r="J32" s="141">
        <v>1447</v>
      </c>
      <c r="K32" s="141">
        <v>1395</v>
      </c>
      <c r="L32" s="141">
        <v>1687</v>
      </c>
      <c r="M32" s="141">
        <v>2055</v>
      </c>
      <c r="N32" s="141">
        <v>1746</v>
      </c>
      <c r="O32" s="142">
        <v>1559</v>
      </c>
      <c r="P32" s="143">
        <v>18530</v>
      </c>
      <c r="Q32" s="144">
        <f>SUM(D32:O32)</f>
        <v>18530</v>
      </c>
    </row>
    <row r="33" spans="1:17" ht="20.100000000000001" customHeight="1" thickBot="1">
      <c r="A33" s="539"/>
      <c r="B33" s="155"/>
      <c r="C33" s="156" t="s">
        <v>126</v>
      </c>
      <c r="D33" s="175">
        <v>151.28267349763652</v>
      </c>
      <c r="E33" s="176">
        <v>202.19142480998835</v>
      </c>
      <c r="F33" s="176">
        <v>171.42877977637337</v>
      </c>
      <c r="G33" s="176">
        <v>184.31306435088521</v>
      </c>
      <c r="H33" s="176">
        <v>108.82012960936085</v>
      </c>
      <c r="I33" s="176">
        <v>191.27130067503271</v>
      </c>
      <c r="J33" s="176">
        <v>118.72342625154049</v>
      </c>
      <c r="K33" s="176">
        <v>87.419144744306521</v>
      </c>
      <c r="L33" s="176">
        <v>111.46483266689874</v>
      </c>
      <c r="M33" s="176">
        <v>137.42161877297266</v>
      </c>
      <c r="N33" s="176">
        <v>91.750819899557385</v>
      </c>
      <c r="O33" s="177">
        <v>80.218125295946308</v>
      </c>
      <c r="P33" s="178">
        <v>123.71849573947485</v>
      </c>
    </row>
    <row r="34" spans="1:17" ht="20.100000000000001" customHeight="1" thickTop="1">
      <c r="A34" s="538" t="s">
        <v>282</v>
      </c>
      <c r="B34" s="540" t="s">
        <v>245</v>
      </c>
      <c r="C34" s="501"/>
      <c r="D34" s="161">
        <v>70430.48</v>
      </c>
      <c r="E34" s="162">
        <v>69860.78</v>
      </c>
      <c r="F34" s="162">
        <v>66988.540000000008</v>
      </c>
      <c r="G34" s="162">
        <v>54816.29</v>
      </c>
      <c r="H34" s="162">
        <v>56936.82</v>
      </c>
      <c r="I34" s="162">
        <v>67522.64</v>
      </c>
      <c r="J34" s="162">
        <v>60268.44</v>
      </c>
      <c r="K34" s="162">
        <v>67915.42</v>
      </c>
      <c r="L34" s="162">
        <v>69028.099999999991</v>
      </c>
      <c r="M34" s="162">
        <v>98463.040000000008</v>
      </c>
      <c r="N34" s="162">
        <v>82901.84</v>
      </c>
      <c r="O34" s="163">
        <v>70211.429999999993</v>
      </c>
      <c r="P34" s="164">
        <v>835343.82000000007</v>
      </c>
      <c r="Q34" s="144">
        <f>SUM(D34:O34)</f>
        <v>835343.82000000007</v>
      </c>
    </row>
    <row r="35" spans="1:17" ht="20.100000000000001" customHeight="1">
      <c r="A35" s="539"/>
      <c r="B35" s="145"/>
      <c r="C35" s="146" t="s">
        <v>126</v>
      </c>
      <c r="D35" s="151">
        <v>98.432855637454253</v>
      </c>
      <c r="E35" s="152">
        <v>109.47443143977797</v>
      </c>
      <c r="F35" s="152">
        <v>94.450892643131695</v>
      </c>
      <c r="G35" s="152">
        <v>86.870852872146045</v>
      </c>
      <c r="H35" s="152">
        <v>85.66861816655306</v>
      </c>
      <c r="I35" s="152">
        <v>103.96799783203173</v>
      </c>
      <c r="J35" s="152">
        <v>91.283730567436905</v>
      </c>
      <c r="K35" s="152">
        <v>103.05188903270053</v>
      </c>
      <c r="L35" s="152">
        <v>153.47677941135598</v>
      </c>
      <c r="M35" s="152">
        <v>150.85487920644755</v>
      </c>
      <c r="N35" s="152">
        <v>101.47253080828604</v>
      </c>
      <c r="O35" s="153">
        <v>103.99474778713875</v>
      </c>
      <c r="P35" s="154">
        <v>105.44798152059525</v>
      </c>
    </row>
    <row r="36" spans="1:17" ht="20.100000000000001" customHeight="1">
      <c r="A36" s="539"/>
      <c r="B36" s="541" t="s">
        <v>246</v>
      </c>
      <c r="C36" s="542"/>
      <c r="D36" s="140">
        <v>809.29752289065766</v>
      </c>
      <c r="E36" s="141">
        <v>854.40915489348959</v>
      </c>
      <c r="F36" s="141">
        <v>889.61883629647684</v>
      </c>
      <c r="G36" s="141">
        <v>943.33529321302115</v>
      </c>
      <c r="H36" s="141">
        <v>827.09868587673145</v>
      </c>
      <c r="I36" s="141">
        <v>666.91182394527232</v>
      </c>
      <c r="J36" s="141">
        <v>706.99322896029821</v>
      </c>
      <c r="K36" s="141">
        <v>720.22257979115795</v>
      </c>
      <c r="L36" s="141">
        <v>757.825972321417</v>
      </c>
      <c r="M36" s="141">
        <v>769.2745521568296</v>
      </c>
      <c r="N36" s="141">
        <v>861.38296809817496</v>
      </c>
      <c r="O36" s="142">
        <v>846.20988349048025</v>
      </c>
      <c r="P36" s="143">
        <v>802.68884014728201</v>
      </c>
    </row>
    <row r="37" spans="1:17" ht="20.100000000000001" customHeight="1">
      <c r="A37" s="539"/>
      <c r="B37" s="145"/>
      <c r="C37" s="146" t="s">
        <v>126</v>
      </c>
      <c r="D37" s="151">
        <v>103.27482548281152</v>
      </c>
      <c r="E37" s="152">
        <v>107.7539860255861</v>
      </c>
      <c r="F37" s="152">
        <v>129.77815192916745</v>
      </c>
      <c r="G37" s="152">
        <v>149.84230328048497</v>
      </c>
      <c r="H37" s="152">
        <v>131.30561350651533</v>
      </c>
      <c r="I37" s="152">
        <v>114.01391677516257</v>
      </c>
      <c r="J37" s="152">
        <v>123.60593082968516</v>
      </c>
      <c r="K37" s="152">
        <v>108.85706240042417</v>
      </c>
      <c r="L37" s="152">
        <v>75.822968152757682</v>
      </c>
      <c r="M37" s="152">
        <v>73.285315378135223</v>
      </c>
      <c r="N37" s="152">
        <v>89.253117972001021</v>
      </c>
      <c r="O37" s="153">
        <v>94.636671960203373</v>
      </c>
      <c r="P37" s="154">
        <v>104.42766114974482</v>
      </c>
    </row>
    <row r="38" spans="1:17" ht="20.100000000000001" customHeight="1">
      <c r="A38" s="539"/>
      <c r="B38" s="541" t="s">
        <v>247</v>
      </c>
      <c r="C38" s="537"/>
      <c r="D38" s="140">
        <v>56999</v>
      </c>
      <c r="E38" s="141">
        <v>59690</v>
      </c>
      <c r="F38" s="141">
        <v>59594</v>
      </c>
      <c r="G38" s="141">
        <v>51710</v>
      </c>
      <c r="H38" s="141">
        <v>47093</v>
      </c>
      <c r="I38" s="141">
        <v>45032</v>
      </c>
      <c r="J38" s="141">
        <v>42609</v>
      </c>
      <c r="K38" s="141">
        <v>48914</v>
      </c>
      <c r="L38" s="141">
        <v>52311</v>
      </c>
      <c r="M38" s="141">
        <v>75745</v>
      </c>
      <c r="N38" s="141">
        <v>71410</v>
      </c>
      <c r="O38" s="142">
        <v>59414</v>
      </c>
      <c r="P38" s="143">
        <v>670521</v>
      </c>
      <c r="Q38" s="144">
        <f>SUM(D38:O38)</f>
        <v>670521</v>
      </c>
    </row>
    <row r="39" spans="1:17" ht="20.100000000000001" customHeight="1" thickBot="1">
      <c r="A39" s="546"/>
      <c r="B39" s="165"/>
      <c r="C39" s="166" t="s">
        <v>126</v>
      </c>
      <c r="D39" s="167">
        <v>101.65635987732868</v>
      </c>
      <c r="E39" s="168">
        <v>117.96306355520821</v>
      </c>
      <c r="F39" s="168">
        <v>122.57662295285832</v>
      </c>
      <c r="G39" s="168">
        <v>130.16928682302495</v>
      </c>
      <c r="H39" s="168">
        <v>112.48770466614653</v>
      </c>
      <c r="I39" s="168">
        <v>118.53798652101548</v>
      </c>
      <c r="J39" s="168">
        <v>112.83210486394226</v>
      </c>
      <c r="K39" s="168">
        <v>112.17925914914268</v>
      </c>
      <c r="L39" s="168">
        <v>116.37064957495058</v>
      </c>
      <c r="M39" s="168">
        <v>110.55447398975005</v>
      </c>
      <c r="N39" s="168">
        <v>90.567397631494629</v>
      </c>
      <c r="O39" s="169">
        <v>98.417168319155351</v>
      </c>
      <c r="P39" s="170">
        <v>110.11686083157275</v>
      </c>
    </row>
    <row r="40" spans="1:17" ht="20.100000000000001" customHeight="1" thickTop="1">
      <c r="A40" s="545" t="s">
        <v>283</v>
      </c>
      <c r="B40" s="544" t="s">
        <v>245</v>
      </c>
      <c r="C40" s="505"/>
      <c r="D40" s="171">
        <v>88486.099999999991</v>
      </c>
      <c r="E40" s="172">
        <v>94926.1</v>
      </c>
      <c r="F40" s="172">
        <v>83013.7</v>
      </c>
      <c r="G40" s="172">
        <v>87608.299999999988</v>
      </c>
      <c r="H40" s="172">
        <v>70819.899999999994</v>
      </c>
      <c r="I40" s="172">
        <v>84661.4</v>
      </c>
      <c r="J40" s="172">
        <v>71182.2</v>
      </c>
      <c r="K40" s="172">
        <v>91372.9</v>
      </c>
      <c r="L40" s="172">
        <v>87056.5</v>
      </c>
      <c r="M40" s="172">
        <v>136014</v>
      </c>
      <c r="N40" s="172">
        <v>110545.7</v>
      </c>
      <c r="O40" s="173">
        <v>122271</v>
      </c>
      <c r="P40" s="174">
        <v>1127957.7999999998</v>
      </c>
      <c r="Q40" s="144">
        <f>SUM(D40:O40)</f>
        <v>1127957.7999999998</v>
      </c>
    </row>
    <row r="41" spans="1:17" ht="20.100000000000001" customHeight="1">
      <c r="A41" s="539"/>
      <c r="B41" s="145"/>
      <c r="C41" s="146" t="s">
        <v>126</v>
      </c>
      <c r="D41" s="151">
        <v>121.18362271324135</v>
      </c>
      <c r="E41" s="152">
        <v>108.22994078063752</v>
      </c>
      <c r="F41" s="152">
        <v>124.3807460414494</v>
      </c>
      <c r="G41" s="152">
        <v>122.53594606691283</v>
      </c>
      <c r="H41" s="152">
        <v>96.696978385832679</v>
      </c>
      <c r="I41" s="152">
        <v>96.637049753674333</v>
      </c>
      <c r="J41" s="152">
        <v>105.66330696038119</v>
      </c>
      <c r="K41" s="152">
        <v>106.730077373054</v>
      </c>
      <c r="L41" s="152">
        <v>209.44161093201171</v>
      </c>
      <c r="M41" s="152">
        <v>209.36504271530825</v>
      </c>
      <c r="N41" s="152">
        <v>220.97649222404351</v>
      </c>
      <c r="O41" s="153">
        <v>218.1462979482605</v>
      </c>
      <c r="P41" s="154">
        <v>136.65666176477359</v>
      </c>
    </row>
    <row r="42" spans="1:17" ht="20.100000000000001" customHeight="1">
      <c r="A42" s="539"/>
      <c r="B42" s="541" t="s">
        <v>246</v>
      </c>
      <c r="C42" s="542"/>
      <c r="D42" s="140">
        <v>615.77465839267416</v>
      </c>
      <c r="E42" s="141">
        <v>559.52288148359617</v>
      </c>
      <c r="F42" s="141">
        <v>552.22211514484957</v>
      </c>
      <c r="G42" s="141">
        <v>565.96416092995764</v>
      </c>
      <c r="H42" s="141">
        <v>543.70585103904421</v>
      </c>
      <c r="I42" s="141">
        <v>478.42452404519656</v>
      </c>
      <c r="J42" s="141">
        <v>515.21353653020003</v>
      </c>
      <c r="K42" s="141">
        <v>479.32081612819559</v>
      </c>
      <c r="L42" s="141">
        <v>522.95041725775786</v>
      </c>
      <c r="M42" s="141">
        <v>526.91706000852855</v>
      </c>
      <c r="N42" s="141">
        <v>684.54798332273447</v>
      </c>
      <c r="O42" s="142">
        <v>681.23564050347181</v>
      </c>
      <c r="P42" s="143">
        <v>566.2177796013292</v>
      </c>
    </row>
    <row r="43" spans="1:17" ht="20.100000000000001" customHeight="1">
      <c r="A43" s="539"/>
      <c r="B43" s="145"/>
      <c r="C43" s="146" t="s">
        <v>126</v>
      </c>
      <c r="D43" s="183">
        <v>84.685271048288058</v>
      </c>
      <c r="E43" s="184">
        <v>79.671276407977217</v>
      </c>
      <c r="F43" s="184">
        <v>85.823930504000884</v>
      </c>
      <c r="G43" s="184">
        <v>112.09493026328026</v>
      </c>
      <c r="H43" s="184">
        <v>118.54140205559591</v>
      </c>
      <c r="I43" s="184">
        <v>108.69307127388095</v>
      </c>
      <c r="J43" s="184">
        <v>108.36548980563146</v>
      </c>
      <c r="K43" s="184">
        <v>91.469761480731819</v>
      </c>
      <c r="L43" s="184">
        <v>73.862998067318401</v>
      </c>
      <c r="M43" s="184">
        <v>71.122440917620793</v>
      </c>
      <c r="N43" s="184">
        <v>79.72843135722691</v>
      </c>
      <c r="O43" s="185">
        <v>91.619785877584476</v>
      </c>
      <c r="P43" s="186">
        <v>92.551929730037301</v>
      </c>
    </row>
    <row r="44" spans="1:17" ht="20.100000000000001" customHeight="1">
      <c r="A44" s="539"/>
      <c r="B44" s="541" t="s">
        <v>247</v>
      </c>
      <c r="C44" s="537"/>
      <c r="D44" s="140">
        <v>54488</v>
      </c>
      <c r="E44" s="141">
        <v>53113</v>
      </c>
      <c r="F44" s="141">
        <v>45842</v>
      </c>
      <c r="G44" s="141">
        <v>49583</v>
      </c>
      <c r="H44" s="141">
        <v>38505</v>
      </c>
      <c r="I44" s="141">
        <v>40504</v>
      </c>
      <c r="J44" s="141">
        <v>36674</v>
      </c>
      <c r="K44" s="141">
        <v>43797</v>
      </c>
      <c r="L44" s="141">
        <v>45526</v>
      </c>
      <c r="M44" s="141">
        <v>71668</v>
      </c>
      <c r="N44" s="141">
        <v>75674</v>
      </c>
      <c r="O44" s="142">
        <v>83296</v>
      </c>
      <c r="P44" s="143">
        <v>638670</v>
      </c>
      <c r="Q44" s="144">
        <f>SUM(D44:O44)</f>
        <v>638670</v>
      </c>
    </row>
    <row r="45" spans="1:17" ht="20.100000000000001" customHeight="1" thickBot="1">
      <c r="A45" s="539"/>
      <c r="B45" s="155"/>
      <c r="C45" s="156" t="s">
        <v>126</v>
      </c>
      <c r="D45" s="175">
        <v>102.6246793608432</v>
      </c>
      <c r="E45" s="176">
        <v>86.228175275531768</v>
      </c>
      <c r="F45" s="176">
        <v>106.74844504297137</v>
      </c>
      <c r="G45" s="176">
        <v>137.35658329115662</v>
      </c>
      <c r="H45" s="176">
        <v>114.62595392396257</v>
      </c>
      <c r="I45" s="176">
        <v>105.03777736573703</v>
      </c>
      <c r="J45" s="176">
        <v>114.50256013244496</v>
      </c>
      <c r="K45" s="176">
        <v>97.625747201333013</v>
      </c>
      <c r="L45" s="176">
        <v>154.69985303487238</v>
      </c>
      <c r="M45" s="176">
        <v>148.90552880734663</v>
      </c>
      <c r="N45" s="176">
        <v>176.18109091845434</v>
      </c>
      <c r="O45" s="177">
        <v>199.86517108007368</v>
      </c>
      <c r="P45" s="178">
        <v>126.478377567948</v>
      </c>
    </row>
    <row r="46" spans="1:17" ht="20.100000000000001" customHeight="1" thickTop="1">
      <c r="A46" s="538" t="s">
        <v>284</v>
      </c>
      <c r="B46" s="540" t="s">
        <v>245</v>
      </c>
      <c r="C46" s="501"/>
      <c r="D46" s="161">
        <v>20963.669999999998</v>
      </c>
      <c r="E46" s="162">
        <v>22973.599999999999</v>
      </c>
      <c r="F46" s="162">
        <v>20166.900000000001</v>
      </c>
      <c r="G46" s="162">
        <v>24645.200000000001</v>
      </c>
      <c r="H46" s="162">
        <v>21962.640000000003</v>
      </c>
      <c r="I46" s="162">
        <v>22691.64</v>
      </c>
      <c r="J46" s="162">
        <v>21768.400000000001</v>
      </c>
      <c r="K46" s="162">
        <v>25386.720000000001</v>
      </c>
      <c r="L46" s="162">
        <v>20138</v>
      </c>
      <c r="M46" s="162">
        <v>28454.6</v>
      </c>
      <c r="N46" s="162">
        <v>34581</v>
      </c>
      <c r="O46" s="163">
        <v>21940.5</v>
      </c>
      <c r="P46" s="164">
        <v>285672.87</v>
      </c>
    </row>
    <row r="47" spans="1:17" ht="20.100000000000001" customHeight="1">
      <c r="A47" s="539"/>
      <c r="B47" s="145"/>
      <c r="C47" s="146" t="s">
        <v>126</v>
      </c>
      <c r="D47" s="151">
        <v>95.971680492226554</v>
      </c>
      <c r="E47" s="152">
        <v>138.41519255796015</v>
      </c>
      <c r="F47" s="152">
        <v>108.90195697252464</v>
      </c>
      <c r="G47" s="152">
        <v>133.21153679840876</v>
      </c>
      <c r="H47" s="152">
        <v>100.27137587201871</v>
      </c>
      <c r="I47" s="152">
        <v>99.64360992060702</v>
      </c>
      <c r="J47" s="152">
        <v>114.09373460381353</v>
      </c>
      <c r="K47" s="152">
        <v>129.04739635224985</v>
      </c>
      <c r="L47" s="152">
        <v>164.90607445257865</v>
      </c>
      <c r="M47" s="152">
        <v>95.791897551221012</v>
      </c>
      <c r="N47" s="152">
        <v>119.41571559300377</v>
      </c>
      <c r="O47" s="153">
        <v>94.63842819246446</v>
      </c>
      <c r="P47" s="154">
        <v>112.93801537557731</v>
      </c>
    </row>
    <row r="48" spans="1:17" ht="20.100000000000001" customHeight="1">
      <c r="A48" s="539"/>
      <c r="B48" s="541" t="s">
        <v>246</v>
      </c>
      <c r="C48" s="542"/>
      <c r="D48" s="140">
        <v>605.69819120411648</v>
      </c>
      <c r="E48" s="141">
        <v>568.69289097050535</v>
      </c>
      <c r="F48" s="141">
        <v>581.31215010735411</v>
      </c>
      <c r="G48" s="141">
        <v>587.62278252966098</v>
      </c>
      <c r="H48" s="141">
        <v>622.12356984406233</v>
      </c>
      <c r="I48" s="141">
        <v>537.78902714832429</v>
      </c>
      <c r="J48" s="141">
        <v>542.21265687877838</v>
      </c>
      <c r="K48" s="141">
        <v>531.40011785689524</v>
      </c>
      <c r="L48" s="141">
        <v>613.00481676432616</v>
      </c>
      <c r="M48" s="141">
        <v>578.33584025078551</v>
      </c>
      <c r="N48" s="141">
        <v>667.81434891992717</v>
      </c>
      <c r="O48" s="142">
        <v>731.57667327544948</v>
      </c>
      <c r="P48" s="143">
        <v>598.84642178306956</v>
      </c>
    </row>
    <row r="49" spans="1:18" ht="20.100000000000001" customHeight="1">
      <c r="A49" s="539"/>
      <c r="B49" s="145"/>
      <c r="C49" s="146" t="s">
        <v>126</v>
      </c>
      <c r="D49" s="151">
        <v>86.018005640811083</v>
      </c>
      <c r="E49" s="152">
        <v>79.364617448662045</v>
      </c>
      <c r="F49" s="152">
        <v>88.716104489212057</v>
      </c>
      <c r="G49" s="152">
        <v>103.72719364388145</v>
      </c>
      <c r="H49" s="152">
        <v>115.26767225153782</v>
      </c>
      <c r="I49" s="152">
        <v>102.68960014022377</v>
      </c>
      <c r="J49" s="152">
        <v>100.82665587085107</v>
      </c>
      <c r="K49" s="152">
        <v>81.311495453107469</v>
      </c>
      <c r="L49" s="152">
        <v>84.419231322428345</v>
      </c>
      <c r="M49" s="152">
        <v>85.475480780263126</v>
      </c>
      <c r="N49" s="152">
        <v>99.714728646057537</v>
      </c>
      <c r="O49" s="153">
        <v>111.33753605647023</v>
      </c>
      <c r="P49" s="154">
        <v>94.467315840227002</v>
      </c>
    </row>
    <row r="50" spans="1:18" ht="20.100000000000001" customHeight="1">
      <c r="A50" s="539"/>
      <c r="B50" s="541" t="s">
        <v>247</v>
      </c>
      <c r="C50" s="537"/>
      <c r="D50" s="140">
        <v>12698</v>
      </c>
      <c r="E50" s="141">
        <v>13065</v>
      </c>
      <c r="F50" s="141">
        <v>11723</v>
      </c>
      <c r="G50" s="141">
        <v>14482</v>
      </c>
      <c r="H50" s="141">
        <v>13663</v>
      </c>
      <c r="I50" s="141">
        <v>12203</v>
      </c>
      <c r="J50" s="141">
        <v>11803</v>
      </c>
      <c r="K50" s="141">
        <v>13491</v>
      </c>
      <c r="L50" s="141">
        <v>12345</v>
      </c>
      <c r="M50" s="141">
        <v>16456</v>
      </c>
      <c r="N50" s="141">
        <v>23094</v>
      </c>
      <c r="O50" s="142">
        <v>16051</v>
      </c>
      <c r="P50" s="143">
        <v>171074</v>
      </c>
      <c r="Q50" s="144">
        <f>SUM(D50:O50)</f>
        <v>171074</v>
      </c>
    </row>
    <row r="51" spans="1:18" ht="20.100000000000001" customHeight="1">
      <c r="A51" s="543"/>
      <c r="B51" s="145"/>
      <c r="C51" s="146" t="s">
        <v>126</v>
      </c>
      <c r="D51" s="151">
        <v>84.021273458458992</v>
      </c>
      <c r="E51" s="152">
        <v>109.87942618974147</v>
      </c>
      <c r="F51" s="152">
        <v>96.575087609965209</v>
      </c>
      <c r="G51" s="152">
        <v>136.74607498437626</v>
      </c>
      <c r="H51" s="152">
        <v>116.56934773362551</v>
      </c>
      <c r="I51" s="152">
        <v>102.21497300689784</v>
      </c>
      <c r="J51" s="152">
        <v>115.32899459322483</v>
      </c>
      <c r="K51" s="152">
        <v>105.45585556771617</v>
      </c>
      <c r="L51" s="152">
        <v>140.77928214427484</v>
      </c>
      <c r="M51" s="152">
        <v>82.612821216536446</v>
      </c>
      <c r="N51" s="152">
        <v>118.4826640173561</v>
      </c>
      <c r="O51" s="153">
        <v>105.02588585854753</v>
      </c>
      <c r="P51" s="154">
        <v>106.93609583344315</v>
      </c>
    </row>
    <row r="52" spans="1:18" ht="20.100000000000001" customHeight="1">
      <c r="A52" s="547" t="s">
        <v>127</v>
      </c>
      <c r="B52" s="541" t="s">
        <v>245</v>
      </c>
      <c r="C52" s="537"/>
      <c r="D52" s="140">
        <v>8</v>
      </c>
      <c r="E52" s="141">
        <v>1</v>
      </c>
      <c r="F52" s="141">
        <v>7.5</v>
      </c>
      <c r="G52" s="141">
        <v>1</v>
      </c>
      <c r="H52" s="141">
        <v>3.5</v>
      </c>
      <c r="I52" s="141">
        <v>1</v>
      </c>
      <c r="J52" s="141">
        <v>2.6</v>
      </c>
      <c r="K52" s="141">
        <v>0</v>
      </c>
      <c r="L52" s="141">
        <v>66</v>
      </c>
      <c r="M52" s="141">
        <v>1</v>
      </c>
      <c r="N52" s="141">
        <v>2</v>
      </c>
      <c r="O52" s="142">
        <v>8</v>
      </c>
      <c r="P52" s="143">
        <v>101.6</v>
      </c>
    </row>
    <row r="53" spans="1:18" ht="20.100000000000001" customHeight="1">
      <c r="A53" s="539"/>
      <c r="B53" s="145"/>
      <c r="C53" s="146" t="s">
        <v>126</v>
      </c>
      <c r="D53" s="187" t="s">
        <v>285</v>
      </c>
      <c r="E53" s="188" t="s">
        <v>285</v>
      </c>
      <c r="F53" s="188" t="s">
        <v>285</v>
      </c>
      <c r="G53" s="188" t="s">
        <v>285</v>
      </c>
      <c r="H53" s="188" t="s">
        <v>285</v>
      </c>
      <c r="I53" s="188" t="s">
        <v>285</v>
      </c>
      <c r="J53" s="188" t="s">
        <v>285</v>
      </c>
      <c r="K53" s="188" t="s">
        <v>285</v>
      </c>
      <c r="L53" s="188" t="s">
        <v>285</v>
      </c>
      <c r="M53" s="188" t="s">
        <v>285</v>
      </c>
      <c r="N53" s="188" t="s">
        <v>285</v>
      </c>
      <c r="O53" s="189" t="s">
        <v>285</v>
      </c>
      <c r="P53" s="204" t="s">
        <v>285</v>
      </c>
    </row>
    <row r="54" spans="1:18" ht="20.100000000000001" customHeight="1">
      <c r="A54" s="545" t="s">
        <v>286</v>
      </c>
      <c r="B54" s="541" t="s">
        <v>246</v>
      </c>
      <c r="C54" s="542"/>
      <c r="D54" s="190">
        <v>4350</v>
      </c>
      <c r="E54" s="141">
        <v>3420</v>
      </c>
      <c r="F54" s="141">
        <v>3176</v>
      </c>
      <c r="G54" s="141">
        <v>8000</v>
      </c>
      <c r="H54" s="141">
        <v>6278.5714285714284</v>
      </c>
      <c r="I54" s="141">
        <v>10000</v>
      </c>
      <c r="J54" s="141">
        <v>4155.7692307692305</v>
      </c>
      <c r="K54" s="191" t="s">
        <v>285</v>
      </c>
      <c r="L54" s="141">
        <v>348.4848484848485</v>
      </c>
      <c r="M54" s="141">
        <v>10000</v>
      </c>
      <c r="N54" s="141">
        <v>9000</v>
      </c>
      <c r="O54" s="142">
        <v>4125</v>
      </c>
      <c r="P54" s="143">
        <v>1931</v>
      </c>
    </row>
    <row r="55" spans="1:18" ht="20.100000000000001" customHeight="1">
      <c r="A55" s="539"/>
      <c r="B55" s="145"/>
      <c r="C55" s="146" t="s">
        <v>126</v>
      </c>
      <c r="D55" s="187" t="s">
        <v>285</v>
      </c>
      <c r="E55" s="188" t="s">
        <v>285</v>
      </c>
      <c r="F55" s="188" t="s">
        <v>285</v>
      </c>
      <c r="G55" s="188" t="s">
        <v>285</v>
      </c>
      <c r="H55" s="188" t="s">
        <v>285</v>
      </c>
      <c r="I55" s="188" t="s">
        <v>285</v>
      </c>
      <c r="J55" s="188" t="s">
        <v>285</v>
      </c>
      <c r="K55" s="188" t="s">
        <v>285</v>
      </c>
      <c r="L55" s="188" t="s">
        <v>285</v>
      </c>
      <c r="M55" s="188" t="s">
        <v>285</v>
      </c>
      <c r="N55" s="188" t="s">
        <v>285</v>
      </c>
      <c r="O55" s="189" t="s">
        <v>285</v>
      </c>
      <c r="P55" s="204" t="s">
        <v>285</v>
      </c>
    </row>
    <row r="56" spans="1:18" ht="20.100000000000001" customHeight="1">
      <c r="A56" s="539"/>
      <c r="B56" s="541" t="s">
        <v>247</v>
      </c>
      <c r="C56" s="537"/>
      <c r="D56" s="190">
        <v>35</v>
      </c>
      <c r="E56" s="141">
        <v>3</v>
      </c>
      <c r="F56" s="141">
        <v>24</v>
      </c>
      <c r="G56" s="141">
        <v>8</v>
      </c>
      <c r="H56" s="141">
        <v>22</v>
      </c>
      <c r="I56" s="141">
        <v>10</v>
      </c>
      <c r="J56" s="141">
        <v>11</v>
      </c>
      <c r="K56" s="191" t="s">
        <v>285</v>
      </c>
      <c r="L56" s="141">
        <v>23</v>
      </c>
      <c r="M56" s="141">
        <v>10</v>
      </c>
      <c r="N56" s="141">
        <v>18</v>
      </c>
      <c r="O56" s="142">
        <v>33</v>
      </c>
      <c r="P56" s="143">
        <v>197</v>
      </c>
      <c r="Q56" s="144">
        <f>SUM(D56:O56)</f>
        <v>197</v>
      </c>
    </row>
    <row r="57" spans="1:18" ht="20.100000000000001" customHeight="1" thickBot="1">
      <c r="A57" s="539"/>
      <c r="B57" s="155"/>
      <c r="C57" s="156" t="s">
        <v>126</v>
      </c>
      <c r="D57" s="187" t="s">
        <v>285</v>
      </c>
      <c r="E57" s="192" t="s">
        <v>285</v>
      </c>
      <c r="F57" s="192" t="s">
        <v>285</v>
      </c>
      <c r="G57" s="192" t="s">
        <v>285</v>
      </c>
      <c r="H57" s="192" t="s">
        <v>285</v>
      </c>
      <c r="I57" s="192" t="s">
        <v>285</v>
      </c>
      <c r="J57" s="192" t="s">
        <v>285</v>
      </c>
      <c r="K57" s="192" t="s">
        <v>285</v>
      </c>
      <c r="L57" s="192" t="s">
        <v>285</v>
      </c>
      <c r="M57" s="192" t="s">
        <v>285</v>
      </c>
      <c r="N57" s="192" t="s">
        <v>285</v>
      </c>
      <c r="O57" s="193" t="s">
        <v>285</v>
      </c>
      <c r="P57" s="204" t="s">
        <v>285</v>
      </c>
    </row>
    <row r="58" spans="1:18" ht="20.100000000000001" customHeight="1" thickTop="1">
      <c r="A58" s="538" t="s">
        <v>128</v>
      </c>
      <c r="B58" s="540" t="s">
        <v>245</v>
      </c>
      <c r="C58" s="501"/>
      <c r="D58" s="161">
        <v>2.2000000000000002</v>
      </c>
      <c r="E58" s="162">
        <v>1</v>
      </c>
      <c r="F58" s="162">
        <v>2.2000000000000002</v>
      </c>
      <c r="G58" s="162">
        <v>2.4</v>
      </c>
      <c r="H58" s="162">
        <v>2.6</v>
      </c>
      <c r="I58" s="162">
        <v>1</v>
      </c>
      <c r="J58" s="162">
        <v>2</v>
      </c>
      <c r="K58" s="162">
        <v>1.6</v>
      </c>
      <c r="L58" s="162">
        <v>1</v>
      </c>
      <c r="M58" s="162">
        <v>1</v>
      </c>
      <c r="N58" s="162">
        <v>0.6</v>
      </c>
      <c r="O58" s="163">
        <v>0.6</v>
      </c>
      <c r="P58" s="164">
        <v>18.200000000000003</v>
      </c>
      <c r="Q58" s="144">
        <f>SUM(D58:O58)</f>
        <v>18.200000000000003</v>
      </c>
    </row>
    <row r="59" spans="1:18" ht="20.100000000000001" customHeight="1">
      <c r="A59" s="539"/>
      <c r="B59" s="145"/>
      <c r="C59" s="146" t="s">
        <v>126</v>
      </c>
      <c r="D59" s="187" t="s">
        <v>285</v>
      </c>
      <c r="E59" s="188" t="s">
        <v>285</v>
      </c>
      <c r="F59" s="188" t="s">
        <v>285</v>
      </c>
      <c r="G59" s="188" t="s">
        <v>285</v>
      </c>
      <c r="H59" s="188" t="s">
        <v>285</v>
      </c>
      <c r="I59" s="188" t="s">
        <v>285</v>
      </c>
      <c r="J59" s="188" t="s">
        <v>285</v>
      </c>
      <c r="K59" s="188" t="s">
        <v>285</v>
      </c>
      <c r="L59" s="188" t="s">
        <v>285</v>
      </c>
      <c r="M59" s="188" t="s">
        <v>285</v>
      </c>
      <c r="N59" s="188" t="s">
        <v>285</v>
      </c>
      <c r="O59" s="189" t="s">
        <v>285</v>
      </c>
      <c r="P59" s="204" t="s">
        <v>285</v>
      </c>
    </row>
    <row r="60" spans="1:18" ht="20.100000000000001" customHeight="1">
      <c r="A60" s="545" t="s">
        <v>286</v>
      </c>
      <c r="B60" s="541" t="s">
        <v>246</v>
      </c>
      <c r="C60" s="542"/>
      <c r="D60" s="140">
        <v>13909.090909090908</v>
      </c>
      <c r="E60" s="141">
        <v>19200</v>
      </c>
      <c r="F60" s="141">
        <v>9545.4545454545441</v>
      </c>
      <c r="G60" s="141">
        <v>16312.5</v>
      </c>
      <c r="H60" s="141">
        <v>18057.692307692309</v>
      </c>
      <c r="I60" s="141">
        <v>14400</v>
      </c>
      <c r="J60" s="141">
        <v>13440</v>
      </c>
      <c r="K60" s="141">
        <v>11343.75</v>
      </c>
      <c r="L60" s="141">
        <v>20100</v>
      </c>
      <c r="M60" s="141">
        <v>9600</v>
      </c>
      <c r="N60" s="141">
        <v>14250</v>
      </c>
      <c r="O60" s="142">
        <v>14250</v>
      </c>
      <c r="P60" s="143">
        <v>14611</v>
      </c>
      <c r="R60" s="194"/>
    </row>
    <row r="61" spans="1:18" ht="20.100000000000001" customHeight="1">
      <c r="A61" s="539"/>
      <c r="B61" s="145"/>
      <c r="C61" s="146" t="s">
        <v>126</v>
      </c>
      <c r="D61" s="187" t="s">
        <v>285</v>
      </c>
      <c r="E61" s="188" t="s">
        <v>285</v>
      </c>
      <c r="F61" s="188" t="s">
        <v>285</v>
      </c>
      <c r="G61" s="188" t="s">
        <v>285</v>
      </c>
      <c r="H61" s="188" t="s">
        <v>285</v>
      </c>
      <c r="I61" s="188" t="s">
        <v>285</v>
      </c>
      <c r="J61" s="188" t="s">
        <v>285</v>
      </c>
      <c r="K61" s="188" t="s">
        <v>285</v>
      </c>
      <c r="L61" s="188" t="s">
        <v>285</v>
      </c>
      <c r="M61" s="188" t="s">
        <v>285</v>
      </c>
      <c r="N61" s="188" t="s">
        <v>285</v>
      </c>
      <c r="O61" s="189" t="s">
        <v>285</v>
      </c>
      <c r="P61" s="204" t="s">
        <v>285</v>
      </c>
    </row>
    <row r="62" spans="1:18" ht="20.100000000000001" customHeight="1">
      <c r="A62" s="539"/>
      <c r="B62" s="541" t="s">
        <v>247</v>
      </c>
      <c r="C62" s="537"/>
      <c r="D62" s="140">
        <v>31</v>
      </c>
      <c r="E62" s="141">
        <v>19</v>
      </c>
      <c r="F62" s="141">
        <v>21</v>
      </c>
      <c r="G62" s="141">
        <v>39</v>
      </c>
      <c r="H62" s="141">
        <v>47</v>
      </c>
      <c r="I62" s="141">
        <v>14</v>
      </c>
      <c r="J62" s="141">
        <v>27</v>
      </c>
      <c r="K62" s="141">
        <v>18</v>
      </c>
      <c r="L62" s="141">
        <v>20</v>
      </c>
      <c r="M62" s="141">
        <v>10</v>
      </c>
      <c r="N62" s="141">
        <v>9</v>
      </c>
      <c r="O62" s="142">
        <v>9</v>
      </c>
      <c r="P62" s="143">
        <v>263</v>
      </c>
      <c r="Q62" s="144">
        <f>SUM(D62:O62)</f>
        <v>264</v>
      </c>
    </row>
    <row r="63" spans="1:18" ht="20.100000000000001" customHeight="1" thickBot="1">
      <c r="A63" s="546"/>
      <c r="B63" s="165"/>
      <c r="C63" s="166" t="s">
        <v>126</v>
      </c>
      <c r="D63" s="195" t="s">
        <v>285</v>
      </c>
      <c r="E63" s="192" t="s">
        <v>285</v>
      </c>
      <c r="F63" s="192" t="s">
        <v>285</v>
      </c>
      <c r="G63" s="192" t="s">
        <v>285</v>
      </c>
      <c r="H63" s="192" t="s">
        <v>285</v>
      </c>
      <c r="I63" s="192" t="s">
        <v>285</v>
      </c>
      <c r="J63" s="192" t="s">
        <v>285</v>
      </c>
      <c r="K63" s="192" t="s">
        <v>285</v>
      </c>
      <c r="L63" s="192" t="s">
        <v>285</v>
      </c>
      <c r="M63" s="192" t="s">
        <v>285</v>
      </c>
      <c r="N63" s="192" t="s">
        <v>285</v>
      </c>
      <c r="O63" s="193" t="s">
        <v>285</v>
      </c>
      <c r="P63" s="205" t="s">
        <v>285</v>
      </c>
    </row>
    <row r="64" spans="1:18" ht="20.100000000000001" customHeight="1" thickTop="1">
      <c r="A64" s="539" t="s">
        <v>129</v>
      </c>
      <c r="B64" s="544" t="s">
        <v>245</v>
      </c>
      <c r="C64" s="505"/>
      <c r="D64" s="171">
        <v>192.6</v>
      </c>
      <c r="E64" s="172">
        <v>165.07999999999998</v>
      </c>
      <c r="F64" s="172">
        <v>215.44</v>
      </c>
      <c r="G64" s="172">
        <v>247</v>
      </c>
      <c r="H64" s="172">
        <v>202.8</v>
      </c>
      <c r="I64" s="172">
        <v>215.08</v>
      </c>
      <c r="J64" s="172">
        <v>451.2</v>
      </c>
      <c r="K64" s="172">
        <v>381</v>
      </c>
      <c r="L64" s="172">
        <v>261.44</v>
      </c>
      <c r="M64" s="172">
        <v>192.68</v>
      </c>
      <c r="N64" s="172">
        <v>190.6</v>
      </c>
      <c r="O64" s="173">
        <v>206.44</v>
      </c>
      <c r="P64" s="174">
        <v>2921.3599999999997</v>
      </c>
    </row>
    <row r="65" spans="1:17" ht="20.100000000000001" customHeight="1">
      <c r="A65" s="539"/>
      <c r="B65" s="145"/>
      <c r="C65" s="146" t="s">
        <v>126</v>
      </c>
      <c r="D65" s="151">
        <v>67.342657342657347</v>
      </c>
      <c r="E65" s="152">
        <v>78.23696682464454</v>
      </c>
      <c r="F65" s="152">
        <v>85.832669322709165</v>
      </c>
      <c r="G65" s="152">
        <v>106.00858369098714</v>
      </c>
      <c r="H65" s="152">
        <v>71.914893617021278</v>
      </c>
      <c r="I65" s="152">
        <v>48.332584269662924</v>
      </c>
      <c r="J65" s="152">
        <v>138.40490797546013</v>
      </c>
      <c r="K65" s="152">
        <v>170.08928571428572</v>
      </c>
      <c r="L65" s="152">
        <v>120.47926267281106</v>
      </c>
      <c r="M65" s="152">
        <v>71.099630996309969</v>
      </c>
      <c r="N65" s="152">
        <v>90.761904761904759</v>
      </c>
      <c r="O65" s="153">
        <v>83.241935483870961</v>
      </c>
      <c r="P65" s="154">
        <v>91.178526841448189</v>
      </c>
    </row>
    <row r="66" spans="1:17" ht="20.100000000000001" customHeight="1">
      <c r="A66" s="539"/>
      <c r="B66" s="541" t="s">
        <v>246</v>
      </c>
      <c r="C66" s="542"/>
      <c r="D66" s="140">
        <v>1472.8971962616822</v>
      </c>
      <c r="E66" s="141">
        <v>1498.0615459171313</v>
      </c>
      <c r="F66" s="141">
        <v>1501.2532491645006</v>
      </c>
      <c r="G66" s="141">
        <v>1413.0769230769231</v>
      </c>
      <c r="H66" s="141">
        <v>1459.1715976331361</v>
      </c>
      <c r="I66" s="141">
        <v>1402.8733494513669</v>
      </c>
      <c r="J66" s="141">
        <v>1065.4920212765958</v>
      </c>
      <c r="K66" s="141">
        <v>1120.3937007874015</v>
      </c>
      <c r="L66" s="141">
        <v>1285.3427172582619</v>
      </c>
      <c r="M66" s="141">
        <v>1516.400249117708</v>
      </c>
      <c r="N66" s="141">
        <v>1435.4144805876181</v>
      </c>
      <c r="O66" s="142">
        <v>1430.9242394884711</v>
      </c>
      <c r="P66" s="143">
        <v>1337.0211134540079</v>
      </c>
    </row>
    <row r="67" spans="1:17" ht="20.100000000000001" customHeight="1">
      <c r="A67" s="539"/>
      <c r="B67" s="145"/>
      <c r="C67" s="146" t="s">
        <v>126</v>
      </c>
      <c r="D67" s="151">
        <v>99.03086908389173</v>
      </c>
      <c r="E67" s="152">
        <v>97.204330555970103</v>
      </c>
      <c r="F67" s="152">
        <v>98.46675974837845</v>
      </c>
      <c r="G67" s="152">
        <v>93.900455482618085</v>
      </c>
      <c r="H67" s="152">
        <v>96.829212688351262</v>
      </c>
      <c r="I67" s="152">
        <v>114.65193517451058</v>
      </c>
      <c r="J67" s="152">
        <v>83.659379891947466</v>
      </c>
      <c r="K67" s="152">
        <v>74.400625215337939</v>
      </c>
      <c r="L67" s="152">
        <v>84.521277229640958</v>
      </c>
      <c r="M67" s="152">
        <v>96.406771323414247</v>
      </c>
      <c r="N67" s="152">
        <v>90.78909367337404</v>
      </c>
      <c r="O67" s="153">
        <v>94.916285451096314</v>
      </c>
      <c r="P67" s="154">
        <v>91.769829638102863</v>
      </c>
    </row>
    <row r="68" spans="1:17" ht="20.100000000000001" customHeight="1">
      <c r="A68" s="539"/>
      <c r="B68" s="541" t="s">
        <v>247</v>
      </c>
      <c r="C68" s="537"/>
      <c r="D68" s="140">
        <v>284</v>
      </c>
      <c r="E68" s="141">
        <v>247</v>
      </c>
      <c r="F68" s="141">
        <v>323</v>
      </c>
      <c r="G68" s="141">
        <v>349</v>
      </c>
      <c r="H68" s="141">
        <v>296</v>
      </c>
      <c r="I68" s="141">
        <v>302</v>
      </c>
      <c r="J68" s="141">
        <v>481</v>
      </c>
      <c r="K68" s="141">
        <v>427</v>
      </c>
      <c r="L68" s="141">
        <v>336</v>
      </c>
      <c r="M68" s="141">
        <v>292</v>
      </c>
      <c r="N68" s="141">
        <v>274</v>
      </c>
      <c r="O68" s="142">
        <v>295</v>
      </c>
      <c r="P68" s="143">
        <v>3906</v>
      </c>
      <c r="Q68" s="144">
        <f>SUM(D68:O68)</f>
        <v>3906</v>
      </c>
    </row>
    <row r="69" spans="1:17" ht="20.100000000000001" customHeight="1" thickBot="1">
      <c r="A69" s="539"/>
      <c r="B69" s="155"/>
      <c r="C69" s="156" t="s">
        <v>126</v>
      </c>
      <c r="D69" s="175">
        <v>66.690018830620801</v>
      </c>
      <c r="E69" s="176">
        <v>76.049719849192144</v>
      </c>
      <c r="F69" s="176">
        <v>84.516648287612171</v>
      </c>
      <c r="G69" s="176">
        <v>99.542542936509292</v>
      </c>
      <c r="H69" s="176">
        <v>69.634625295027078</v>
      </c>
      <c r="I69" s="176">
        <v>55.414243185019615</v>
      </c>
      <c r="J69" s="176">
        <v>115.78868775229047</v>
      </c>
      <c r="K69" s="176">
        <v>126.54749199573105</v>
      </c>
      <c r="L69" s="176">
        <v>101.83061160791395</v>
      </c>
      <c r="M69" s="176">
        <v>68.544858666403911</v>
      </c>
      <c r="N69" s="176">
        <v>82.401910734024256</v>
      </c>
      <c r="O69" s="177">
        <v>79.010153098888409</v>
      </c>
      <c r="P69" s="178">
        <v>83.674378748928874</v>
      </c>
    </row>
    <row r="70" spans="1:17" ht="20.100000000000001" customHeight="1" thickTop="1">
      <c r="A70" s="538" t="s">
        <v>130</v>
      </c>
      <c r="B70" s="540" t="s">
        <v>245</v>
      </c>
      <c r="C70" s="501"/>
      <c r="D70" s="161">
        <v>772</v>
      </c>
      <c r="E70" s="162">
        <v>888</v>
      </c>
      <c r="F70" s="162">
        <v>819</v>
      </c>
      <c r="G70" s="162">
        <v>580</v>
      </c>
      <c r="H70" s="162">
        <v>207</v>
      </c>
      <c r="I70" s="162">
        <v>177</v>
      </c>
      <c r="J70" s="162">
        <v>105</v>
      </c>
      <c r="K70" s="162">
        <v>102</v>
      </c>
      <c r="L70" s="162">
        <v>69</v>
      </c>
      <c r="M70" s="162">
        <v>286</v>
      </c>
      <c r="N70" s="162">
        <v>641.29999999999995</v>
      </c>
      <c r="O70" s="163">
        <v>546</v>
      </c>
      <c r="P70" s="164">
        <v>5192.3</v>
      </c>
      <c r="Q70" s="144">
        <f>SUM(D70:O70)</f>
        <v>5192.3</v>
      </c>
    </row>
    <row r="71" spans="1:17" ht="20.100000000000001" customHeight="1">
      <c r="A71" s="539"/>
      <c r="B71" s="145"/>
      <c r="C71" s="146" t="s">
        <v>126</v>
      </c>
      <c r="D71" s="151">
        <v>489</v>
      </c>
      <c r="E71" s="152">
        <v>546</v>
      </c>
      <c r="F71" s="152">
        <v>144.44444444444443</v>
      </c>
      <c r="G71" s="152">
        <v>116.46586345381526</v>
      </c>
      <c r="H71" s="152">
        <v>255.55555555555554</v>
      </c>
      <c r="I71" s="152">
        <v>983.33333333333337</v>
      </c>
      <c r="J71" s="152">
        <v>583.33333333333326</v>
      </c>
      <c r="K71" s="152">
        <v>566.66666666666674</v>
      </c>
      <c r="L71" s="152">
        <v>287.5</v>
      </c>
      <c r="M71" s="152">
        <v>57.777777777777771</v>
      </c>
      <c r="N71" s="152">
        <v>101.53578214059532</v>
      </c>
      <c r="O71" s="153">
        <v>71.372549019607845</v>
      </c>
      <c r="P71" s="154">
        <v>125.09757625403554</v>
      </c>
    </row>
    <row r="72" spans="1:17" ht="20.100000000000001" customHeight="1">
      <c r="A72" s="539"/>
      <c r="B72" s="541" t="s">
        <v>246</v>
      </c>
      <c r="C72" s="542"/>
      <c r="D72" s="140">
        <v>766.77461139896377</v>
      </c>
      <c r="E72" s="141">
        <v>714.35810810810813</v>
      </c>
      <c r="F72" s="141">
        <v>677.77777777777783</v>
      </c>
      <c r="G72" s="141">
        <v>740.68965517241384</v>
      </c>
      <c r="H72" s="141">
        <v>752.89855072463763</v>
      </c>
      <c r="I72" s="141">
        <v>750.84745762711862</v>
      </c>
      <c r="J72" s="141">
        <v>755.71428571428567</v>
      </c>
      <c r="K72" s="141">
        <v>758.82352941176475</v>
      </c>
      <c r="L72" s="141">
        <v>756.52173913043475</v>
      </c>
      <c r="M72" s="141">
        <v>787.58741258741259</v>
      </c>
      <c r="N72" s="141">
        <v>791.08061749571186</v>
      </c>
      <c r="O72" s="142">
        <v>795.23809523809518</v>
      </c>
      <c r="P72" s="143">
        <v>746.38792057469709</v>
      </c>
    </row>
    <row r="73" spans="1:17" ht="20.100000000000001" customHeight="1">
      <c r="A73" s="539"/>
      <c r="B73" s="145"/>
      <c r="C73" s="146" t="s">
        <v>126</v>
      </c>
      <c r="D73" s="151">
        <v>101.61322086018789</v>
      </c>
      <c r="E73" s="152">
        <v>94.900128230420194</v>
      </c>
      <c r="F73" s="152">
        <v>90.084388185654007</v>
      </c>
      <c r="G73" s="152">
        <v>98.6002267510992</v>
      </c>
      <c r="H73" s="152">
        <v>98.204158790170126</v>
      </c>
      <c r="I73" s="152">
        <v>93.855932203389827</v>
      </c>
      <c r="J73" s="152">
        <v>94.464285714285708</v>
      </c>
      <c r="K73" s="152">
        <v>94.852941176470594</v>
      </c>
      <c r="L73" s="152">
        <v>94.565217391304344</v>
      </c>
      <c r="M73" s="152">
        <v>106.57912169025103</v>
      </c>
      <c r="N73" s="152">
        <v>106.80772082306362</v>
      </c>
      <c r="O73" s="153">
        <v>109.34791819127219</v>
      </c>
      <c r="P73" s="154">
        <v>100.09103637112821</v>
      </c>
    </row>
    <row r="74" spans="1:17" ht="20.100000000000001" customHeight="1">
      <c r="A74" s="539"/>
      <c r="B74" s="541" t="s">
        <v>247</v>
      </c>
      <c r="C74" s="537"/>
      <c r="D74" s="140">
        <v>592</v>
      </c>
      <c r="E74" s="141">
        <v>634</v>
      </c>
      <c r="F74" s="141">
        <v>555</v>
      </c>
      <c r="G74" s="141">
        <v>430</v>
      </c>
      <c r="H74" s="141">
        <v>156</v>
      </c>
      <c r="I74" s="141">
        <v>133</v>
      </c>
      <c r="J74" s="141">
        <v>79</v>
      </c>
      <c r="K74" s="141">
        <v>77</v>
      </c>
      <c r="L74" s="141">
        <v>52</v>
      </c>
      <c r="M74" s="141">
        <v>225</v>
      </c>
      <c r="N74" s="141">
        <v>507</v>
      </c>
      <c r="O74" s="142">
        <v>434</v>
      </c>
      <c r="P74" s="143">
        <v>3875</v>
      </c>
      <c r="Q74" s="144">
        <f>SUM(D74:O74)</f>
        <v>3874</v>
      </c>
    </row>
    <row r="75" spans="1:17" ht="20.100000000000001" customHeight="1">
      <c r="A75" s="543"/>
      <c r="B75" s="145"/>
      <c r="C75" s="146" t="s">
        <v>126</v>
      </c>
      <c r="D75" s="151">
        <v>160.42005420054198</v>
      </c>
      <c r="E75" s="152">
        <v>154.34306569343065</v>
      </c>
      <c r="F75" s="152">
        <v>130.12189404594469</v>
      </c>
      <c r="G75" s="152">
        <v>114.83560545308742</v>
      </c>
      <c r="H75" s="152">
        <v>250.96618357487924</v>
      </c>
      <c r="I75" s="152">
        <v>922.91666666666663</v>
      </c>
      <c r="J75" s="152">
        <v>551.04166666666674</v>
      </c>
      <c r="K75" s="152">
        <v>537.5</v>
      </c>
      <c r="L75" s="152">
        <v>271.875</v>
      </c>
      <c r="M75" s="152">
        <v>61.579048087700592</v>
      </c>
      <c r="N75" s="152">
        <v>108.44805472424113</v>
      </c>
      <c r="O75" s="153">
        <v>78.044396512986424</v>
      </c>
      <c r="P75" s="154">
        <v>125.21146054782659</v>
      </c>
    </row>
  </sheetData>
  <mergeCells count="73">
    <mergeCell ref="A8:A9"/>
    <mergeCell ref="B8:C8"/>
    <mergeCell ref="A3:C3"/>
    <mergeCell ref="A4:A5"/>
    <mergeCell ref="B4:C4"/>
    <mergeCell ref="A6:A7"/>
    <mergeCell ref="B6:C6"/>
    <mergeCell ref="A10:A11"/>
    <mergeCell ref="B10:C10"/>
    <mergeCell ref="A12:A13"/>
    <mergeCell ref="B12:C12"/>
    <mergeCell ref="A14:A15"/>
    <mergeCell ref="B14:C14"/>
    <mergeCell ref="A16:A17"/>
    <mergeCell ref="B16:C16"/>
    <mergeCell ref="A18:A19"/>
    <mergeCell ref="B18:C18"/>
    <mergeCell ref="A20:A21"/>
    <mergeCell ref="B20:C20"/>
    <mergeCell ref="A22:A23"/>
    <mergeCell ref="B22:C22"/>
    <mergeCell ref="A24:A25"/>
    <mergeCell ref="B24:C24"/>
    <mergeCell ref="A26:A27"/>
    <mergeCell ref="B26:C26"/>
    <mergeCell ref="A28:A29"/>
    <mergeCell ref="B28:C28"/>
    <mergeCell ref="A30:A31"/>
    <mergeCell ref="B30:C30"/>
    <mergeCell ref="A32:A33"/>
    <mergeCell ref="B32:C32"/>
    <mergeCell ref="A34:A35"/>
    <mergeCell ref="B34:C34"/>
    <mergeCell ref="A36:A37"/>
    <mergeCell ref="B36:C36"/>
    <mergeCell ref="A38:A39"/>
    <mergeCell ref="B38:C38"/>
    <mergeCell ref="A40:A41"/>
    <mergeCell ref="B40:C40"/>
    <mergeCell ref="A42:A43"/>
    <mergeCell ref="B42:C42"/>
    <mergeCell ref="A44:A45"/>
    <mergeCell ref="B44:C44"/>
    <mergeCell ref="A46:A47"/>
    <mergeCell ref="B46:C46"/>
    <mergeCell ref="A48:A49"/>
    <mergeCell ref="B48:C48"/>
    <mergeCell ref="A50:A51"/>
    <mergeCell ref="B50:C50"/>
    <mergeCell ref="A52:A53"/>
    <mergeCell ref="B52:C52"/>
    <mergeCell ref="A54:A55"/>
    <mergeCell ref="B54:C54"/>
    <mergeCell ref="A56:A57"/>
    <mergeCell ref="B56:C56"/>
    <mergeCell ref="A58:A59"/>
    <mergeCell ref="B58:C58"/>
    <mergeCell ref="A60:A61"/>
    <mergeCell ref="B60:C60"/>
    <mergeCell ref="A62:A63"/>
    <mergeCell ref="B62:C62"/>
    <mergeCell ref="A64:A65"/>
    <mergeCell ref="B64:C64"/>
    <mergeCell ref="A66:A67"/>
    <mergeCell ref="B66:C66"/>
    <mergeCell ref="A68:A69"/>
    <mergeCell ref="B68:C68"/>
    <mergeCell ref="A70:A71"/>
    <mergeCell ref="B70:C70"/>
    <mergeCell ref="A72:A73"/>
    <mergeCell ref="B72:C72"/>
    <mergeCell ref="A74:A75"/>
    <mergeCell ref="B74:C74"/>
  </mergeCells>
  <phoneticPr fontId="3"/>
  <printOptions horizontalCentered="1"/>
  <pageMargins left="0.59055118110236227" right="0.19685039370078741" top="0.59055118110236227" bottom="0.39370078740157483" header="0.31496062992125984" footer="0.23622047244094491"/>
  <pageSetup paperSize="9" scale="81" firstPageNumber="8" fitToHeight="0" orientation="portrait" useFirstPageNumber="1" r:id="rId1"/>
  <headerFooter>
    <oddFooter xml:space="preserve">&amp;C- &amp;P -
</oddFooter>
  </headerFooter>
  <rowBreaks count="1" manualBreakCount="1">
    <brk id="51" max="15" man="1"/>
  </rowBreaks>
  <colBreaks count="1" manualBreakCount="1">
    <brk id="16" max="1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65"/>
  <sheetViews>
    <sheetView view="pageBreakPreview" zoomScale="110" zoomScaleNormal="120" zoomScaleSheetLayoutView="110" workbookViewId="0">
      <selection activeCell="N56" sqref="N56"/>
    </sheetView>
  </sheetViews>
  <sheetFormatPr defaultColWidth="9" defaultRowHeight="13.5"/>
  <cols>
    <col min="1" max="1" width="9.625" style="420" customWidth="1"/>
    <col min="2" max="2" width="3.625" style="420" customWidth="1"/>
    <col min="3" max="3" width="6.625" style="420" customWidth="1"/>
    <col min="4" max="12" width="8.625" style="420" customWidth="1"/>
    <col min="13" max="16384" width="9" style="420"/>
  </cols>
  <sheetData>
    <row r="1" spans="1:12" s="10" customFormat="1" ht="20.100000000000001" customHeight="1">
      <c r="A1" s="216" t="s">
        <v>131</v>
      </c>
      <c r="C1" s="339"/>
    </row>
    <row r="2" spans="1:12" s="217" customFormat="1" ht="20.100000000000001" customHeight="1">
      <c r="C2" s="340"/>
    </row>
    <row r="3" spans="1:12" s="217" customFormat="1" ht="15" customHeight="1">
      <c r="A3" s="526"/>
      <c r="B3" s="527"/>
      <c r="C3" s="527"/>
      <c r="D3" s="556" t="s">
        <v>93</v>
      </c>
      <c r="E3" s="557"/>
      <c r="F3" s="558"/>
      <c r="G3" s="559" t="s">
        <v>94</v>
      </c>
      <c r="H3" s="560"/>
      <c r="I3" s="560"/>
      <c r="J3" s="561" t="s">
        <v>95</v>
      </c>
      <c r="K3" s="557"/>
      <c r="L3" s="558"/>
    </row>
    <row r="4" spans="1:12" s="217" customFormat="1" ht="15" customHeight="1">
      <c r="A4" s="528"/>
      <c r="B4" s="529"/>
      <c r="C4" s="529"/>
      <c r="D4" s="94" t="s">
        <v>287</v>
      </c>
      <c r="E4" s="341" t="s">
        <v>288</v>
      </c>
      <c r="F4" s="342" t="s">
        <v>96</v>
      </c>
      <c r="G4" s="95" t="s">
        <v>289</v>
      </c>
      <c r="H4" s="341" t="s">
        <v>288</v>
      </c>
      <c r="I4" s="343" t="s">
        <v>96</v>
      </c>
      <c r="J4" s="95" t="s">
        <v>289</v>
      </c>
      <c r="K4" s="341" t="s">
        <v>288</v>
      </c>
      <c r="L4" s="344" t="s">
        <v>96</v>
      </c>
    </row>
    <row r="5" spans="1:12" s="217" customFormat="1" ht="15" customHeight="1">
      <c r="A5" s="224" t="s">
        <v>132</v>
      </c>
      <c r="B5" s="541" t="s">
        <v>358</v>
      </c>
      <c r="C5" s="562"/>
      <c r="D5" s="345">
        <v>29203.599999999999</v>
      </c>
      <c r="E5" s="346">
        <v>22355.200000000001</v>
      </c>
      <c r="F5" s="347">
        <f>+E5-D5</f>
        <v>-6848.3999999999978</v>
      </c>
      <c r="G5" s="348">
        <v>46377</v>
      </c>
      <c r="H5" s="349">
        <v>55200</v>
      </c>
      <c r="I5" s="350">
        <f>+H5-G5</f>
        <v>8823</v>
      </c>
      <c r="J5" s="351">
        <f>+D5+G5</f>
        <v>75580.600000000006</v>
      </c>
      <c r="K5" s="349">
        <f>+E5+H5</f>
        <v>77555.199999999997</v>
      </c>
      <c r="L5" s="352">
        <f>+K5-J5</f>
        <v>1974.5999999999913</v>
      </c>
    </row>
    <row r="6" spans="1:12" s="217" customFormat="1" ht="15" customHeight="1">
      <c r="A6" s="353" t="s">
        <v>290</v>
      </c>
      <c r="B6" s="354"/>
      <c r="C6" s="355" t="s">
        <v>291</v>
      </c>
      <c r="D6" s="356"/>
      <c r="E6" s="58">
        <f>E5/D5</f>
        <v>0.76549466504129637</v>
      </c>
      <c r="F6" s="357"/>
      <c r="G6" s="358"/>
      <c r="H6" s="58">
        <f>H5/G5</f>
        <v>1.1902451646290186</v>
      </c>
      <c r="I6" s="359"/>
      <c r="J6" s="360"/>
      <c r="K6" s="58">
        <f>K5/J5</f>
        <v>1.0261257518463731</v>
      </c>
      <c r="L6" s="361"/>
    </row>
    <row r="7" spans="1:12" s="217" customFormat="1" ht="15" customHeight="1">
      <c r="A7" s="231"/>
      <c r="B7" s="362"/>
      <c r="C7" s="363" t="s">
        <v>292</v>
      </c>
      <c r="D7" s="364">
        <f>+D5/J5</f>
        <v>0.38639015832105061</v>
      </c>
      <c r="E7" s="59">
        <f>+E5/K5</f>
        <v>0.28824888595477804</v>
      </c>
      <c r="F7" s="365"/>
      <c r="G7" s="364">
        <f>+G5/J5</f>
        <v>0.61360984167894927</v>
      </c>
      <c r="H7" s="59">
        <f>+H5/K5</f>
        <v>0.71175111404522196</v>
      </c>
      <c r="I7" s="366"/>
      <c r="J7" s="367"/>
      <c r="K7" s="368"/>
      <c r="L7" s="369"/>
    </row>
    <row r="8" spans="1:12" s="374" customFormat="1" ht="15" customHeight="1">
      <c r="A8" s="370"/>
      <c r="B8" s="551" t="s">
        <v>355</v>
      </c>
      <c r="C8" s="563"/>
      <c r="D8" s="371">
        <f>+D10*1000/D5</f>
        <v>695.29099152159324</v>
      </c>
      <c r="E8" s="372">
        <f>+E10*1000/E5</f>
        <v>732.17864300028623</v>
      </c>
      <c r="F8" s="347">
        <f>+E8-D8</f>
        <v>36.887651478692987</v>
      </c>
      <c r="G8" s="373">
        <f>+G10*1000/G5</f>
        <v>497.25079241865581</v>
      </c>
      <c r="H8" s="372">
        <f>+H10*1000/H5</f>
        <v>560.54347826086962</v>
      </c>
      <c r="I8" s="350">
        <f>+H8-G8</f>
        <v>63.292685842213814</v>
      </c>
      <c r="J8" s="373">
        <f>+J10*1000/J5</f>
        <v>573.7715763039721</v>
      </c>
      <c r="K8" s="372">
        <f>+K10*1000/K5</f>
        <v>610.01712328767121</v>
      </c>
      <c r="L8" s="352">
        <f>+K8-J8</f>
        <v>36.245546983699114</v>
      </c>
    </row>
    <row r="9" spans="1:12" s="217" customFormat="1" ht="15" customHeight="1">
      <c r="A9" s="231"/>
      <c r="B9" s="254"/>
      <c r="C9" s="375" t="s">
        <v>291</v>
      </c>
      <c r="D9" s="376"/>
      <c r="E9" s="197">
        <f>E8/D8</f>
        <v>1.0530535443842974</v>
      </c>
      <c r="F9" s="365"/>
      <c r="G9" s="377"/>
      <c r="H9" s="58">
        <f>H8/G8</f>
        <v>1.127285238771274</v>
      </c>
      <c r="I9" s="366"/>
      <c r="J9" s="378"/>
      <c r="K9" s="58">
        <f>K8/J8</f>
        <v>1.0631706910564998</v>
      </c>
      <c r="L9" s="361"/>
    </row>
    <row r="10" spans="1:12" s="374" customFormat="1" ht="15" customHeight="1">
      <c r="A10" s="370"/>
      <c r="B10" s="551" t="s">
        <v>356</v>
      </c>
      <c r="C10" s="563"/>
      <c r="D10" s="345">
        <v>20305</v>
      </c>
      <c r="E10" s="349">
        <v>16368</v>
      </c>
      <c r="F10" s="347">
        <f>+E10-D10</f>
        <v>-3937</v>
      </c>
      <c r="G10" s="348">
        <v>23061</v>
      </c>
      <c r="H10" s="349">
        <v>30942</v>
      </c>
      <c r="I10" s="350">
        <f>+H10-G10</f>
        <v>7881</v>
      </c>
      <c r="J10" s="351">
        <f>+D10+G10</f>
        <v>43366</v>
      </c>
      <c r="K10" s="349">
        <f>+E10+H10</f>
        <v>47310</v>
      </c>
      <c r="L10" s="352">
        <f>+K10-J10</f>
        <v>3944</v>
      </c>
    </row>
    <row r="11" spans="1:12" s="217" customFormat="1" ht="15" customHeight="1" thickBot="1">
      <c r="A11" s="231"/>
      <c r="B11" s="379"/>
      <c r="C11" s="355" t="s">
        <v>100</v>
      </c>
      <c r="D11" s="380"/>
      <c r="E11" s="60">
        <f>E10/D10</f>
        <v>0.80610687022900762</v>
      </c>
      <c r="F11" s="381"/>
      <c r="G11" s="382"/>
      <c r="H11" s="60">
        <f>H10/G10</f>
        <v>1.3417458046051776</v>
      </c>
      <c r="I11" s="383"/>
      <c r="J11" s="384"/>
      <c r="K11" s="60">
        <f>K10/J10</f>
        <v>1.0909468247013789</v>
      </c>
      <c r="L11" s="385"/>
    </row>
    <row r="12" spans="1:12" s="374" customFormat="1" ht="15" customHeight="1" thickTop="1">
      <c r="A12" s="283" t="s">
        <v>133</v>
      </c>
      <c r="B12" s="540" t="s">
        <v>358</v>
      </c>
      <c r="C12" s="554"/>
      <c r="D12" s="386">
        <v>20348.8</v>
      </c>
      <c r="E12" s="372">
        <v>16283.291000000001</v>
      </c>
      <c r="F12" s="387">
        <f>+E12-D12</f>
        <v>-4065.5089999999982</v>
      </c>
      <c r="G12" s="386">
        <v>1570.8000000000002</v>
      </c>
      <c r="H12" s="388">
        <v>1537.88</v>
      </c>
      <c r="I12" s="389">
        <f>+H12-G12</f>
        <v>-32.920000000000073</v>
      </c>
      <c r="J12" s="390">
        <f>+D12+G12</f>
        <v>21919.599999999999</v>
      </c>
      <c r="K12" s="349">
        <f>+E12+H12</f>
        <v>17821.171000000002</v>
      </c>
      <c r="L12" s="352">
        <f>+K12-J12</f>
        <v>-4098.4289999999964</v>
      </c>
    </row>
    <row r="13" spans="1:12" s="217" customFormat="1" ht="15" customHeight="1">
      <c r="A13" s="231"/>
      <c r="B13" s="354"/>
      <c r="C13" s="391" t="s">
        <v>100</v>
      </c>
      <c r="D13" s="392"/>
      <c r="E13" s="58">
        <f>E12/D12</f>
        <v>0.80020890666771516</v>
      </c>
      <c r="F13" s="393"/>
      <c r="G13" s="394"/>
      <c r="H13" s="58">
        <f>H12/G12</f>
        <v>0.97904252610134956</v>
      </c>
      <c r="I13" s="395"/>
      <c r="J13" s="360"/>
      <c r="K13" s="58">
        <f>K12/J12</f>
        <v>0.81302446212522139</v>
      </c>
      <c r="L13" s="361"/>
    </row>
    <row r="14" spans="1:12" s="217" customFormat="1" ht="15" customHeight="1">
      <c r="A14" s="231"/>
      <c r="B14" s="362"/>
      <c r="C14" s="396" t="s">
        <v>98</v>
      </c>
      <c r="D14" s="364">
        <f>+D12/J12</f>
        <v>0.92833810835964159</v>
      </c>
      <c r="E14" s="59">
        <f>+E12/K12</f>
        <v>0.91370488504936065</v>
      </c>
      <c r="F14" s="365"/>
      <c r="G14" s="364">
        <f>+G12/J12</f>
        <v>7.1661891640358411E-2</v>
      </c>
      <c r="H14" s="59">
        <f>+H12/K12</f>
        <v>8.6295114950639323E-2</v>
      </c>
      <c r="I14" s="366"/>
      <c r="J14" s="367"/>
      <c r="K14" s="58"/>
      <c r="L14" s="369"/>
    </row>
    <row r="15" spans="1:12" s="374" customFormat="1" ht="15" customHeight="1">
      <c r="A15" s="370"/>
      <c r="B15" s="551" t="s">
        <v>355</v>
      </c>
      <c r="C15" s="552"/>
      <c r="D15" s="373">
        <f>+D17*1000/D12</f>
        <v>1230.1462494102848</v>
      </c>
      <c r="E15" s="372">
        <f>+E17*1000/E12</f>
        <v>1329.8294552372736</v>
      </c>
      <c r="F15" s="347">
        <f>+E15-D15</f>
        <v>99.683205826988797</v>
      </c>
      <c r="G15" s="373">
        <f>+G17*1000/G12</f>
        <v>10789.406671759612</v>
      </c>
      <c r="H15" s="372">
        <f>+H17*1000/H12</f>
        <v>7616.3289723515481</v>
      </c>
      <c r="I15" s="350">
        <f>+H15-G15</f>
        <v>-3173.0776994080643</v>
      </c>
      <c r="J15" s="373">
        <f>+J17*1000/J12</f>
        <v>1915.1809339586491</v>
      </c>
      <c r="K15" s="397">
        <f>+K17*1000/K12</f>
        <v>1872.3236537037883</v>
      </c>
      <c r="L15" s="352">
        <f>+K15-J15</f>
        <v>-42.857280254860825</v>
      </c>
    </row>
    <row r="16" spans="1:12" s="217" customFormat="1" ht="15" customHeight="1">
      <c r="A16" s="231"/>
      <c r="B16" s="254"/>
      <c r="C16" s="398" t="s">
        <v>100</v>
      </c>
      <c r="D16" s="376"/>
      <c r="E16" s="58">
        <f>E15/D15</f>
        <v>1.0810336217134959</v>
      </c>
      <c r="F16" s="365"/>
      <c r="G16" s="377"/>
      <c r="H16" s="58">
        <f>H15/G15</f>
        <v>0.70590804518349137</v>
      </c>
      <c r="I16" s="366"/>
      <c r="J16" s="367"/>
      <c r="K16" s="58">
        <f>K15/J15</f>
        <v>0.97762233348560157</v>
      </c>
      <c r="L16" s="399"/>
    </row>
    <row r="17" spans="1:12" s="374" customFormat="1" ht="15" customHeight="1">
      <c r="A17" s="370"/>
      <c r="B17" s="551" t="s">
        <v>356</v>
      </c>
      <c r="C17" s="552"/>
      <c r="D17" s="348">
        <v>25032</v>
      </c>
      <c r="E17" s="349">
        <v>21654</v>
      </c>
      <c r="F17" s="347">
        <f>+E17-D17</f>
        <v>-3378</v>
      </c>
      <c r="G17" s="348">
        <v>16948</v>
      </c>
      <c r="H17" s="349">
        <v>11713</v>
      </c>
      <c r="I17" s="350">
        <f>+H17-G17</f>
        <v>-5235</v>
      </c>
      <c r="J17" s="351">
        <f>+D17+G17</f>
        <v>41980</v>
      </c>
      <c r="K17" s="349">
        <f>+E17+H17</f>
        <v>33367</v>
      </c>
      <c r="L17" s="352">
        <f>+K17-J17</f>
        <v>-8613</v>
      </c>
    </row>
    <row r="18" spans="1:12" s="217" customFormat="1" ht="15" customHeight="1" thickBot="1">
      <c r="A18" s="308"/>
      <c r="B18" s="400"/>
      <c r="C18" s="401" t="s">
        <v>100</v>
      </c>
      <c r="D18" s="380"/>
      <c r="E18" s="60">
        <f>E17/D17</f>
        <v>0.86505273250239689</v>
      </c>
      <c r="F18" s="381"/>
      <c r="G18" s="382"/>
      <c r="H18" s="60">
        <f>H17/G17</f>
        <v>0.69111399575171106</v>
      </c>
      <c r="I18" s="383"/>
      <c r="J18" s="384"/>
      <c r="K18" s="60">
        <f>K17/J17</f>
        <v>0.79483087184373513</v>
      </c>
      <c r="L18" s="385"/>
    </row>
    <row r="19" spans="1:12" s="374" customFormat="1" ht="15" customHeight="1" thickTop="1">
      <c r="A19" s="231" t="s">
        <v>134</v>
      </c>
      <c r="B19" s="544" t="s">
        <v>358</v>
      </c>
      <c r="C19" s="555"/>
      <c r="D19" s="386">
        <v>7085.9999999999991</v>
      </c>
      <c r="E19" s="388">
        <v>4363.2300000000005</v>
      </c>
      <c r="F19" s="387">
        <f>+E19-D19</f>
        <v>-2722.7699999999986</v>
      </c>
      <c r="G19" s="386">
        <v>348</v>
      </c>
      <c r="H19" s="388">
        <v>94</v>
      </c>
      <c r="I19" s="389">
        <f>+H19-G19</f>
        <v>-254</v>
      </c>
      <c r="J19" s="351">
        <f>+D19+G19</f>
        <v>7433.9999999999991</v>
      </c>
      <c r="K19" s="349">
        <f>+E19+H19</f>
        <v>4457.2300000000005</v>
      </c>
      <c r="L19" s="352">
        <f>+K19-J19</f>
        <v>-2976.7699999999986</v>
      </c>
    </row>
    <row r="20" spans="1:12" s="217" customFormat="1" ht="15" customHeight="1">
      <c r="A20" s="231"/>
      <c r="B20" s="354"/>
      <c r="C20" s="391" t="s">
        <v>100</v>
      </c>
      <c r="D20" s="392"/>
      <c r="E20" s="58">
        <f>E19/D19</f>
        <v>0.61575359864521606</v>
      </c>
      <c r="F20" s="393"/>
      <c r="G20" s="394"/>
      <c r="H20" s="58">
        <f>H19/G19</f>
        <v>0.27011494252873564</v>
      </c>
      <c r="I20" s="395"/>
      <c r="J20" s="402"/>
      <c r="K20" s="58">
        <f>K19/J19</f>
        <v>0.59957358084476742</v>
      </c>
      <c r="L20" s="403"/>
    </row>
    <row r="21" spans="1:12" s="217" customFormat="1" ht="15" customHeight="1">
      <c r="A21" s="231"/>
      <c r="B21" s="362"/>
      <c r="C21" s="396" t="s">
        <v>98</v>
      </c>
      <c r="D21" s="404">
        <f>+D19/J19</f>
        <v>0.95318805488297009</v>
      </c>
      <c r="E21" s="59">
        <f>+E19/K19</f>
        <v>0.97891066873372024</v>
      </c>
      <c r="F21" s="365"/>
      <c r="G21" s="364">
        <f>+G19/J19</f>
        <v>4.6811945117029866E-2</v>
      </c>
      <c r="H21" s="59">
        <f>+H19/K19</f>
        <v>2.1089331266279727E-2</v>
      </c>
      <c r="I21" s="366"/>
      <c r="J21" s="367"/>
      <c r="K21" s="368"/>
      <c r="L21" s="369"/>
    </row>
    <row r="22" spans="1:12" s="374" customFormat="1" ht="15" customHeight="1">
      <c r="A22" s="370"/>
      <c r="B22" s="551" t="s">
        <v>355</v>
      </c>
      <c r="C22" s="552"/>
      <c r="D22" s="373">
        <f>+D24*1000/D19</f>
        <v>406.43522438611353</v>
      </c>
      <c r="E22" s="372">
        <f>+E24*1000/E19</f>
        <v>491.37909301136995</v>
      </c>
      <c r="F22" s="387">
        <f>+E22-D22</f>
        <v>84.943868625256414</v>
      </c>
      <c r="G22" s="373">
        <f>+G24*1000/G19</f>
        <v>1517.2413793103449</v>
      </c>
      <c r="H22" s="372">
        <f>+H24*1000/H19</f>
        <v>734.04255319148933</v>
      </c>
      <c r="I22" s="389">
        <f>+H22-G22</f>
        <v>-783.19882611885555</v>
      </c>
      <c r="J22" s="373">
        <f>+J24*1000/J19</f>
        <v>458.43422114608563</v>
      </c>
      <c r="K22" s="372">
        <f>+K24*1000/K19</f>
        <v>496.49670310933016</v>
      </c>
      <c r="L22" s="352">
        <f>+K22-J22</f>
        <v>38.062481963244522</v>
      </c>
    </row>
    <row r="23" spans="1:12" s="217" customFormat="1" ht="15" customHeight="1">
      <c r="A23" s="231"/>
      <c r="B23" s="254"/>
      <c r="C23" s="398" t="s">
        <v>100</v>
      </c>
      <c r="D23" s="376"/>
      <c r="E23" s="58">
        <f>E22/D22</f>
        <v>1.2089973100967246</v>
      </c>
      <c r="F23" s="365"/>
      <c r="G23" s="377"/>
      <c r="H23" s="58">
        <f>H22/G22</f>
        <v>0.48380077369439067</v>
      </c>
      <c r="I23" s="366"/>
      <c r="J23" s="367"/>
      <c r="K23" s="58">
        <f>K22/J22</f>
        <v>1.0830271393529225</v>
      </c>
      <c r="L23" s="399"/>
    </row>
    <row r="24" spans="1:12" s="374" customFormat="1" ht="15" customHeight="1">
      <c r="A24" s="370"/>
      <c r="B24" s="551" t="s">
        <v>356</v>
      </c>
      <c r="C24" s="552"/>
      <c r="D24" s="348">
        <v>2880</v>
      </c>
      <c r="E24" s="349">
        <v>2144</v>
      </c>
      <c r="F24" s="347">
        <f>+E24-D24</f>
        <v>-736</v>
      </c>
      <c r="G24" s="348">
        <v>528</v>
      </c>
      <c r="H24" s="349">
        <v>69</v>
      </c>
      <c r="I24" s="350">
        <f>+H24-G24</f>
        <v>-459</v>
      </c>
      <c r="J24" s="351">
        <f>+D24+G24</f>
        <v>3408</v>
      </c>
      <c r="K24" s="349">
        <f>+E24+H24</f>
        <v>2213</v>
      </c>
      <c r="L24" s="352">
        <f>+K24-J24</f>
        <v>-1195</v>
      </c>
    </row>
    <row r="25" spans="1:12" s="217" customFormat="1" ht="15" customHeight="1" thickBot="1">
      <c r="A25" s="231"/>
      <c r="B25" s="379"/>
      <c r="C25" s="391" t="s">
        <v>100</v>
      </c>
      <c r="D25" s="392"/>
      <c r="E25" s="60">
        <f>E24/D24</f>
        <v>0.74444444444444446</v>
      </c>
      <c r="F25" s="381"/>
      <c r="G25" s="394"/>
      <c r="H25" s="60">
        <f>H24/G24</f>
        <v>0.13068181818181818</v>
      </c>
      <c r="I25" s="383"/>
      <c r="J25" s="384"/>
      <c r="K25" s="60">
        <f>K24/J24</f>
        <v>0.64935446009389675</v>
      </c>
      <c r="L25" s="385"/>
    </row>
    <row r="26" spans="1:12" s="374" customFormat="1" ht="15" customHeight="1" thickTop="1">
      <c r="A26" s="283" t="s">
        <v>135</v>
      </c>
      <c r="B26" s="540" t="s">
        <v>358</v>
      </c>
      <c r="C26" s="554"/>
      <c r="D26" s="405">
        <v>418</v>
      </c>
      <c r="E26" s="406">
        <v>70</v>
      </c>
      <c r="F26" s="387">
        <f>+E26-D26</f>
        <v>-348</v>
      </c>
      <c r="G26" s="407">
        <v>55</v>
      </c>
      <c r="H26" s="406">
        <v>252</v>
      </c>
      <c r="I26" s="408">
        <f>+H26-G26</f>
        <v>197</v>
      </c>
      <c r="J26" s="351">
        <f>+D26+G26</f>
        <v>473</v>
      </c>
      <c r="K26" s="388">
        <f>+E26+H26</f>
        <v>322</v>
      </c>
      <c r="L26" s="409">
        <f>+K26-J26</f>
        <v>-151</v>
      </c>
    </row>
    <row r="27" spans="1:12" s="217" customFormat="1" ht="15" customHeight="1">
      <c r="A27" s="231"/>
      <c r="B27" s="354"/>
      <c r="C27" s="391" t="s">
        <v>100</v>
      </c>
      <c r="D27" s="392"/>
      <c r="E27" s="58">
        <f>E26/D26</f>
        <v>0.1674641148325359</v>
      </c>
      <c r="F27" s="393"/>
      <c r="G27" s="394"/>
      <c r="H27" s="58">
        <f>H26/G26</f>
        <v>4.581818181818182</v>
      </c>
      <c r="I27" s="395"/>
      <c r="J27" s="402"/>
      <c r="K27" s="58">
        <f>K26/J26</f>
        <v>0.68076109936575058</v>
      </c>
      <c r="L27" s="403"/>
    </row>
    <row r="28" spans="1:12" s="217" customFormat="1" ht="15" customHeight="1">
      <c r="A28" s="231"/>
      <c r="B28" s="362"/>
      <c r="C28" s="396" t="s">
        <v>98</v>
      </c>
      <c r="D28" s="364">
        <f>+D26/J26</f>
        <v>0.88372093023255816</v>
      </c>
      <c r="E28" s="59">
        <f>+E26/K26</f>
        <v>0.21739130434782608</v>
      </c>
      <c r="F28" s="365"/>
      <c r="G28" s="364">
        <f>+G26/J26</f>
        <v>0.11627906976744186</v>
      </c>
      <c r="H28" s="59">
        <f>+H26/K26</f>
        <v>0.78260869565217395</v>
      </c>
      <c r="I28" s="366"/>
      <c r="J28" s="367"/>
      <c r="K28" s="368"/>
      <c r="L28" s="369"/>
    </row>
    <row r="29" spans="1:12" s="374" customFormat="1" ht="15" customHeight="1">
      <c r="A29" s="370"/>
      <c r="B29" s="551" t="s">
        <v>355</v>
      </c>
      <c r="C29" s="552"/>
      <c r="D29" s="373">
        <f>+D31*1000/D26</f>
        <v>846.88995215311002</v>
      </c>
      <c r="E29" s="372">
        <f>+E31*1000/E26</f>
        <v>828.57142857142856</v>
      </c>
      <c r="F29" s="387">
        <f>+E29-D29</f>
        <v>-18.318523581681461</v>
      </c>
      <c r="G29" s="373">
        <f>+G31*1000/G26</f>
        <v>709.09090909090912</v>
      </c>
      <c r="H29" s="372">
        <f>+H31*1000/H26</f>
        <v>869.04761904761904</v>
      </c>
      <c r="I29" s="389">
        <f>+H29-G29</f>
        <v>159.95670995670991</v>
      </c>
      <c r="J29" s="373">
        <f>+J31*1000/J26</f>
        <v>830.86680761099365</v>
      </c>
      <c r="K29" s="372">
        <f>+K31*1000/K26</f>
        <v>860.2484472049689</v>
      </c>
      <c r="L29" s="352">
        <f>+K29-J29</f>
        <v>29.381639593975251</v>
      </c>
    </row>
    <row r="30" spans="1:12" s="217" customFormat="1" ht="15" customHeight="1">
      <c r="A30" s="231"/>
      <c r="B30" s="254"/>
      <c r="C30" s="398" t="s">
        <v>291</v>
      </c>
      <c r="D30" s="376"/>
      <c r="E30" s="58">
        <f>E29/D29</f>
        <v>0.97836965294592415</v>
      </c>
      <c r="F30" s="365"/>
      <c r="G30" s="377"/>
      <c r="H30" s="58">
        <f>H29/G29</f>
        <v>1.2255799755799754</v>
      </c>
      <c r="I30" s="366"/>
      <c r="J30" s="367"/>
      <c r="K30" s="58">
        <f>K29/J29</f>
        <v>1.0353626349311713</v>
      </c>
      <c r="L30" s="399"/>
    </row>
    <row r="31" spans="1:12" s="374" customFormat="1" ht="15" customHeight="1">
      <c r="A31" s="370"/>
      <c r="B31" s="551" t="s">
        <v>356</v>
      </c>
      <c r="C31" s="552"/>
      <c r="D31" s="348">
        <v>354</v>
      </c>
      <c r="E31" s="349">
        <v>58</v>
      </c>
      <c r="F31" s="347">
        <f>+E31-D31</f>
        <v>-296</v>
      </c>
      <c r="G31" s="345">
        <v>39</v>
      </c>
      <c r="H31" s="349">
        <v>219</v>
      </c>
      <c r="I31" s="350">
        <f>+H31-G31</f>
        <v>180</v>
      </c>
      <c r="J31" s="351">
        <f>+D31+G31</f>
        <v>393</v>
      </c>
      <c r="K31" s="349">
        <f>+E31+H31</f>
        <v>277</v>
      </c>
      <c r="L31" s="352">
        <f>+K31-J31</f>
        <v>-116</v>
      </c>
    </row>
    <row r="32" spans="1:12" s="217" customFormat="1" ht="15" customHeight="1" thickBot="1">
      <c r="A32" s="308"/>
      <c r="B32" s="400"/>
      <c r="C32" s="401" t="s">
        <v>291</v>
      </c>
      <c r="D32" s="380"/>
      <c r="E32" s="60">
        <f>E31/D31</f>
        <v>0.16384180790960451</v>
      </c>
      <c r="F32" s="381"/>
      <c r="G32" s="382"/>
      <c r="H32" s="60">
        <f>H31/G31</f>
        <v>5.615384615384615</v>
      </c>
      <c r="I32" s="383"/>
      <c r="J32" s="384"/>
      <c r="K32" s="60">
        <f>K31/J31</f>
        <v>0.7048346055979644</v>
      </c>
      <c r="L32" s="385"/>
    </row>
    <row r="33" spans="1:12" s="374" customFormat="1" ht="15" customHeight="1" thickTop="1">
      <c r="A33" s="231" t="s">
        <v>136</v>
      </c>
      <c r="B33" s="544" t="s">
        <v>358</v>
      </c>
      <c r="C33" s="555"/>
      <c r="D33" s="386">
        <v>4893.3200000000006</v>
      </c>
      <c r="E33" s="388">
        <v>4664.53</v>
      </c>
      <c r="F33" s="387">
        <f>+E33-D33</f>
        <v>-228.79000000000087</v>
      </c>
      <c r="G33" s="386">
        <v>565.25</v>
      </c>
      <c r="H33" s="388">
        <v>431.71000000000004</v>
      </c>
      <c r="I33" s="408">
        <f>+H33-G33</f>
        <v>-133.53999999999996</v>
      </c>
      <c r="J33" s="351">
        <f>+D33+G33</f>
        <v>5458.5700000000006</v>
      </c>
      <c r="K33" s="388">
        <f>+E33+H33</f>
        <v>5096.24</v>
      </c>
      <c r="L33" s="409">
        <f>+K33-J33</f>
        <v>-362.33000000000084</v>
      </c>
    </row>
    <row r="34" spans="1:12" s="217" customFormat="1" ht="15" customHeight="1">
      <c r="A34" s="231"/>
      <c r="B34" s="354"/>
      <c r="C34" s="391" t="s">
        <v>291</v>
      </c>
      <c r="D34" s="392"/>
      <c r="E34" s="58">
        <f>E33/D33</f>
        <v>0.95324442300932688</v>
      </c>
      <c r="F34" s="393"/>
      <c r="G34" s="394"/>
      <c r="H34" s="58">
        <f>H33/G33</f>
        <v>0.76375055285272009</v>
      </c>
      <c r="I34" s="395"/>
      <c r="J34" s="402"/>
      <c r="K34" s="58">
        <f>K33/J33</f>
        <v>0.93362180937498263</v>
      </c>
      <c r="L34" s="403"/>
    </row>
    <row r="35" spans="1:12" s="217" customFormat="1" ht="15" customHeight="1">
      <c r="A35" s="231"/>
      <c r="B35" s="362"/>
      <c r="C35" s="396" t="s">
        <v>98</v>
      </c>
      <c r="D35" s="364">
        <f>+D33/J33</f>
        <v>0.89644723801288617</v>
      </c>
      <c r="E35" s="59">
        <f>+E33/K33</f>
        <v>0.91528852644302461</v>
      </c>
      <c r="F35" s="365"/>
      <c r="G35" s="364">
        <f>+G33/J33</f>
        <v>0.10355276198711383</v>
      </c>
      <c r="H35" s="59">
        <f>+H33/K33</f>
        <v>8.471147355697535E-2</v>
      </c>
      <c r="I35" s="366"/>
      <c r="J35" s="367"/>
      <c r="K35" s="368"/>
      <c r="L35" s="369"/>
    </row>
    <row r="36" spans="1:12" s="374" customFormat="1" ht="15" customHeight="1">
      <c r="A36" s="370"/>
      <c r="B36" s="551" t="s">
        <v>355</v>
      </c>
      <c r="C36" s="552"/>
      <c r="D36" s="373">
        <f>+D38*1000/D33</f>
        <v>3429.9820980438635</v>
      </c>
      <c r="E36" s="372">
        <f>+E38*1000/E33</f>
        <v>3597.5757471813881</v>
      </c>
      <c r="F36" s="387">
        <f>+E36-D36</f>
        <v>167.59364913752461</v>
      </c>
      <c r="G36" s="373">
        <f>+G38*1000/G33</f>
        <v>5335.692171605484</v>
      </c>
      <c r="H36" s="372">
        <f>+H38*1000/H33</f>
        <v>5860.4155567394773</v>
      </c>
      <c r="I36" s="389">
        <f>+H36-G36</f>
        <v>524.72338513399336</v>
      </c>
      <c r="J36" s="373">
        <f>+J38*1000/J33</f>
        <v>3627.3236397078354</v>
      </c>
      <c r="K36" s="372">
        <f>+K38*1000/K33</f>
        <v>3789.2642418724395</v>
      </c>
      <c r="L36" s="352">
        <f>+K36-J36</f>
        <v>161.94060216460412</v>
      </c>
    </row>
    <row r="37" spans="1:12" s="217" customFormat="1" ht="15" customHeight="1">
      <c r="A37" s="231"/>
      <c r="B37" s="254"/>
      <c r="C37" s="398" t="s">
        <v>100</v>
      </c>
      <c r="D37" s="376"/>
      <c r="E37" s="58">
        <f>E36/D36</f>
        <v>1.0488613772162554</v>
      </c>
      <c r="F37" s="365"/>
      <c r="G37" s="377"/>
      <c r="H37" s="58">
        <f>H36/G36</f>
        <v>1.0983421397370656</v>
      </c>
      <c r="I37" s="366"/>
      <c r="J37" s="367"/>
      <c r="K37" s="58">
        <f>K36/J36</f>
        <v>1.044644652159477</v>
      </c>
      <c r="L37" s="399"/>
    </row>
    <row r="38" spans="1:12" s="374" customFormat="1" ht="15" customHeight="1">
      <c r="A38" s="370"/>
      <c r="B38" s="551" t="s">
        <v>356</v>
      </c>
      <c r="C38" s="552"/>
      <c r="D38" s="345">
        <v>16784</v>
      </c>
      <c r="E38" s="349">
        <v>16781</v>
      </c>
      <c r="F38" s="347">
        <f>+E38-D38</f>
        <v>-3</v>
      </c>
      <c r="G38" s="345">
        <v>3016</v>
      </c>
      <c r="H38" s="349">
        <v>2530</v>
      </c>
      <c r="I38" s="350">
        <v>193</v>
      </c>
      <c r="J38" s="351">
        <f>+D38+G38</f>
        <v>19800</v>
      </c>
      <c r="K38" s="349">
        <f>+E38+H38</f>
        <v>19311</v>
      </c>
      <c r="L38" s="352">
        <f>+K38-J38</f>
        <v>-489</v>
      </c>
    </row>
    <row r="39" spans="1:12" s="217" customFormat="1" ht="15" customHeight="1" thickBot="1">
      <c r="A39" s="231"/>
      <c r="B39" s="379"/>
      <c r="C39" s="391" t="s">
        <v>291</v>
      </c>
      <c r="D39" s="392"/>
      <c r="E39" s="60">
        <f>E38/D38</f>
        <v>0.99982125834127744</v>
      </c>
      <c r="F39" s="393"/>
      <c r="G39" s="394"/>
      <c r="H39" s="58">
        <f>H38/G38</f>
        <v>0.83885941644562334</v>
      </c>
      <c r="I39" s="395"/>
      <c r="J39" s="384"/>
      <c r="K39" s="60">
        <f>K38/J38</f>
        <v>0.97530303030303034</v>
      </c>
      <c r="L39" s="385"/>
    </row>
    <row r="40" spans="1:12" s="374" customFormat="1" ht="15" customHeight="1" thickTop="1">
      <c r="A40" s="283" t="s">
        <v>137</v>
      </c>
      <c r="B40" s="540" t="s">
        <v>358</v>
      </c>
      <c r="C40" s="554"/>
      <c r="D40" s="407">
        <v>149012.4</v>
      </c>
      <c r="E40" s="406">
        <v>135777.29999999999</v>
      </c>
      <c r="F40" s="410">
        <f>+E40-D40</f>
        <v>-13235.100000000006</v>
      </c>
      <c r="G40" s="407">
        <v>2031</v>
      </c>
      <c r="H40" s="406">
        <v>2175</v>
      </c>
      <c r="I40" s="408">
        <f>+H40-G40</f>
        <v>144</v>
      </c>
      <c r="J40" s="351">
        <f>+D40+G40</f>
        <v>151043.4</v>
      </c>
      <c r="K40" s="388">
        <f>+E40+H40</f>
        <v>137952.29999999999</v>
      </c>
      <c r="L40" s="409">
        <f>+K40-J40</f>
        <v>-13091.100000000006</v>
      </c>
    </row>
    <row r="41" spans="1:12" s="217" customFormat="1" ht="15" customHeight="1">
      <c r="A41" s="231"/>
      <c r="B41" s="354"/>
      <c r="C41" s="391" t="s">
        <v>291</v>
      </c>
      <c r="D41" s="392"/>
      <c r="E41" s="58">
        <f>E40/D40</f>
        <v>0.91118121713360767</v>
      </c>
      <c r="F41" s="393"/>
      <c r="G41" s="394"/>
      <c r="H41" s="58">
        <f>H40/G40</f>
        <v>1.0709010339734122</v>
      </c>
      <c r="I41" s="395"/>
      <c r="J41" s="402"/>
      <c r="K41" s="58">
        <f>K40/J40</f>
        <v>0.91332888428094172</v>
      </c>
      <c r="L41" s="403"/>
    </row>
    <row r="42" spans="1:12" s="217" customFormat="1" ht="15" customHeight="1">
      <c r="A42" s="231"/>
      <c r="B42" s="362"/>
      <c r="C42" s="396" t="s">
        <v>98</v>
      </c>
      <c r="D42" s="364">
        <f>+D40/J40</f>
        <v>0.98655353362013831</v>
      </c>
      <c r="E42" s="59">
        <f>+E40/K40</f>
        <v>0.98423368077226692</v>
      </c>
      <c r="F42" s="365"/>
      <c r="G42" s="364">
        <f>+G40/J40</f>
        <v>1.3446466379861683E-2</v>
      </c>
      <c r="H42" s="59">
        <f>+H40/K40</f>
        <v>1.5766319227733066E-2</v>
      </c>
      <c r="I42" s="366"/>
      <c r="J42" s="367"/>
      <c r="K42" s="368"/>
      <c r="L42" s="369"/>
    </row>
    <row r="43" spans="1:12" s="374" customFormat="1" ht="15" customHeight="1">
      <c r="A43" s="370"/>
      <c r="B43" s="551" t="s">
        <v>355</v>
      </c>
      <c r="C43" s="552"/>
      <c r="D43" s="373">
        <f>+D45*1000/D40</f>
        <v>230.63181319138542</v>
      </c>
      <c r="E43" s="372">
        <f>+E45*1000/E40</f>
        <v>248.11216602480681</v>
      </c>
      <c r="F43" s="387">
        <f>+E43-D43</f>
        <v>17.480352833421392</v>
      </c>
      <c r="G43" s="373">
        <f>+G45*1000/G40</f>
        <v>357.95174790743476</v>
      </c>
      <c r="H43" s="372">
        <f>+H45*1000/H40</f>
        <v>380.68965517241378</v>
      </c>
      <c r="I43" s="411">
        <f>+H43-G43</f>
        <v>22.737907264979015</v>
      </c>
      <c r="J43" s="412">
        <f>+J45*1000/J40</f>
        <v>232.34381641303096</v>
      </c>
      <c r="K43" s="372">
        <f>+K45*1000/K40</f>
        <v>250.20242504111931</v>
      </c>
      <c r="L43" s="387">
        <f>+K43-J43</f>
        <v>17.858608628088348</v>
      </c>
    </row>
    <row r="44" spans="1:12" s="217" customFormat="1" ht="15" customHeight="1">
      <c r="A44" s="231"/>
      <c r="B44" s="254"/>
      <c r="C44" s="398" t="s">
        <v>100</v>
      </c>
      <c r="D44" s="376"/>
      <c r="E44" s="58">
        <f>E43/D43</f>
        <v>1.0757933287326482</v>
      </c>
      <c r="F44" s="365"/>
      <c r="G44" s="377"/>
      <c r="H44" s="58">
        <f>H43/G43</f>
        <v>1.0635222691267845</v>
      </c>
      <c r="I44" s="366"/>
      <c r="J44" s="367"/>
      <c r="K44" s="58">
        <f>K43/J43</f>
        <v>1.0768628530932867</v>
      </c>
      <c r="L44" s="399"/>
    </row>
    <row r="45" spans="1:12" s="374" customFormat="1" ht="15" customHeight="1">
      <c r="A45" s="370"/>
      <c r="B45" s="551" t="s">
        <v>356</v>
      </c>
      <c r="C45" s="552"/>
      <c r="D45" s="345">
        <v>34367</v>
      </c>
      <c r="E45" s="349">
        <v>33688</v>
      </c>
      <c r="F45" s="347">
        <f>+E45-D45</f>
        <v>-679</v>
      </c>
      <c r="G45" s="345">
        <v>727</v>
      </c>
      <c r="H45" s="349">
        <v>828</v>
      </c>
      <c r="I45" s="350">
        <f>+H45-G45</f>
        <v>101</v>
      </c>
      <c r="J45" s="351">
        <f>+D45+G45</f>
        <v>35094</v>
      </c>
      <c r="K45" s="349">
        <f>+E45+H45</f>
        <v>34516</v>
      </c>
      <c r="L45" s="347">
        <f>+K45-J45</f>
        <v>-578</v>
      </c>
    </row>
    <row r="46" spans="1:12" s="217" customFormat="1" ht="15" customHeight="1" thickBot="1">
      <c r="A46" s="231"/>
      <c r="B46" s="379"/>
      <c r="C46" s="391" t="s">
        <v>100</v>
      </c>
      <c r="D46" s="392"/>
      <c r="E46" s="58">
        <f>E45/D45</f>
        <v>0.98024267465882964</v>
      </c>
      <c r="F46" s="393"/>
      <c r="G46" s="394"/>
      <c r="H46" s="58">
        <f>H45/G45</f>
        <v>1.138927097661623</v>
      </c>
      <c r="I46" s="395"/>
      <c r="J46" s="402"/>
      <c r="K46" s="58">
        <f>K45/J45</f>
        <v>0.98352994813928307</v>
      </c>
      <c r="L46" s="403"/>
    </row>
    <row r="47" spans="1:12" s="374" customFormat="1" ht="15" customHeight="1" thickTop="1">
      <c r="A47" s="283" t="s">
        <v>138</v>
      </c>
      <c r="B47" s="540" t="s">
        <v>358</v>
      </c>
      <c r="C47" s="554"/>
      <c r="D47" s="407">
        <v>82414.649999999994</v>
      </c>
      <c r="E47" s="406">
        <v>68158.05</v>
      </c>
      <c r="F47" s="410">
        <f>+E47-D47</f>
        <v>-14256.599999999991</v>
      </c>
      <c r="G47" s="407">
        <v>32093</v>
      </c>
      <c r="H47" s="406">
        <v>19845.5</v>
      </c>
      <c r="I47" s="408">
        <v>-3261</v>
      </c>
      <c r="J47" s="413">
        <f>+D47+G47</f>
        <v>114507.65</v>
      </c>
      <c r="K47" s="406">
        <f>+E47+H47</f>
        <v>88003.55</v>
      </c>
      <c r="L47" s="410">
        <f>+K47-J47</f>
        <v>-26504.099999999991</v>
      </c>
    </row>
    <row r="48" spans="1:12" s="217" customFormat="1" ht="15" customHeight="1">
      <c r="A48" s="231"/>
      <c r="B48" s="354"/>
      <c r="C48" s="391" t="s">
        <v>100</v>
      </c>
      <c r="D48" s="392"/>
      <c r="E48" s="58">
        <f>E47/D47</f>
        <v>0.8270137651497641</v>
      </c>
      <c r="F48" s="393"/>
      <c r="G48" s="394"/>
      <c r="H48" s="58">
        <f>H47/G47</f>
        <v>0.61837472345994449</v>
      </c>
      <c r="I48" s="395"/>
      <c r="J48" s="402"/>
      <c r="K48" s="58">
        <f>K47/J47</f>
        <v>0.76853860855584766</v>
      </c>
      <c r="L48" s="403"/>
    </row>
    <row r="49" spans="1:12" s="217" customFormat="1" ht="15" customHeight="1">
      <c r="A49" s="231"/>
      <c r="B49" s="362"/>
      <c r="C49" s="396" t="s">
        <v>98</v>
      </c>
      <c r="D49" s="364">
        <f>+D47/J47</f>
        <v>0.71973051582143199</v>
      </c>
      <c r="E49" s="59">
        <f>+E47/K47</f>
        <v>0.77449205174109459</v>
      </c>
      <c r="F49" s="365"/>
      <c r="G49" s="364">
        <f>+G47/J47</f>
        <v>0.28026948417856801</v>
      </c>
      <c r="H49" s="59">
        <f>+H47/K47</f>
        <v>0.22550794825890547</v>
      </c>
      <c r="I49" s="366"/>
      <c r="J49" s="367"/>
      <c r="K49" s="368"/>
      <c r="L49" s="369"/>
    </row>
    <row r="50" spans="1:12" s="374" customFormat="1" ht="15" customHeight="1">
      <c r="A50" s="370"/>
      <c r="B50" s="551" t="s">
        <v>355</v>
      </c>
      <c r="C50" s="552"/>
      <c r="D50" s="373">
        <f>+D52*1000/D47</f>
        <v>505.88093257691446</v>
      </c>
      <c r="E50" s="372">
        <f>+E52*1000/E47</f>
        <v>497.32936901803964</v>
      </c>
      <c r="F50" s="387">
        <f>+E50-D50</f>
        <v>-8.5515635588748182</v>
      </c>
      <c r="G50" s="373">
        <f>+G52*1000/G47</f>
        <v>630.2620509145296</v>
      </c>
      <c r="H50" s="372">
        <f>+H52*1000/H47</f>
        <v>677.68511753294194</v>
      </c>
      <c r="I50" s="411">
        <f>+H50-G50</f>
        <v>47.423066618412349</v>
      </c>
      <c r="J50" s="412">
        <f>+J52*1000/J47</f>
        <v>540.74116445495133</v>
      </c>
      <c r="K50" s="372">
        <f>+K52*1000/K47</f>
        <v>538.00102382233445</v>
      </c>
      <c r="L50" s="387">
        <f>+K50-J50</f>
        <v>-2.7401406326168853</v>
      </c>
    </row>
    <row r="51" spans="1:12" s="217" customFormat="1" ht="15" customHeight="1">
      <c r="A51" s="231"/>
      <c r="B51" s="254"/>
      <c r="C51" s="398" t="s">
        <v>100</v>
      </c>
      <c r="D51" s="376"/>
      <c r="E51" s="58">
        <f>E50/D50</f>
        <v>0.98309569899123517</v>
      </c>
      <c r="F51" s="365"/>
      <c r="G51" s="377"/>
      <c r="H51" s="58">
        <f>H50/G50</f>
        <v>1.0752434111328772</v>
      </c>
      <c r="I51" s="366"/>
      <c r="J51" s="367"/>
      <c r="K51" s="58">
        <f>K50/J50</f>
        <v>0.99493262060901377</v>
      </c>
      <c r="L51" s="399"/>
    </row>
    <row r="52" spans="1:12" s="374" customFormat="1" ht="15" customHeight="1">
      <c r="A52" s="370"/>
      <c r="B52" s="551" t="s">
        <v>356</v>
      </c>
      <c r="C52" s="552"/>
      <c r="D52" s="345">
        <v>41692</v>
      </c>
      <c r="E52" s="349">
        <v>33897</v>
      </c>
      <c r="F52" s="347">
        <f>+E52-D52</f>
        <v>-7795</v>
      </c>
      <c r="G52" s="345">
        <v>20227</v>
      </c>
      <c r="H52" s="349">
        <v>13449</v>
      </c>
      <c r="I52" s="350">
        <f>+H52-G52</f>
        <v>-6778</v>
      </c>
      <c r="J52" s="351">
        <f>+D52+G52</f>
        <v>61919</v>
      </c>
      <c r="K52" s="349">
        <f>+E52+H52</f>
        <v>47346</v>
      </c>
      <c r="L52" s="347">
        <f>+K52-J52</f>
        <v>-14573</v>
      </c>
    </row>
    <row r="53" spans="1:12" s="217" customFormat="1" ht="15" customHeight="1">
      <c r="A53" s="258"/>
      <c r="B53" s="414"/>
      <c r="C53" s="396" t="s">
        <v>100</v>
      </c>
      <c r="D53" s="376"/>
      <c r="E53" s="61">
        <f>E52/D52</f>
        <v>0.81303367552528061</v>
      </c>
      <c r="F53" s="365"/>
      <c r="G53" s="377"/>
      <c r="H53" s="61">
        <f>H52/G52</f>
        <v>0.6649033470114204</v>
      </c>
      <c r="I53" s="366"/>
      <c r="J53" s="367"/>
      <c r="K53" s="61">
        <f>K52/J52</f>
        <v>0.76464413184967461</v>
      </c>
      <c r="L53" s="399"/>
    </row>
    <row r="54" spans="1:12" s="374" customFormat="1" ht="15" customHeight="1">
      <c r="A54" s="415" t="s">
        <v>293</v>
      </c>
      <c r="B54" s="541" t="s">
        <v>358</v>
      </c>
      <c r="C54" s="553"/>
      <c r="D54" s="345">
        <v>27260.400000000001</v>
      </c>
      <c r="E54" s="349">
        <v>21609.730000000003</v>
      </c>
      <c r="F54" s="347">
        <f>+E54-D54</f>
        <v>-5650.6699999999983</v>
      </c>
      <c r="G54" s="345">
        <v>346</v>
      </c>
      <c r="H54" s="349">
        <v>13.75</v>
      </c>
      <c r="I54" s="350">
        <f>+H54-G54</f>
        <v>-332.25</v>
      </c>
      <c r="J54" s="416">
        <f>+D54+G54</f>
        <v>27606.400000000001</v>
      </c>
      <c r="K54" s="349">
        <f>+E54+H54</f>
        <v>21623.480000000003</v>
      </c>
      <c r="L54" s="347">
        <f>+K54-J54</f>
        <v>-5982.9199999999983</v>
      </c>
    </row>
    <row r="55" spans="1:12" s="217" customFormat="1" ht="15" customHeight="1">
      <c r="A55" s="417" t="s">
        <v>294</v>
      </c>
      <c r="B55" s="354"/>
      <c r="C55" s="391" t="s">
        <v>100</v>
      </c>
      <c r="D55" s="392"/>
      <c r="E55" s="58">
        <f>E54/D54</f>
        <v>0.79271507388006057</v>
      </c>
      <c r="F55" s="393"/>
      <c r="G55" s="394"/>
      <c r="H55" s="58">
        <f>H54/G54</f>
        <v>3.9739884393063585E-2</v>
      </c>
      <c r="I55" s="395"/>
      <c r="J55" s="402"/>
      <c r="K55" s="58">
        <f>K54/J54</f>
        <v>0.78327779065723901</v>
      </c>
      <c r="L55" s="403"/>
    </row>
    <row r="56" spans="1:12" s="217" customFormat="1" ht="15" customHeight="1">
      <c r="A56" s="418" t="s">
        <v>295</v>
      </c>
      <c r="B56" s="362"/>
      <c r="C56" s="396" t="s">
        <v>98</v>
      </c>
      <c r="D56" s="364">
        <f>+D54/J54</f>
        <v>0.98746667439434332</v>
      </c>
      <c r="E56" s="59">
        <f>+E54/K54</f>
        <v>0.99936411715413065</v>
      </c>
      <c r="F56" s="365"/>
      <c r="G56" s="364">
        <f>+G54/J54</f>
        <v>1.2533325605656658E-2</v>
      </c>
      <c r="H56" s="59">
        <f>+H54/K54</f>
        <v>6.3588284586939747E-4</v>
      </c>
      <c r="I56" s="366"/>
      <c r="J56" s="367"/>
      <c r="K56" s="368"/>
      <c r="L56" s="369"/>
    </row>
    <row r="57" spans="1:12" s="374" customFormat="1" ht="15" customHeight="1">
      <c r="A57" s="419" t="s">
        <v>296</v>
      </c>
      <c r="B57" s="551" t="s">
        <v>355</v>
      </c>
      <c r="C57" s="552"/>
      <c r="D57" s="373">
        <f>+D59*1000/D54</f>
        <v>2196.5561767252129</v>
      </c>
      <c r="E57" s="372">
        <f>+E59*1000/E54</f>
        <v>2571.0177776399796</v>
      </c>
      <c r="F57" s="387">
        <f>+E57-D57</f>
        <v>374.46160091476668</v>
      </c>
      <c r="G57" s="373">
        <f>+G59*1000/G54</f>
        <v>2861.2716763005778</v>
      </c>
      <c r="H57" s="372">
        <f>+H59*1000/H54</f>
        <v>4000</v>
      </c>
      <c r="I57" s="411">
        <f>+H57-G57</f>
        <v>1138.7283236994222</v>
      </c>
      <c r="J57" s="412">
        <f>+J59*1000/J54</f>
        <v>2204.8872725165179</v>
      </c>
      <c r="K57" s="372">
        <f>+K59*1000/K54</f>
        <v>2571.9264429222303</v>
      </c>
      <c r="L57" s="387">
        <f>+K57-J57</f>
        <v>367.03917040571241</v>
      </c>
    </row>
    <row r="58" spans="1:12" s="217" customFormat="1" ht="15" customHeight="1">
      <c r="A58" s="231"/>
      <c r="B58" s="254"/>
      <c r="C58" s="398" t="s">
        <v>100</v>
      </c>
      <c r="D58" s="376"/>
      <c r="E58" s="58">
        <f>E57/D57</f>
        <v>1.1704766783943772</v>
      </c>
      <c r="F58" s="365"/>
      <c r="G58" s="377"/>
      <c r="H58" s="58">
        <f>H57/G57</f>
        <v>1.3979797979797981</v>
      </c>
      <c r="I58" s="366"/>
      <c r="J58" s="367"/>
      <c r="K58" s="58">
        <f>K57/J57</f>
        <v>1.1664661839998729</v>
      </c>
      <c r="L58" s="399"/>
    </row>
    <row r="59" spans="1:12" s="374" customFormat="1" ht="15" customHeight="1">
      <c r="A59" s="370"/>
      <c r="B59" s="551" t="s">
        <v>356</v>
      </c>
      <c r="C59" s="552"/>
      <c r="D59" s="345">
        <v>59879</v>
      </c>
      <c r="E59" s="349">
        <v>55559</v>
      </c>
      <c r="F59" s="347">
        <f>+E59-D59</f>
        <v>-4320</v>
      </c>
      <c r="G59" s="345">
        <v>990</v>
      </c>
      <c r="H59" s="349">
        <v>55</v>
      </c>
      <c r="I59" s="350">
        <f>+H59-G59</f>
        <v>-935</v>
      </c>
      <c r="J59" s="351">
        <f>+D59+G59</f>
        <v>60869</v>
      </c>
      <c r="K59" s="349">
        <f>+E59+H59</f>
        <v>55614</v>
      </c>
      <c r="L59" s="347">
        <f>+K59-J59</f>
        <v>-5255</v>
      </c>
    </row>
    <row r="60" spans="1:12" s="217" customFormat="1" ht="15" customHeight="1" thickBot="1">
      <c r="A60" s="231"/>
      <c r="B60" s="379"/>
      <c r="C60" s="391" t="s">
        <v>291</v>
      </c>
      <c r="D60" s="392"/>
      <c r="E60" s="60">
        <f>E59/D59</f>
        <v>0.92785450658828639</v>
      </c>
      <c r="F60" s="393"/>
      <c r="G60" s="394"/>
      <c r="H60" s="61">
        <f>H59/G59</f>
        <v>5.5555555555555552E-2</v>
      </c>
      <c r="I60" s="395"/>
      <c r="J60" s="402"/>
      <c r="K60" s="58">
        <f>K59/J59</f>
        <v>0.91366705547980087</v>
      </c>
      <c r="L60" s="381"/>
    </row>
    <row r="61" spans="1:12" s="374" customFormat="1" ht="15" customHeight="1" thickTop="1">
      <c r="A61" s="283" t="s">
        <v>139</v>
      </c>
      <c r="B61" s="540" t="s">
        <v>358</v>
      </c>
      <c r="C61" s="554"/>
      <c r="D61" s="407">
        <v>1823.8</v>
      </c>
      <c r="E61" s="406">
        <v>1132.5500000000002</v>
      </c>
      <c r="F61" s="410">
        <f>+E61-D61</f>
        <v>-691.24999999999977</v>
      </c>
      <c r="G61" s="407">
        <v>413.59999999999997</v>
      </c>
      <c r="H61" s="406">
        <v>357.79999999999995</v>
      </c>
      <c r="I61" s="408">
        <v>-58</v>
      </c>
      <c r="J61" s="413">
        <f>+D61+G61</f>
        <v>2237.4</v>
      </c>
      <c r="K61" s="406">
        <f>+E61+H61</f>
        <v>1490.3500000000001</v>
      </c>
      <c r="L61" s="409">
        <f>+K61-J61</f>
        <v>-747.05</v>
      </c>
    </row>
    <row r="62" spans="1:12" s="217" customFormat="1" ht="15" customHeight="1">
      <c r="A62" s="231"/>
      <c r="B62" s="354"/>
      <c r="C62" s="391" t="s">
        <v>100</v>
      </c>
      <c r="D62" s="392"/>
      <c r="E62" s="58">
        <f>E61/D61</f>
        <v>0.62098366048908882</v>
      </c>
      <c r="F62" s="393"/>
      <c r="G62" s="394"/>
      <c r="H62" s="58">
        <f>H61/G61</f>
        <v>0.86508704061895547</v>
      </c>
      <c r="I62" s="395"/>
      <c r="J62" s="402"/>
      <c r="K62" s="58">
        <f>K61/J61</f>
        <v>0.66610798247966396</v>
      </c>
      <c r="L62" s="403"/>
    </row>
    <row r="63" spans="1:12" s="217" customFormat="1" ht="15" customHeight="1">
      <c r="A63" s="231"/>
      <c r="B63" s="362"/>
      <c r="C63" s="396" t="s">
        <v>98</v>
      </c>
      <c r="D63" s="364">
        <f>+D61/J61</f>
        <v>0.81514257620452302</v>
      </c>
      <c r="E63" s="59">
        <f>+E61/K61</f>
        <v>0.75992216593417661</v>
      </c>
      <c r="F63" s="365"/>
      <c r="G63" s="364">
        <f>+G61/J61</f>
        <v>0.18485742379547687</v>
      </c>
      <c r="H63" s="59">
        <f>+H61/K61</f>
        <v>0.24007783406582342</v>
      </c>
      <c r="I63" s="366"/>
      <c r="J63" s="367"/>
      <c r="K63" s="368"/>
      <c r="L63" s="369"/>
    </row>
    <row r="64" spans="1:12" s="374" customFormat="1" ht="15" customHeight="1">
      <c r="A64" s="370"/>
      <c r="B64" s="551" t="s">
        <v>355</v>
      </c>
      <c r="C64" s="552"/>
      <c r="D64" s="373">
        <f>+D66*1000/D61</f>
        <v>2912.0517600614103</v>
      </c>
      <c r="E64" s="372">
        <f>+E66*1000/E61</f>
        <v>3017.0853383956555</v>
      </c>
      <c r="F64" s="387">
        <f>+E64-D64</f>
        <v>105.03357833424525</v>
      </c>
      <c r="G64" s="373">
        <f>+G66*1000/G61</f>
        <v>4852.5145067698268</v>
      </c>
      <c r="H64" s="372">
        <f>+H66*1000/H61</f>
        <v>3521.520402459475</v>
      </c>
      <c r="I64" s="387">
        <f>+H64-G64</f>
        <v>-1330.9941043103518</v>
      </c>
      <c r="J64" s="373">
        <f>+J66*1000/J61</f>
        <v>3270.760704389023</v>
      </c>
      <c r="K64" s="372">
        <f>+K66*1000/K61</f>
        <v>3138.189016002952</v>
      </c>
      <c r="L64" s="387">
        <f>+K64-J64</f>
        <v>-132.57168838607095</v>
      </c>
    </row>
    <row r="65" spans="1:12" s="217" customFormat="1" ht="15" customHeight="1">
      <c r="A65" s="231"/>
      <c r="B65" s="254"/>
      <c r="C65" s="398" t="s">
        <v>100</v>
      </c>
      <c r="D65" s="376"/>
      <c r="E65" s="58">
        <f>E64/D64</f>
        <v>1.0360685822191671</v>
      </c>
      <c r="F65" s="365"/>
      <c r="G65" s="377"/>
      <c r="H65" s="58">
        <f>H64/G64</f>
        <v>0.72571043271411984</v>
      </c>
      <c r="I65" s="366"/>
      <c r="J65" s="367"/>
      <c r="K65" s="58">
        <f>K64/J64</f>
        <v>0.95946762836909061</v>
      </c>
      <c r="L65" s="399"/>
    </row>
    <row r="66" spans="1:12" s="374" customFormat="1" ht="15" customHeight="1">
      <c r="A66" s="370"/>
      <c r="B66" s="551" t="s">
        <v>356</v>
      </c>
      <c r="C66" s="552"/>
      <c r="D66" s="345">
        <v>5311</v>
      </c>
      <c r="E66" s="349">
        <v>3417</v>
      </c>
      <c r="F66" s="347">
        <f>+E66-D66</f>
        <v>-1894</v>
      </c>
      <c r="G66" s="348">
        <v>2007</v>
      </c>
      <c r="H66" s="349">
        <v>1260</v>
      </c>
      <c r="I66" s="350">
        <f>+H66-G66</f>
        <v>-747</v>
      </c>
      <c r="J66" s="351">
        <f>+D66+G66</f>
        <v>7318</v>
      </c>
      <c r="K66" s="349">
        <f>+E66+H66</f>
        <v>4677</v>
      </c>
      <c r="L66" s="347">
        <f>+K66-J66</f>
        <v>-2641</v>
      </c>
    </row>
    <row r="67" spans="1:12" s="217" customFormat="1" ht="15" customHeight="1" thickBot="1">
      <c r="A67" s="308"/>
      <c r="B67" s="400"/>
      <c r="C67" s="401" t="s">
        <v>100</v>
      </c>
      <c r="D67" s="380"/>
      <c r="E67" s="60">
        <f>E66/D66</f>
        <v>0.64338166070419889</v>
      </c>
      <c r="F67" s="381"/>
      <c r="G67" s="382"/>
      <c r="H67" s="60">
        <f>H66/G66</f>
        <v>0.62780269058295968</v>
      </c>
      <c r="I67" s="383"/>
      <c r="J67" s="384"/>
      <c r="K67" s="60">
        <f>K66/J66</f>
        <v>0.63910904618748288</v>
      </c>
      <c r="L67" s="385"/>
    </row>
    <row r="68" spans="1:12" s="374" customFormat="1" ht="11.25" thickTop="1">
      <c r="A68" s="374" t="s">
        <v>140</v>
      </c>
    </row>
    <row r="69" spans="1:12" s="374" customFormat="1" ht="10.5"/>
    <row r="70" spans="1:12" s="374" customFormat="1" ht="10.5"/>
    <row r="71" spans="1:12" s="374" customFormat="1" ht="10.5"/>
    <row r="72" spans="1:12" s="374" customFormat="1" ht="10.5"/>
    <row r="73" spans="1:12" s="374" customFormat="1" ht="10.5"/>
    <row r="74" spans="1:12" s="374" customFormat="1" ht="10.5"/>
    <row r="75" spans="1:12" s="374" customFormat="1" ht="10.5"/>
    <row r="76" spans="1:12" s="374" customFormat="1" ht="10.5"/>
    <row r="77" spans="1:12" s="374" customFormat="1" ht="10.5"/>
    <row r="78" spans="1:12" s="374" customFormat="1" ht="10.5"/>
    <row r="79" spans="1:12" s="374" customFormat="1" ht="10.5"/>
    <row r="80" spans="1:12" s="374" customFormat="1" ht="10.5"/>
    <row r="81" s="374" customFormat="1" ht="10.5"/>
    <row r="82" s="374" customFormat="1" ht="10.5"/>
    <row r="83" s="374" customFormat="1" ht="10.5"/>
    <row r="84" s="374" customFormat="1" ht="10.5"/>
    <row r="85" s="374" customFormat="1" ht="10.5"/>
    <row r="86" s="374" customFormat="1" ht="10.5"/>
    <row r="87" s="374" customFormat="1" ht="10.5"/>
    <row r="88" s="374" customFormat="1" ht="10.5"/>
    <row r="89" s="374" customFormat="1" ht="10.5"/>
    <row r="90" s="374" customFormat="1" ht="10.5"/>
    <row r="91" s="374" customFormat="1" ht="10.5"/>
    <row r="92" s="374" customFormat="1" ht="10.5"/>
    <row r="93" s="374" customFormat="1" ht="10.5"/>
    <row r="94" s="374" customFormat="1" ht="10.5"/>
    <row r="95" s="374" customFormat="1" ht="10.5"/>
    <row r="96" s="374" customFormat="1" ht="10.5"/>
    <row r="97" s="374" customFormat="1" ht="10.5"/>
    <row r="98" s="374" customFormat="1" ht="10.5"/>
    <row r="99" s="374" customFormat="1" ht="10.5"/>
    <row r="100" s="374" customFormat="1" ht="10.5"/>
    <row r="101" s="374" customFormat="1" ht="10.5"/>
    <row r="102" s="374" customFormat="1" ht="10.5"/>
    <row r="103" s="374" customFormat="1" ht="10.5"/>
    <row r="104" s="374" customFormat="1" ht="10.5"/>
    <row r="105" s="374" customFormat="1" ht="10.5"/>
    <row r="106" s="374" customFormat="1" ht="10.5"/>
    <row r="107" s="374" customFormat="1" ht="10.5"/>
    <row r="108" s="374" customFormat="1" ht="10.5"/>
    <row r="109" s="374" customFormat="1" ht="10.5"/>
    <row r="110" s="374" customFormat="1" ht="10.5"/>
    <row r="111" s="374" customFormat="1" ht="10.5"/>
    <row r="112" s="374" customFormat="1" ht="10.5"/>
    <row r="113" s="374" customFormat="1" ht="10.5"/>
    <row r="114" s="374" customFormat="1" ht="10.5"/>
    <row r="115" s="374" customFormat="1" ht="10.5"/>
    <row r="116" s="374" customFormat="1" ht="10.5"/>
    <row r="117" s="374" customFormat="1" ht="10.5"/>
    <row r="118" s="374" customFormat="1" ht="10.5"/>
    <row r="119" s="374" customFormat="1" ht="10.5"/>
    <row r="120" s="374" customFormat="1" ht="10.5"/>
    <row r="121" s="374" customFormat="1" ht="10.5"/>
    <row r="122" s="374" customFormat="1" ht="10.5"/>
    <row r="123" s="374" customFormat="1" ht="10.5"/>
    <row r="124" s="374" customFormat="1" ht="10.5"/>
    <row r="125" s="374" customFormat="1" ht="10.5"/>
    <row r="126" s="374" customFormat="1" ht="10.5"/>
    <row r="127" s="374" customFormat="1" ht="10.5"/>
    <row r="128" s="374" customFormat="1" ht="10.5"/>
    <row r="129" s="374" customFormat="1" ht="10.5"/>
    <row r="130" s="374" customFormat="1" ht="10.5"/>
    <row r="131" s="374" customFormat="1" ht="10.5"/>
    <row r="132" s="374" customFormat="1" ht="10.5"/>
    <row r="133" s="374" customFormat="1" ht="10.5"/>
    <row r="134" s="374" customFormat="1" ht="10.5"/>
    <row r="135" s="374" customFormat="1" ht="10.5"/>
    <row r="136" s="374" customFormat="1" ht="10.5"/>
    <row r="137" s="374" customFormat="1" ht="10.5"/>
    <row r="138" s="374" customFormat="1" ht="10.5"/>
    <row r="139" s="374" customFormat="1" ht="10.5"/>
    <row r="140" s="374" customFormat="1" ht="10.5"/>
    <row r="141" s="374" customFormat="1" ht="10.5"/>
    <row r="142" s="374" customFormat="1" ht="10.5"/>
    <row r="143" s="374" customFormat="1" ht="10.5"/>
    <row r="144" s="374" customFormat="1" ht="10.5"/>
    <row r="145" s="374" customFormat="1" ht="10.5"/>
    <row r="146" s="374" customFormat="1" ht="10.5"/>
    <row r="147" s="374" customFormat="1" ht="10.5"/>
    <row r="148" s="374" customFormat="1" ht="10.5"/>
    <row r="149" s="374" customFormat="1" ht="10.5"/>
    <row r="150" s="374" customFormat="1" ht="10.5"/>
    <row r="151" s="374" customFormat="1" ht="10.5"/>
    <row r="152" s="374" customFormat="1" ht="10.5"/>
    <row r="153" s="374" customFormat="1" ht="10.5"/>
    <row r="154" s="374" customFormat="1" ht="10.5"/>
    <row r="155" s="374" customFormat="1" ht="10.5"/>
    <row r="156" s="374" customFormat="1" ht="10.5"/>
    <row r="157" s="374" customFormat="1" ht="10.5"/>
    <row r="158" s="374" customFormat="1" ht="10.5"/>
    <row r="159" s="374" customFormat="1" ht="10.5"/>
    <row r="160" s="374" customFormat="1" ht="10.5"/>
    <row r="161" s="374" customFormat="1" ht="10.5"/>
    <row r="162" s="374" customFormat="1" ht="10.5"/>
    <row r="163" s="374" customFormat="1" ht="10.5"/>
    <row r="164" s="374" customFormat="1" ht="10.5"/>
    <row r="165" s="374" customFormat="1" ht="10.5"/>
    <row r="166" s="374" customFormat="1" ht="10.5"/>
    <row r="167" s="374" customFormat="1" ht="10.5"/>
    <row r="168" s="374" customFormat="1" ht="10.5"/>
    <row r="169" s="374" customFormat="1" ht="10.5"/>
    <row r="170" s="374" customFormat="1" ht="10.5"/>
    <row r="171" s="374" customFormat="1" ht="10.5"/>
    <row r="172" s="374" customFormat="1" ht="10.5"/>
    <row r="173" s="374" customFormat="1" ht="10.5"/>
    <row r="174" s="374" customFormat="1" ht="10.5"/>
    <row r="175" s="374" customFormat="1" ht="10.5"/>
    <row r="176" s="374" customFormat="1" ht="10.5"/>
    <row r="177" s="374" customFormat="1" ht="10.5"/>
    <row r="178" s="374" customFormat="1" ht="10.5"/>
    <row r="179" s="374" customFormat="1" ht="10.5"/>
    <row r="180" s="374" customFormat="1" ht="10.5"/>
    <row r="181" s="374" customFormat="1" ht="10.5"/>
    <row r="182" s="374" customFormat="1" ht="10.5"/>
    <row r="183" s="374" customFormat="1" ht="10.5"/>
    <row r="184" s="374" customFormat="1" ht="10.5"/>
    <row r="185" s="374" customFormat="1" ht="10.5"/>
    <row r="186" s="374" customFormat="1" ht="10.5"/>
    <row r="187" s="374" customFormat="1" ht="10.5"/>
    <row r="188" s="374" customFormat="1" ht="10.5"/>
    <row r="189" s="374" customFormat="1" ht="10.5"/>
    <row r="190" s="374" customFormat="1" ht="10.5"/>
    <row r="191" s="374" customFormat="1" ht="10.5"/>
    <row r="192" s="374" customFormat="1" ht="10.5"/>
    <row r="193" s="374" customFormat="1" ht="10.5"/>
    <row r="194" s="374" customFormat="1" ht="10.5"/>
    <row r="195" s="374" customFormat="1" ht="10.5"/>
    <row r="196" s="374" customFormat="1" ht="10.5"/>
    <row r="197" s="374" customFormat="1" ht="10.5"/>
    <row r="198" s="374" customFormat="1" ht="10.5"/>
    <row r="199" s="374" customFormat="1" ht="10.5"/>
    <row r="200" s="374" customFormat="1" ht="10.5"/>
    <row r="201" s="374" customFormat="1" ht="10.5"/>
    <row r="202" s="374" customFormat="1" ht="10.5"/>
    <row r="203" s="374" customFormat="1" ht="10.5"/>
    <row r="204" s="374" customFormat="1" ht="10.5"/>
    <row r="205" s="374" customFormat="1" ht="10.5"/>
    <row r="206" s="374" customFormat="1" ht="10.5"/>
    <row r="207" s="374" customFormat="1" ht="10.5"/>
    <row r="208" s="374" customFormat="1" ht="10.5"/>
    <row r="209" s="374" customFormat="1" ht="10.5"/>
    <row r="210" s="374" customFormat="1" ht="10.5"/>
    <row r="211" s="374" customFormat="1" ht="10.5"/>
    <row r="212" s="374" customFormat="1" ht="10.5"/>
    <row r="213" s="374" customFormat="1" ht="10.5"/>
    <row r="214" s="374" customFormat="1" ht="10.5"/>
    <row r="215" s="374" customFormat="1" ht="10.5"/>
    <row r="216" s="374" customFormat="1" ht="10.5"/>
    <row r="217" s="374" customFormat="1" ht="10.5"/>
    <row r="218" s="374" customFormat="1" ht="10.5"/>
    <row r="219" s="374" customFormat="1" ht="10.5"/>
    <row r="220" s="374" customFormat="1" ht="10.5"/>
    <row r="221" s="374" customFormat="1" ht="10.5"/>
    <row r="222" s="374" customFormat="1" ht="10.5"/>
    <row r="223" s="374" customFormat="1" ht="10.5"/>
    <row r="224" s="374" customFormat="1" ht="10.5"/>
    <row r="225" s="374" customFormat="1" ht="10.5"/>
    <row r="226" s="374" customFormat="1" ht="10.5"/>
    <row r="227" s="374" customFormat="1" ht="10.5"/>
    <row r="228" s="374" customFormat="1" ht="10.5"/>
    <row r="229" s="374" customFormat="1" ht="10.5"/>
    <row r="230" s="374" customFormat="1" ht="10.5"/>
    <row r="231" s="374" customFormat="1" ht="10.5"/>
    <row r="232" s="374" customFormat="1" ht="10.5"/>
    <row r="233" s="374" customFormat="1" ht="10.5"/>
    <row r="234" s="374" customFormat="1" ht="10.5"/>
    <row r="235" s="374" customFormat="1" ht="10.5"/>
    <row r="236" s="374" customFormat="1" ht="10.5"/>
    <row r="237" s="374" customFormat="1" ht="10.5"/>
    <row r="238" s="374" customFormat="1" ht="10.5"/>
    <row r="239" s="374" customFormat="1" ht="10.5"/>
    <row r="240" s="374" customFormat="1" ht="10.5"/>
    <row r="241" s="374" customFormat="1" ht="10.5"/>
    <row r="242" s="374" customFormat="1" ht="10.5"/>
    <row r="243" s="374" customFormat="1" ht="10.5"/>
    <row r="244" s="374" customFormat="1" ht="10.5"/>
    <row r="245" s="374" customFormat="1" ht="10.5"/>
    <row r="246" s="374" customFormat="1" ht="10.5"/>
    <row r="247" s="374" customFormat="1" ht="10.5"/>
    <row r="248" s="374" customFormat="1" ht="10.5"/>
    <row r="249" s="374" customFormat="1" ht="10.5"/>
    <row r="250" s="374" customFormat="1" ht="10.5"/>
    <row r="251" s="374" customFormat="1" ht="10.5"/>
    <row r="252" s="374" customFormat="1" ht="10.5"/>
    <row r="253" s="374" customFormat="1" ht="10.5"/>
    <row r="254" s="374" customFormat="1" ht="10.5"/>
    <row r="255" s="374" customFormat="1" ht="10.5"/>
    <row r="256" s="374" customFormat="1" ht="10.5"/>
    <row r="257" s="374" customFormat="1" ht="10.5"/>
    <row r="258" s="374" customFormat="1" ht="10.5"/>
    <row r="259" s="374" customFormat="1" ht="10.5"/>
    <row r="260" s="374" customFormat="1" ht="10.5"/>
    <row r="261" s="374" customFormat="1" ht="10.5"/>
    <row r="262" s="374" customFormat="1" ht="10.5"/>
    <row r="263" s="374" customFormat="1" ht="10.5"/>
    <row r="264" s="374" customFormat="1" ht="10.5"/>
    <row r="265" s="374" customFormat="1" ht="10.5"/>
  </sheetData>
  <mergeCells count="31">
    <mergeCell ref="B22:C22"/>
    <mergeCell ref="A3:C4"/>
    <mergeCell ref="D3:F3"/>
    <mergeCell ref="G3:I3"/>
    <mergeCell ref="J3:L3"/>
    <mergeCell ref="B5:C5"/>
    <mergeCell ref="B8:C8"/>
    <mergeCell ref="B10:C10"/>
    <mergeCell ref="B12:C12"/>
    <mergeCell ref="B15:C15"/>
    <mergeCell ref="B17:C17"/>
    <mergeCell ref="B19:C19"/>
    <mergeCell ref="B50:C50"/>
    <mergeCell ref="B24:C24"/>
    <mergeCell ref="B26:C26"/>
    <mergeCell ref="B29:C29"/>
    <mergeCell ref="B31:C31"/>
    <mergeCell ref="B33:C33"/>
    <mergeCell ref="B36:C36"/>
    <mergeCell ref="B38:C38"/>
    <mergeCell ref="B40:C40"/>
    <mergeCell ref="B43:C43"/>
    <mergeCell ref="B45:C45"/>
    <mergeCell ref="B47:C47"/>
    <mergeCell ref="B66:C66"/>
    <mergeCell ref="B52:C52"/>
    <mergeCell ref="B54:C54"/>
    <mergeCell ref="B57:C57"/>
    <mergeCell ref="B59:C59"/>
    <mergeCell ref="B61:C61"/>
    <mergeCell ref="B64:C64"/>
  </mergeCells>
  <phoneticPr fontId="3"/>
  <printOptions horizontalCentered="1"/>
  <pageMargins left="0.59055118110236227" right="0.19685039370078741" top="0.59055118110236227" bottom="0.39370078740157483" header="0.31496062992125984" footer="0.23622047244094491"/>
  <pageSetup paperSize="9" scale="95" firstPageNumber="10" fitToHeight="2" orientation="portrait" useFirstPageNumber="1" r:id="rId1"/>
  <headerFooter>
    <oddFooter xml:space="preserve">&amp;C- &amp;P -
 </oddFooter>
  </headerFooter>
  <rowBreaks count="1" manualBreakCount="1">
    <brk id="5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78"/>
  <sheetViews>
    <sheetView view="pageBreakPreview" zoomScaleNormal="100" zoomScaleSheetLayoutView="100" workbookViewId="0">
      <selection activeCell="H1" sqref="H1"/>
    </sheetView>
  </sheetViews>
  <sheetFormatPr defaultRowHeight="14.25"/>
  <cols>
    <col min="1" max="1" width="2.625" style="25" customWidth="1"/>
    <col min="2" max="2" width="2.625" style="26" customWidth="1"/>
    <col min="3" max="3" width="12.625" style="24" customWidth="1"/>
    <col min="4" max="4" width="9.625" style="24" customWidth="1"/>
    <col min="5" max="6" width="9.625" style="28" customWidth="1"/>
    <col min="7" max="15" width="9.625" style="24" customWidth="1"/>
    <col min="16" max="16" width="8.625" style="24" customWidth="1"/>
    <col min="17" max="17" width="9" style="24"/>
    <col min="18" max="18" width="9.25" style="24" bestFit="1" customWidth="1"/>
    <col min="19" max="16384" width="9" style="24"/>
  </cols>
  <sheetData>
    <row r="1" spans="1:15" ht="15" customHeight="1">
      <c r="A1" s="25" t="s">
        <v>141</v>
      </c>
      <c r="E1" s="27"/>
    </row>
    <row r="2" spans="1:15" ht="15" customHeight="1">
      <c r="B2" s="26" t="s">
        <v>142</v>
      </c>
      <c r="O2" s="29" t="s">
        <v>143</v>
      </c>
    </row>
    <row r="3" spans="1:15" ht="15" customHeight="1">
      <c r="C3" s="30" t="s">
        <v>144</v>
      </c>
      <c r="D3" s="31">
        <v>1</v>
      </c>
      <c r="E3" s="32">
        <v>2</v>
      </c>
      <c r="F3" s="32">
        <v>3</v>
      </c>
      <c r="G3" s="31">
        <v>4</v>
      </c>
      <c r="H3" s="31">
        <v>5</v>
      </c>
      <c r="I3" s="31">
        <v>6</v>
      </c>
      <c r="J3" s="31">
        <v>7</v>
      </c>
      <c r="K3" s="31">
        <v>8</v>
      </c>
      <c r="L3" s="31">
        <v>9</v>
      </c>
      <c r="M3" s="31">
        <v>10</v>
      </c>
      <c r="N3" s="31">
        <v>11</v>
      </c>
      <c r="O3" s="31">
        <v>12</v>
      </c>
    </row>
    <row r="4" spans="1:15" ht="15" customHeight="1">
      <c r="C4" s="33" t="s">
        <v>145</v>
      </c>
      <c r="D4" s="68">
        <v>847.03126296236178</v>
      </c>
      <c r="E4" s="69">
        <v>793.11105419328646</v>
      </c>
      <c r="F4" s="69">
        <v>793.00718092775355</v>
      </c>
      <c r="G4" s="68">
        <v>766.78132993543352</v>
      </c>
      <c r="H4" s="68">
        <v>765.44845075349053</v>
      </c>
      <c r="I4" s="68">
        <v>706.4139055266271</v>
      </c>
      <c r="J4" s="68">
        <v>723.71604630552781</v>
      </c>
      <c r="K4" s="68">
        <v>736.09320975179583</v>
      </c>
      <c r="L4" s="68">
        <v>686.79949958552299</v>
      </c>
      <c r="M4" s="68">
        <v>772.12943142335553</v>
      </c>
      <c r="N4" s="68">
        <v>750.45736336687094</v>
      </c>
      <c r="O4" s="68">
        <v>784.45507343941244</v>
      </c>
    </row>
    <row r="5" spans="1:15" ht="15" customHeight="1">
      <c r="C5" s="33" t="s">
        <v>146</v>
      </c>
      <c r="D5" s="70">
        <v>768.25480623976341</v>
      </c>
      <c r="E5" s="69">
        <v>772.98185993810876</v>
      </c>
      <c r="F5" s="69">
        <v>757.13769744108788</v>
      </c>
      <c r="G5" s="70">
        <v>753.56404541838424</v>
      </c>
      <c r="H5" s="70">
        <v>745.04269640841869</v>
      </c>
      <c r="I5" s="70">
        <v>707.80208046075415</v>
      </c>
      <c r="J5" s="70">
        <v>663.96925995575975</v>
      </c>
      <c r="K5" s="70">
        <v>699.60593494894908</v>
      </c>
      <c r="L5" s="70">
        <v>767.55118141659477</v>
      </c>
      <c r="M5" s="70">
        <v>756.24491014287935</v>
      </c>
      <c r="N5" s="70">
        <v>777.55261153809522</v>
      </c>
      <c r="O5" s="70">
        <v>809.18181080175339</v>
      </c>
    </row>
    <row r="6" spans="1:15" ht="15" customHeight="1">
      <c r="C6" s="33" t="s">
        <v>147</v>
      </c>
      <c r="D6" s="70">
        <v>777.11697795618238</v>
      </c>
      <c r="E6" s="69">
        <v>755.44256136533636</v>
      </c>
      <c r="F6" s="69">
        <v>706.24659066406787</v>
      </c>
      <c r="G6" s="70">
        <v>699.88101174373446</v>
      </c>
      <c r="H6" s="70">
        <v>697.45287435443379</v>
      </c>
      <c r="I6" s="70">
        <v>678.86112880505618</v>
      </c>
      <c r="J6" s="70">
        <v>676.76088969777879</v>
      </c>
      <c r="K6" s="70">
        <v>685.25952146823568</v>
      </c>
      <c r="L6" s="70">
        <v>717.96384913192139</v>
      </c>
      <c r="M6" s="70">
        <v>728.53872113319107</v>
      </c>
      <c r="N6" s="70">
        <v>738.11032629320698</v>
      </c>
      <c r="O6" s="70">
        <v>781.58953142470773</v>
      </c>
    </row>
    <row r="7" spans="1:15" ht="15" customHeight="1">
      <c r="C7" s="33" t="s">
        <v>231</v>
      </c>
      <c r="D7" s="70">
        <v>763.1134414119316</v>
      </c>
      <c r="E7" s="69">
        <v>738.33837746878658</v>
      </c>
      <c r="F7" s="69">
        <v>739.91965720871201</v>
      </c>
      <c r="G7" s="70">
        <v>728.71989632382929</v>
      </c>
      <c r="H7" s="70">
        <v>619.04944376388107</v>
      </c>
      <c r="I7" s="70">
        <v>669.81170046816283</v>
      </c>
      <c r="J7" s="70">
        <v>671.62840505123086</v>
      </c>
      <c r="K7" s="70">
        <v>697.27916586251774</v>
      </c>
      <c r="L7" s="70">
        <v>758.23002790532303</v>
      </c>
      <c r="M7" s="70">
        <v>756.32123268806379</v>
      </c>
      <c r="N7" s="70">
        <v>754.38532802089401</v>
      </c>
      <c r="O7" s="70">
        <v>799.73329348097354</v>
      </c>
    </row>
    <row r="8" spans="1:15" s="9" customFormat="1" ht="15" customHeight="1">
      <c r="A8" s="25"/>
      <c r="B8" s="26"/>
      <c r="C8" s="33" t="s">
        <v>297</v>
      </c>
      <c r="D8" s="70">
        <v>743.69179085049382</v>
      </c>
      <c r="E8" s="69">
        <v>729.07415039827629</v>
      </c>
      <c r="F8" s="69">
        <v>715.98754151964488</v>
      </c>
      <c r="G8" s="70">
        <v>695.60535261425571</v>
      </c>
      <c r="H8" s="70">
        <v>695.19183088342027</v>
      </c>
      <c r="I8" s="70">
        <v>672.86133634297425</v>
      </c>
      <c r="J8" s="70">
        <v>648.47717995438484</v>
      </c>
      <c r="K8" s="70">
        <v>715.9082019474472</v>
      </c>
      <c r="L8" s="70">
        <v>683.77400841061853</v>
      </c>
      <c r="M8" s="70">
        <v>693.82762418837797</v>
      </c>
      <c r="N8" s="70">
        <v>698.51935450590213</v>
      </c>
      <c r="O8" s="70">
        <v>763.79372593587141</v>
      </c>
    </row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spans="2:8" ht="15" customHeight="1"/>
    <row r="18" spans="2:8" ht="15" customHeight="1"/>
    <row r="19" spans="2:8" ht="15" customHeight="1"/>
    <row r="20" spans="2:8" ht="15" customHeight="1"/>
    <row r="21" spans="2:8" ht="15" customHeight="1"/>
    <row r="22" spans="2:8" ht="15" customHeight="1"/>
    <row r="23" spans="2:8" ht="15" customHeight="1">
      <c r="B23" s="26" t="s">
        <v>148</v>
      </c>
      <c r="H23" s="34"/>
    </row>
    <row r="24" spans="2:8" ht="15" customHeight="1">
      <c r="C24" s="35" t="s">
        <v>149</v>
      </c>
      <c r="D24" s="37" t="s">
        <v>150</v>
      </c>
      <c r="E24" s="38" t="s">
        <v>151</v>
      </c>
      <c r="F24" s="38" t="s">
        <v>152</v>
      </c>
      <c r="G24" s="38" t="s">
        <v>232</v>
      </c>
      <c r="H24" s="38" t="s">
        <v>360</v>
      </c>
    </row>
    <row r="25" spans="2:8" ht="15" customHeight="1">
      <c r="C25" s="39" t="s">
        <v>153</v>
      </c>
      <c r="D25" s="72">
        <v>1420.5</v>
      </c>
      <c r="E25" s="73">
        <v>1416.8</v>
      </c>
      <c r="F25" s="73">
        <v>1350</v>
      </c>
      <c r="G25" s="73">
        <v>1339</v>
      </c>
      <c r="H25" s="73">
        <v>1254</v>
      </c>
    </row>
    <row r="26" spans="2:8" ht="15" customHeight="1">
      <c r="C26" s="39" t="s">
        <v>154</v>
      </c>
      <c r="D26" s="72">
        <v>760</v>
      </c>
      <c r="E26" s="73">
        <v>751</v>
      </c>
      <c r="F26" s="73">
        <v>724</v>
      </c>
      <c r="G26" s="73">
        <v>726</v>
      </c>
      <c r="H26" s="73">
        <v>707</v>
      </c>
    </row>
    <row r="27" spans="2:8" ht="15" customHeight="1"/>
    <row r="28" spans="2:8" ht="15" customHeight="1"/>
    <row r="29" spans="2:8" ht="15" customHeight="1"/>
    <row r="30" spans="2:8" ht="15" customHeight="1"/>
    <row r="31" spans="2:8" ht="15" customHeight="1"/>
    <row r="32" spans="2:8" ht="15" customHeight="1"/>
    <row r="33" spans="1:15" ht="15" customHeight="1"/>
    <row r="34" spans="1:15" ht="15" customHeight="1"/>
    <row r="35" spans="1:15" ht="15" customHeight="1"/>
    <row r="36" spans="1:15" ht="15" customHeight="1"/>
    <row r="37" spans="1:15" ht="15" customHeight="1"/>
    <row r="38" spans="1:15" ht="15" customHeight="1"/>
    <row r="39" spans="1:15" ht="15" customHeight="1"/>
    <row r="40" spans="1:15" ht="15" customHeight="1">
      <c r="A40" s="25" t="s">
        <v>155</v>
      </c>
      <c r="F40" s="27"/>
    </row>
    <row r="41" spans="1:15" ht="15" customHeight="1">
      <c r="B41" s="26" t="s">
        <v>142</v>
      </c>
      <c r="O41" s="34" t="s">
        <v>143</v>
      </c>
    </row>
    <row r="42" spans="1:15" ht="15" customHeight="1">
      <c r="C42" s="30" t="s">
        <v>144</v>
      </c>
      <c r="D42" s="31">
        <v>1</v>
      </c>
      <c r="E42" s="32">
        <v>2</v>
      </c>
      <c r="F42" s="32">
        <v>3</v>
      </c>
      <c r="G42" s="31">
        <v>4</v>
      </c>
      <c r="H42" s="31">
        <v>5</v>
      </c>
      <c r="I42" s="31">
        <v>6</v>
      </c>
      <c r="J42" s="31">
        <v>7</v>
      </c>
      <c r="K42" s="31">
        <v>8</v>
      </c>
      <c r="L42" s="31">
        <v>9</v>
      </c>
      <c r="M42" s="31">
        <v>10</v>
      </c>
      <c r="N42" s="31">
        <v>11</v>
      </c>
      <c r="O42" s="31">
        <v>12</v>
      </c>
    </row>
    <row r="43" spans="1:15" ht="15" customHeight="1">
      <c r="C43" s="33" t="s">
        <v>156</v>
      </c>
      <c r="D43" s="68">
        <v>349.94082008596575</v>
      </c>
      <c r="E43" s="69">
        <v>348.28407359494037</v>
      </c>
      <c r="F43" s="69">
        <v>365.35099586621573</v>
      </c>
      <c r="G43" s="68">
        <v>380.89064448408124</v>
      </c>
      <c r="H43" s="68">
        <v>388.73611601216584</v>
      </c>
      <c r="I43" s="68">
        <v>381.98729205175601</v>
      </c>
      <c r="J43" s="68">
        <v>394.40416746687151</v>
      </c>
      <c r="K43" s="68">
        <v>376.11830968122291</v>
      </c>
      <c r="L43" s="68">
        <v>374.52635885650614</v>
      </c>
      <c r="M43" s="68">
        <v>377.87924305144884</v>
      </c>
      <c r="N43" s="68">
        <v>386.48384750693458</v>
      </c>
      <c r="O43" s="68">
        <v>379.15428995302068</v>
      </c>
    </row>
    <row r="44" spans="1:15" ht="15" customHeight="1">
      <c r="C44" s="33" t="s">
        <v>146</v>
      </c>
      <c r="D44" s="70">
        <v>349.78009192524735</v>
      </c>
      <c r="E44" s="69">
        <v>369.97335301086696</v>
      </c>
      <c r="F44" s="69">
        <v>370.74301103356464</v>
      </c>
      <c r="G44" s="70">
        <v>371.44175788447961</v>
      </c>
      <c r="H44" s="70">
        <v>377.57923753558589</v>
      </c>
      <c r="I44" s="70">
        <v>376.64533148925545</v>
      </c>
      <c r="J44" s="70">
        <v>385.5056827751169</v>
      </c>
      <c r="K44" s="70">
        <v>386.02443352862457</v>
      </c>
      <c r="L44" s="70">
        <v>397.55593389493038</v>
      </c>
      <c r="M44" s="70">
        <v>409.48392619438334</v>
      </c>
      <c r="N44" s="70">
        <v>414.49058378948752</v>
      </c>
      <c r="O44" s="70">
        <v>397.72560424906402</v>
      </c>
    </row>
    <row r="45" spans="1:15" ht="15" customHeight="1">
      <c r="C45" s="33" t="s">
        <v>157</v>
      </c>
      <c r="D45" s="70">
        <v>365.23052764358101</v>
      </c>
      <c r="E45" s="69">
        <v>365.56552677015975</v>
      </c>
      <c r="F45" s="69">
        <v>356.17143936976225</v>
      </c>
      <c r="G45" s="70">
        <v>385.30402779385264</v>
      </c>
      <c r="H45" s="70">
        <v>400.38479764024112</v>
      </c>
      <c r="I45" s="70">
        <v>389.33756264963961</v>
      </c>
      <c r="J45" s="70">
        <v>373.71679182151502</v>
      </c>
      <c r="K45" s="70">
        <v>370.93050186467946</v>
      </c>
      <c r="L45" s="70">
        <v>383.92837292235453</v>
      </c>
      <c r="M45" s="70">
        <v>373.15152886726224</v>
      </c>
      <c r="N45" s="70">
        <v>390.40935547482115</v>
      </c>
      <c r="O45" s="70">
        <v>425.37295023362265</v>
      </c>
    </row>
    <row r="46" spans="1:15" ht="15" customHeight="1">
      <c r="C46" s="33" t="s">
        <v>231</v>
      </c>
      <c r="D46" s="70">
        <v>385.47895278508457</v>
      </c>
      <c r="E46" s="69">
        <v>403.83037381369792</v>
      </c>
      <c r="F46" s="69">
        <v>401.24184840542864</v>
      </c>
      <c r="G46" s="70">
        <v>401.31536445449382</v>
      </c>
      <c r="H46" s="70">
        <v>405.27333221015721</v>
      </c>
      <c r="I46" s="70">
        <v>378.3309505475861</v>
      </c>
      <c r="J46" s="70">
        <v>404.86190971289079</v>
      </c>
      <c r="K46" s="70">
        <v>409.32214038884428</v>
      </c>
      <c r="L46" s="70">
        <v>401.09666076406484</v>
      </c>
      <c r="M46" s="70">
        <v>385.54426512738615</v>
      </c>
      <c r="N46" s="70">
        <v>393.44477659636379</v>
      </c>
      <c r="O46" s="70">
        <v>400.4447563117252</v>
      </c>
    </row>
    <row r="47" spans="1:15" s="9" customFormat="1" ht="15" customHeight="1">
      <c r="A47" s="25"/>
      <c r="B47" s="26"/>
      <c r="C47" s="33" t="s">
        <v>360</v>
      </c>
      <c r="D47" s="70">
        <v>385.80305125045294</v>
      </c>
      <c r="E47" s="69">
        <v>387.91539371469423</v>
      </c>
      <c r="F47" s="69">
        <v>387.2632658306743</v>
      </c>
      <c r="G47" s="70">
        <v>389.03980555933299</v>
      </c>
      <c r="H47" s="70">
        <v>390.9486830937206</v>
      </c>
      <c r="I47" s="70">
        <v>380.50911843561886</v>
      </c>
      <c r="J47" s="70">
        <v>395.0450774680109</v>
      </c>
      <c r="K47" s="70">
        <v>389.0394734001527</v>
      </c>
      <c r="L47" s="70">
        <v>384.59700918789628</v>
      </c>
      <c r="M47" s="70">
        <v>383.8035894427162</v>
      </c>
      <c r="N47" s="70">
        <v>370.79829461352801</v>
      </c>
      <c r="O47" s="70">
        <v>360.73610883142089</v>
      </c>
    </row>
    <row r="48" spans="1:15" ht="15" customHeight="1"/>
    <row r="49" spans="2:8" ht="15" customHeight="1"/>
    <row r="50" spans="2:8" ht="15" customHeight="1"/>
    <row r="51" spans="2:8" ht="15" customHeight="1"/>
    <row r="52" spans="2:8" ht="15" customHeight="1"/>
    <row r="53" spans="2:8" ht="15" customHeight="1"/>
    <row r="54" spans="2:8" ht="15" customHeight="1"/>
    <row r="55" spans="2:8" ht="15" customHeight="1"/>
    <row r="56" spans="2:8" ht="15" customHeight="1"/>
    <row r="57" spans="2:8" ht="15" customHeight="1"/>
    <row r="58" spans="2:8" ht="15" customHeight="1"/>
    <row r="59" spans="2:8" ht="15" customHeight="1"/>
    <row r="60" spans="2:8" ht="15" customHeight="1"/>
    <row r="61" spans="2:8" ht="15" customHeight="1"/>
    <row r="62" spans="2:8" ht="15" customHeight="1">
      <c r="B62" s="26" t="s">
        <v>148</v>
      </c>
      <c r="H62" s="34"/>
    </row>
    <row r="63" spans="2:8" ht="15" customHeight="1">
      <c r="C63" s="35" t="s">
        <v>149</v>
      </c>
      <c r="D63" s="37" t="s">
        <v>150</v>
      </c>
      <c r="E63" s="38" t="s">
        <v>151</v>
      </c>
      <c r="F63" s="38" t="s">
        <v>152</v>
      </c>
      <c r="G63" s="38" t="s">
        <v>232</v>
      </c>
      <c r="H63" s="38" t="s">
        <v>360</v>
      </c>
    </row>
    <row r="64" spans="2:8" ht="15" customHeight="1">
      <c r="C64" s="39" t="s">
        <v>153</v>
      </c>
      <c r="D64" s="72">
        <v>722.5</v>
      </c>
      <c r="E64" s="73">
        <v>700.5</v>
      </c>
      <c r="F64" s="73">
        <v>676</v>
      </c>
      <c r="G64" s="73">
        <v>592</v>
      </c>
      <c r="H64" s="73">
        <v>557</v>
      </c>
    </row>
    <row r="65" spans="1:15" ht="15" customHeight="1">
      <c r="C65" s="39" t="s">
        <v>154</v>
      </c>
      <c r="D65" s="72">
        <v>373.90209335317115</v>
      </c>
      <c r="E65" s="73">
        <v>384</v>
      </c>
      <c r="F65" s="73">
        <v>381</v>
      </c>
      <c r="G65" s="73">
        <v>397</v>
      </c>
      <c r="H65" s="73">
        <v>384</v>
      </c>
    </row>
    <row r="66" spans="1:15" ht="15" customHeight="1"/>
    <row r="67" spans="1:15" ht="15" customHeight="1"/>
    <row r="68" spans="1:15" ht="15" customHeight="1"/>
    <row r="69" spans="1:15" ht="15" customHeight="1"/>
    <row r="70" spans="1:15" ht="15" customHeight="1"/>
    <row r="71" spans="1:15" ht="15" customHeight="1"/>
    <row r="72" spans="1:15" ht="15" customHeight="1"/>
    <row r="73" spans="1:15" ht="15" customHeight="1"/>
    <row r="74" spans="1:15" ht="15" customHeight="1"/>
    <row r="75" spans="1:15" ht="15" customHeight="1"/>
    <row r="76" spans="1:15" ht="15" customHeight="1"/>
    <row r="77" spans="1:15" ht="15" customHeight="1"/>
    <row r="78" spans="1:15" ht="15" customHeight="1">
      <c r="A78" s="25" t="s">
        <v>158</v>
      </c>
      <c r="E78" s="27"/>
    </row>
    <row r="79" spans="1:15" ht="15" customHeight="1">
      <c r="B79" s="26" t="s">
        <v>142</v>
      </c>
      <c r="O79" s="29" t="s">
        <v>143</v>
      </c>
    </row>
    <row r="80" spans="1:15" ht="15" customHeight="1">
      <c r="C80" s="30" t="s">
        <v>144</v>
      </c>
      <c r="D80" s="31">
        <v>1</v>
      </c>
      <c r="E80" s="32">
        <v>2</v>
      </c>
      <c r="F80" s="32">
        <v>3</v>
      </c>
      <c r="G80" s="31">
        <v>4</v>
      </c>
      <c r="H80" s="31">
        <v>5</v>
      </c>
      <c r="I80" s="31">
        <v>6</v>
      </c>
      <c r="J80" s="31">
        <v>7</v>
      </c>
      <c r="K80" s="31">
        <v>8</v>
      </c>
      <c r="L80" s="31">
        <v>9</v>
      </c>
      <c r="M80" s="31">
        <v>10</v>
      </c>
      <c r="N80" s="31">
        <v>11</v>
      </c>
      <c r="O80" s="31">
        <v>12</v>
      </c>
    </row>
    <row r="81" spans="1:15" ht="15" customHeight="1">
      <c r="C81" s="33" t="s">
        <v>235</v>
      </c>
      <c r="D81" s="68">
        <v>333.38891428181603</v>
      </c>
      <c r="E81" s="69">
        <v>264.90001907892804</v>
      </c>
      <c r="F81" s="69">
        <v>272.22189670496067</v>
      </c>
      <c r="G81" s="68">
        <v>292.40693966175297</v>
      </c>
      <c r="H81" s="68">
        <v>321.04150283503787</v>
      </c>
      <c r="I81" s="68">
        <v>310.51697001342683</v>
      </c>
      <c r="J81" s="68">
        <v>319.80300101908142</v>
      </c>
      <c r="K81" s="68">
        <v>318.15868697859992</v>
      </c>
      <c r="L81" s="68">
        <v>330.65459865362334</v>
      </c>
      <c r="M81" s="68">
        <v>329.72896345957378</v>
      </c>
      <c r="N81" s="68">
        <v>325.45748671895467</v>
      </c>
      <c r="O81" s="68">
        <v>312.72563486007346</v>
      </c>
    </row>
    <row r="82" spans="1:15" ht="15" customHeight="1">
      <c r="C82" s="33" t="s">
        <v>236</v>
      </c>
      <c r="D82" s="68">
        <v>301.72093750409658</v>
      </c>
      <c r="E82" s="69">
        <v>307.67485799615991</v>
      </c>
      <c r="F82" s="69">
        <v>319.32923276376931</v>
      </c>
      <c r="G82" s="68">
        <v>336.38986461745571</v>
      </c>
      <c r="H82" s="68">
        <v>336.19429492496573</v>
      </c>
      <c r="I82" s="68">
        <v>340.27868429440957</v>
      </c>
      <c r="J82" s="68">
        <v>320.91626193267462</v>
      </c>
      <c r="K82" s="68">
        <v>310.1346054736473</v>
      </c>
      <c r="L82" s="68">
        <v>306.47087034779929</v>
      </c>
      <c r="M82" s="68">
        <v>302.76237041879807</v>
      </c>
      <c r="N82" s="68">
        <v>330.29545645866023</v>
      </c>
      <c r="O82" s="68">
        <v>329.30579083238945</v>
      </c>
    </row>
    <row r="83" spans="1:15" ht="15" customHeight="1">
      <c r="C83" s="33" t="s">
        <v>237</v>
      </c>
      <c r="D83" s="70">
        <v>310.62812092959115</v>
      </c>
      <c r="E83" s="69">
        <v>293.90610801788353</v>
      </c>
      <c r="F83" s="69">
        <v>285.81018412752627</v>
      </c>
      <c r="G83" s="70">
        <v>286.60052275738798</v>
      </c>
      <c r="H83" s="70">
        <v>300.39865299729604</v>
      </c>
      <c r="I83" s="70">
        <v>298.96059308557352</v>
      </c>
      <c r="J83" s="70">
        <v>298.84936368868711</v>
      </c>
      <c r="K83" s="70">
        <v>290.5492111992549</v>
      </c>
      <c r="L83" s="70">
        <v>297.01388028086853</v>
      </c>
      <c r="M83" s="70">
        <v>288.46292746660288</v>
      </c>
      <c r="N83" s="70">
        <v>286.69953760020286</v>
      </c>
      <c r="O83" s="70">
        <v>293.42155456457868</v>
      </c>
    </row>
    <row r="84" spans="1:15" ht="15" customHeight="1">
      <c r="C84" s="33" t="s">
        <v>300</v>
      </c>
      <c r="D84" s="70">
        <v>285.39189590073954</v>
      </c>
      <c r="E84" s="69">
        <v>285.30731401030579</v>
      </c>
      <c r="F84" s="69">
        <v>281.53846957666661</v>
      </c>
      <c r="G84" s="70">
        <v>254.25093079536464</v>
      </c>
      <c r="H84" s="70">
        <v>282.02594931707523</v>
      </c>
      <c r="I84" s="70">
        <v>294.22726785535235</v>
      </c>
      <c r="J84" s="70">
        <v>300.23396744116957</v>
      </c>
      <c r="K84" s="70">
        <v>299.18909630527804</v>
      </c>
      <c r="L84" s="70">
        <v>308.10082871404842</v>
      </c>
      <c r="M84" s="70">
        <v>285.81391162512995</v>
      </c>
      <c r="N84" s="70">
        <v>287.66277471728313</v>
      </c>
      <c r="O84" s="70">
        <v>273.73394308918347</v>
      </c>
    </row>
    <row r="85" spans="1:15" s="9" customFormat="1" ht="15" customHeight="1">
      <c r="A85" s="25"/>
      <c r="B85" s="26"/>
      <c r="C85" s="33" t="s">
        <v>299</v>
      </c>
      <c r="D85" s="70">
        <v>263.67673037517426</v>
      </c>
      <c r="E85" s="69">
        <v>265.87774784272381</v>
      </c>
      <c r="F85" s="69">
        <v>259.1263558615953</v>
      </c>
      <c r="G85" s="70">
        <v>271.24776974508728</v>
      </c>
      <c r="H85" s="70">
        <v>297.35005530800481</v>
      </c>
      <c r="I85" s="70">
        <v>294.62541042743351</v>
      </c>
      <c r="J85" s="70">
        <v>291.30870539974831</v>
      </c>
      <c r="K85" s="70">
        <v>292.85482521478275</v>
      </c>
      <c r="L85" s="70">
        <v>285.52943592134142</v>
      </c>
      <c r="M85" s="70">
        <v>273.65743979214551</v>
      </c>
      <c r="N85" s="70">
        <v>268.70262374956883</v>
      </c>
      <c r="O85" s="70">
        <v>295.74093391421735</v>
      </c>
    </row>
    <row r="86" spans="1:15" ht="15" customHeight="1"/>
    <row r="87" spans="1:15" ht="15" customHeight="1"/>
    <row r="88" spans="1:15" ht="15" customHeight="1"/>
    <row r="89" spans="1:15" ht="15" customHeight="1"/>
    <row r="90" spans="1:15" ht="15" customHeight="1"/>
    <row r="91" spans="1:15" ht="15" customHeight="1"/>
    <row r="92" spans="1:15" ht="15" customHeight="1"/>
    <row r="93" spans="1:15" ht="15" customHeight="1"/>
    <row r="94" spans="1:15" ht="15" customHeight="1"/>
    <row r="95" spans="1:15" ht="15" customHeight="1"/>
    <row r="96" spans="1:15" ht="15" customHeight="1"/>
    <row r="97" spans="2:8" ht="15" customHeight="1"/>
    <row r="98" spans="2:8" ht="15" customHeight="1"/>
    <row r="99" spans="2:8" ht="15" customHeight="1"/>
    <row r="100" spans="2:8" ht="15" customHeight="1">
      <c r="B100" s="26" t="s">
        <v>148</v>
      </c>
      <c r="H100" s="34"/>
    </row>
    <row r="101" spans="2:8" ht="15" customHeight="1">
      <c r="C101" s="35" t="s">
        <v>149</v>
      </c>
      <c r="D101" s="36" t="s">
        <v>150</v>
      </c>
      <c r="E101" s="37" t="s">
        <v>233</v>
      </c>
      <c r="F101" s="38" t="s">
        <v>234</v>
      </c>
      <c r="G101" s="38" t="s">
        <v>298</v>
      </c>
      <c r="H101" s="38" t="s">
        <v>360</v>
      </c>
    </row>
    <row r="102" spans="2:8" ht="15" customHeight="1">
      <c r="C102" s="39" t="s">
        <v>153</v>
      </c>
      <c r="D102" s="71">
        <v>1558.1</v>
      </c>
      <c r="E102" s="72">
        <v>1781.1</v>
      </c>
      <c r="F102" s="73">
        <v>1295</v>
      </c>
      <c r="G102" s="73">
        <v>1326</v>
      </c>
      <c r="H102" s="73">
        <v>1253</v>
      </c>
    </row>
    <row r="103" spans="2:8" ht="15" customHeight="1">
      <c r="C103" s="39" t="s">
        <v>154</v>
      </c>
      <c r="D103" s="71">
        <v>311.85107704867738</v>
      </c>
      <c r="E103" s="72">
        <v>317.76454361266133</v>
      </c>
      <c r="F103" s="73">
        <v>294</v>
      </c>
      <c r="G103" s="73">
        <v>285</v>
      </c>
      <c r="H103" s="73">
        <v>278</v>
      </c>
    </row>
    <row r="104" spans="2:8" ht="15" customHeight="1"/>
    <row r="105" spans="2:8" ht="15" customHeight="1"/>
    <row r="106" spans="2:8" ht="15" customHeight="1"/>
    <row r="107" spans="2:8" ht="15" customHeight="1"/>
    <row r="108" spans="2:8" ht="15" customHeight="1"/>
    <row r="109" spans="2:8" ht="15" customHeight="1"/>
    <row r="110" spans="2:8" ht="15" customHeight="1"/>
    <row r="111" spans="2:8" ht="15" customHeight="1"/>
    <row r="112" spans="2:8" ht="15" customHeight="1"/>
    <row r="113" spans="1:15" ht="15" customHeight="1"/>
    <row r="114" spans="1:15" ht="15" customHeight="1"/>
    <row r="115" spans="1:15" ht="15" customHeight="1"/>
    <row r="116" spans="1:15" ht="15" customHeight="1"/>
    <row r="117" spans="1:15" ht="15" customHeight="1">
      <c r="A117" s="25" t="s">
        <v>159</v>
      </c>
      <c r="F117" s="27"/>
    </row>
    <row r="118" spans="1:15" ht="15" customHeight="1">
      <c r="B118" s="26" t="s">
        <v>142</v>
      </c>
      <c r="O118" s="34" t="s">
        <v>143</v>
      </c>
    </row>
    <row r="119" spans="1:15" ht="15" customHeight="1">
      <c r="C119" s="30" t="s">
        <v>144</v>
      </c>
      <c r="D119" s="31">
        <v>1</v>
      </c>
      <c r="E119" s="32">
        <v>2</v>
      </c>
      <c r="F119" s="32">
        <v>3</v>
      </c>
      <c r="G119" s="31">
        <v>4</v>
      </c>
      <c r="H119" s="31">
        <v>5</v>
      </c>
      <c r="I119" s="31">
        <v>6</v>
      </c>
      <c r="J119" s="31">
        <v>7</v>
      </c>
      <c r="K119" s="31">
        <v>8</v>
      </c>
      <c r="L119" s="31">
        <v>9</v>
      </c>
      <c r="M119" s="31">
        <v>10</v>
      </c>
      <c r="N119" s="31">
        <v>11</v>
      </c>
      <c r="O119" s="31">
        <v>12</v>
      </c>
    </row>
    <row r="120" spans="1:15" ht="15" customHeight="1">
      <c r="C120" s="33" t="s">
        <v>235</v>
      </c>
      <c r="D120" s="68">
        <v>990</v>
      </c>
      <c r="E120" s="69">
        <v>1018</v>
      </c>
      <c r="F120" s="69">
        <v>1006</v>
      </c>
      <c r="G120" s="68">
        <v>919</v>
      </c>
      <c r="H120" s="68">
        <v>1121</v>
      </c>
      <c r="I120" s="74">
        <v>1145</v>
      </c>
      <c r="J120" s="74">
        <v>1322</v>
      </c>
      <c r="K120" s="74">
        <v>1329</v>
      </c>
      <c r="L120" s="68">
        <v>1171</v>
      </c>
      <c r="M120" s="68">
        <v>1044</v>
      </c>
      <c r="N120" s="68">
        <v>825</v>
      </c>
      <c r="O120" s="68">
        <v>695</v>
      </c>
    </row>
    <row r="121" spans="1:15" ht="15" customHeight="1">
      <c r="C121" s="33" t="s">
        <v>236</v>
      </c>
      <c r="D121" s="68">
        <v>872.01058201058197</v>
      </c>
      <c r="E121" s="69">
        <v>841.27884615384619</v>
      </c>
      <c r="F121" s="69">
        <v>869.70157068062827</v>
      </c>
      <c r="G121" s="68">
        <v>1015.4545454545455</v>
      </c>
      <c r="H121" s="68">
        <v>1224</v>
      </c>
      <c r="I121" s="68">
        <v>1137.8924731182797</v>
      </c>
      <c r="J121" s="68">
        <v>1038.7323943661972</v>
      </c>
      <c r="K121" s="68">
        <v>982.5</v>
      </c>
      <c r="L121" s="68">
        <v>1196.5492957746478</v>
      </c>
      <c r="M121" s="68">
        <v>940</v>
      </c>
      <c r="N121" s="68">
        <v>971.70439414114514</v>
      </c>
      <c r="O121" s="68">
        <v>923.9489489489489</v>
      </c>
    </row>
    <row r="122" spans="1:15" ht="15" customHeight="1">
      <c r="C122" s="33" t="s">
        <v>237</v>
      </c>
      <c r="D122" s="68">
        <v>913.80897250361795</v>
      </c>
      <c r="E122" s="69">
        <v>981.75672514619885</v>
      </c>
      <c r="F122" s="69">
        <v>937.34039735099338</v>
      </c>
      <c r="G122" s="68">
        <v>862.35398230088492</v>
      </c>
      <c r="H122" s="68">
        <v>713.62403100775191</v>
      </c>
      <c r="I122" s="68">
        <v>798.51957295373666</v>
      </c>
      <c r="J122" s="68">
        <v>878.01333333333332</v>
      </c>
      <c r="K122" s="68">
        <v>901.51633986928107</v>
      </c>
      <c r="L122" s="68">
        <v>862.28546787408368</v>
      </c>
      <c r="M122" s="68">
        <v>834.31983805668017</v>
      </c>
      <c r="N122" s="68">
        <v>842.68438538205976</v>
      </c>
      <c r="O122" s="68">
        <v>953.19069500287196</v>
      </c>
    </row>
    <row r="123" spans="1:15" ht="15" customHeight="1">
      <c r="C123" s="33" t="s">
        <v>300</v>
      </c>
      <c r="D123" s="70">
        <v>961.84300341296932</v>
      </c>
      <c r="E123" s="69">
        <v>924.29077117572695</v>
      </c>
      <c r="F123" s="69">
        <v>866.4749034749035</v>
      </c>
      <c r="G123" s="70">
        <v>773.63430127041738</v>
      </c>
      <c r="H123" s="70">
        <v>726.75741710296688</v>
      </c>
      <c r="I123" s="70">
        <v>690.91250000000002</v>
      </c>
      <c r="J123" s="70">
        <v>737.64928909952607</v>
      </c>
      <c r="K123" s="70">
        <v>888.92485549132948</v>
      </c>
      <c r="L123" s="70">
        <v>1028.4735935706085</v>
      </c>
      <c r="M123" s="70">
        <v>1015.4580040971614</v>
      </c>
      <c r="N123" s="70">
        <v>1136.7757575757576</v>
      </c>
      <c r="O123" s="70">
        <v>1106.5184277335202</v>
      </c>
    </row>
    <row r="124" spans="1:15" s="9" customFormat="1" ht="15" customHeight="1">
      <c r="A124" s="25"/>
      <c r="B124" s="26"/>
      <c r="C124" s="33" t="s">
        <v>301</v>
      </c>
      <c r="D124" s="70">
        <v>896.3468917881811</v>
      </c>
      <c r="E124" s="69">
        <v>885.40218470705065</v>
      </c>
      <c r="F124" s="69">
        <v>836.84549356223181</v>
      </c>
      <c r="G124" s="70">
        <v>833.95638629283485</v>
      </c>
      <c r="H124" s="70">
        <v>786.60308143800444</v>
      </c>
      <c r="I124" s="70">
        <v>739.12094082415695</v>
      </c>
      <c r="J124" s="70">
        <v>786.83716728056152</v>
      </c>
      <c r="K124" s="70">
        <v>805.5798687089715</v>
      </c>
      <c r="L124" s="70">
        <v>872.3020257826887</v>
      </c>
      <c r="M124" s="70">
        <v>817.84654514624845</v>
      </c>
      <c r="N124" s="70">
        <v>867.18575851393189</v>
      </c>
      <c r="O124" s="70">
        <v>998.850071394574</v>
      </c>
    </row>
    <row r="125" spans="1:15" ht="15" customHeight="1"/>
    <row r="126" spans="1:15" ht="15" customHeight="1"/>
    <row r="127" spans="1:15" ht="15" customHeight="1"/>
    <row r="128" spans="1:15" ht="15" customHeight="1"/>
    <row r="129" spans="2:8" ht="15" customHeight="1"/>
    <row r="130" spans="2:8" ht="15" customHeight="1"/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>
      <c r="B139" s="26" t="s">
        <v>148</v>
      </c>
      <c r="H139" s="34"/>
    </row>
    <row r="140" spans="2:8" ht="15" customHeight="1">
      <c r="C140" s="46" t="s">
        <v>149</v>
      </c>
      <c r="D140" s="36" t="s">
        <v>150</v>
      </c>
      <c r="E140" s="37" t="s">
        <v>233</v>
      </c>
      <c r="F140" s="38" t="s">
        <v>234</v>
      </c>
      <c r="G140" s="38" t="s">
        <v>298</v>
      </c>
      <c r="H140" s="38" t="s">
        <v>360</v>
      </c>
    </row>
    <row r="141" spans="2:8" ht="15" customHeight="1">
      <c r="C141" s="39" t="s">
        <v>160</v>
      </c>
      <c r="D141" s="71">
        <v>7287</v>
      </c>
      <c r="E141" s="72">
        <v>4348</v>
      </c>
      <c r="F141" s="73">
        <v>10347</v>
      </c>
      <c r="G141" s="73">
        <v>15814</v>
      </c>
      <c r="H141" s="73">
        <v>14499</v>
      </c>
    </row>
    <row r="142" spans="2:8" ht="15" customHeight="1">
      <c r="C142" s="39" t="s">
        <v>154</v>
      </c>
      <c r="D142" s="71">
        <v>926.5246329079182</v>
      </c>
      <c r="E142" s="72">
        <v>963.95032198712056</v>
      </c>
      <c r="F142" s="73">
        <v>897</v>
      </c>
      <c r="G142" s="73">
        <v>973</v>
      </c>
      <c r="H142" s="73">
        <v>850</v>
      </c>
    </row>
    <row r="143" spans="2:8" ht="15" customHeight="1"/>
    <row r="144" spans="2:8" ht="15" customHeight="1"/>
    <row r="145" spans="1:15" ht="15" customHeight="1"/>
    <row r="146" spans="1:15" ht="15" customHeight="1"/>
    <row r="147" spans="1:15" ht="15" customHeight="1"/>
    <row r="148" spans="1:15" ht="15" customHeight="1"/>
    <row r="149" spans="1:15" ht="15" customHeight="1"/>
    <row r="150" spans="1:15" ht="15" customHeight="1"/>
    <row r="151" spans="1:15" ht="15" customHeight="1"/>
    <row r="152" spans="1:15" ht="15" customHeight="1"/>
    <row r="153" spans="1:15" ht="15" customHeight="1"/>
    <row r="154" spans="1:15" ht="15" customHeight="1"/>
    <row r="155" spans="1:15" ht="15" customHeight="1">
      <c r="A155" s="25" t="s">
        <v>161</v>
      </c>
      <c r="E155" s="27"/>
    </row>
    <row r="156" spans="1:15" ht="15" customHeight="1">
      <c r="B156" s="26" t="s">
        <v>142</v>
      </c>
      <c r="O156" s="29" t="s">
        <v>143</v>
      </c>
    </row>
    <row r="157" spans="1:15" ht="15" customHeight="1">
      <c r="C157" s="30" t="s">
        <v>144</v>
      </c>
      <c r="D157" s="31">
        <v>1</v>
      </c>
      <c r="E157" s="32">
        <v>2</v>
      </c>
      <c r="F157" s="32">
        <v>3</v>
      </c>
      <c r="G157" s="31">
        <v>4</v>
      </c>
      <c r="H157" s="31">
        <v>5</v>
      </c>
      <c r="I157" s="31">
        <v>6</v>
      </c>
      <c r="J157" s="31">
        <v>7</v>
      </c>
      <c r="K157" s="31">
        <v>8</v>
      </c>
      <c r="L157" s="31">
        <v>9</v>
      </c>
      <c r="M157" s="31">
        <v>10</v>
      </c>
      <c r="N157" s="31">
        <v>11</v>
      </c>
      <c r="O157" s="31">
        <v>12</v>
      </c>
    </row>
    <row r="158" spans="1:15" ht="15" customHeight="1">
      <c r="C158" s="33" t="s">
        <v>235</v>
      </c>
      <c r="D158" s="68">
        <v>1132.9087936046512</v>
      </c>
      <c r="E158" s="69">
        <v>1052.8294152777025</v>
      </c>
      <c r="F158" s="69">
        <v>1123.3827283481726</v>
      </c>
      <c r="G158" s="68">
        <v>1100.2147623019184</v>
      </c>
      <c r="H158" s="68">
        <v>1122.8807606931052</v>
      </c>
      <c r="I158" s="68">
        <v>1120.3807594229224</v>
      </c>
      <c r="J158" s="68">
        <v>1055.304820415879</v>
      </c>
      <c r="K158" s="68">
        <v>1108.426864772613</v>
      </c>
      <c r="L158" s="68">
        <v>1109.7961984143119</v>
      </c>
      <c r="M158" s="68">
        <v>1117.1990726980919</v>
      </c>
      <c r="N158" s="68">
        <v>1172.3479029930643</v>
      </c>
      <c r="O158" s="68">
        <v>1076.4716474066111</v>
      </c>
    </row>
    <row r="159" spans="1:15" ht="15" customHeight="1">
      <c r="C159" s="33" t="s">
        <v>236</v>
      </c>
      <c r="D159" s="68">
        <v>1152.8492654623267</v>
      </c>
      <c r="E159" s="69">
        <v>1146.6269300836591</v>
      </c>
      <c r="F159" s="69">
        <v>1117.0032244008714</v>
      </c>
      <c r="G159" s="68">
        <v>1145.1754781260704</v>
      </c>
      <c r="H159" s="68">
        <v>1105.4394942210806</v>
      </c>
      <c r="I159" s="68">
        <v>1165.0204793028322</v>
      </c>
      <c r="J159" s="68">
        <v>1102.7367697872253</v>
      </c>
      <c r="K159" s="68">
        <v>938.44653627191258</v>
      </c>
      <c r="L159" s="68">
        <v>935.16670564430035</v>
      </c>
      <c r="M159" s="68">
        <v>1309.3881469215353</v>
      </c>
      <c r="N159" s="68">
        <v>1298.3868980241004</v>
      </c>
      <c r="O159" s="68">
        <v>1306.436954598862</v>
      </c>
    </row>
    <row r="160" spans="1:15" ht="15" customHeight="1">
      <c r="C160" s="33" t="s">
        <v>237</v>
      </c>
      <c r="D160" s="68">
        <v>1233.2319168090542</v>
      </c>
      <c r="E160" s="69">
        <v>1251.1407224272393</v>
      </c>
      <c r="F160" s="69">
        <v>1252.8949294302142</v>
      </c>
      <c r="G160" s="68">
        <v>1293.0764848312208</v>
      </c>
      <c r="H160" s="68">
        <v>1291.3723723135395</v>
      </c>
      <c r="I160" s="68">
        <v>1287.2279830280452</v>
      </c>
      <c r="J160" s="68">
        <v>1254.8957212690864</v>
      </c>
      <c r="K160" s="68">
        <v>1237.1600519214883</v>
      </c>
      <c r="L160" s="68">
        <v>1164.2751392739945</v>
      </c>
      <c r="M160" s="68">
        <v>1344.8381749978191</v>
      </c>
      <c r="N160" s="68">
        <v>1316.4321115126484</v>
      </c>
      <c r="O160" s="68">
        <v>1337.1633640193479</v>
      </c>
    </row>
    <row r="161" spans="1:15" ht="15" customHeight="1">
      <c r="C161" s="33" t="s">
        <v>300</v>
      </c>
      <c r="D161" s="70">
        <v>1156.8704318936877</v>
      </c>
      <c r="E161" s="69">
        <v>1118.6036895674301</v>
      </c>
      <c r="F161" s="69">
        <v>1104.963472281908</v>
      </c>
      <c r="G161" s="70">
        <v>1080.6586826347307</v>
      </c>
      <c r="H161" s="70">
        <v>1001.1588490342924</v>
      </c>
      <c r="I161" s="70">
        <v>1010.999203821656</v>
      </c>
      <c r="J161" s="70">
        <v>986.06634304207125</v>
      </c>
      <c r="K161" s="70">
        <v>995.93519790235985</v>
      </c>
      <c r="L161" s="70">
        <v>1055.1909940052976</v>
      </c>
      <c r="M161" s="70">
        <v>1114.7811824349512</v>
      </c>
      <c r="N161" s="70">
        <v>1104.1992572821166</v>
      </c>
      <c r="O161" s="70">
        <v>1130.064561158611</v>
      </c>
    </row>
    <row r="162" spans="1:15" s="9" customFormat="1" ht="15" customHeight="1">
      <c r="A162" s="25"/>
      <c r="B162" s="26"/>
      <c r="C162" s="33" t="s">
        <v>302</v>
      </c>
      <c r="D162" s="70">
        <v>1158.8576268203617</v>
      </c>
      <c r="E162" s="69">
        <v>1227.0664365832615</v>
      </c>
      <c r="F162" s="69">
        <v>1134.1105715112728</v>
      </c>
      <c r="G162" s="70">
        <v>1100.2139398716361</v>
      </c>
      <c r="H162" s="70">
        <v>1038.1482872596152</v>
      </c>
      <c r="I162" s="70">
        <v>1100.5777509251566</v>
      </c>
      <c r="J162" s="70">
        <v>1055.9549003867767</v>
      </c>
      <c r="K162" s="70">
        <v>1066.1580214823591</v>
      </c>
      <c r="L162" s="70">
        <v>1180.9413493840987</v>
      </c>
      <c r="M162" s="70">
        <v>1172.5661949326638</v>
      </c>
      <c r="N162" s="70">
        <v>1220.0213818547711</v>
      </c>
      <c r="O162" s="70">
        <v>1227.8036867811563</v>
      </c>
    </row>
    <row r="163" spans="1:15" ht="15" customHeight="1"/>
    <row r="164" spans="1:15" ht="15" customHeight="1"/>
    <row r="165" spans="1:15" ht="15" customHeight="1"/>
    <row r="166" spans="1:15" ht="15" customHeight="1"/>
    <row r="167" spans="1:15" ht="15" customHeight="1"/>
    <row r="168" spans="1:15" ht="15" customHeight="1"/>
    <row r="169" spans="1:15" ht="15" customHeight="1"/>
    <row r="170" spans="1:15" ht="15" customHeight="1"/>
    <row r="171" spans="1:15" ht="15" customHeight="1"/>
    <row r="172" spans="1:15" ht="15" customHeight="1"/>
    <row r="173" spans="1:15" ht="15" customHeight="1"/>
    <row r="174" spans="1:15" ht="15" customHeight="1"/>
    <row r="175" spans="1:15" ht="15" customHeight="1"/>
    <row r="176" spans="1:15" ht="15" customHeight="1"/>
    <row r="177" spans="2:8" ht="15" customHeight="1">
      <c r="B177" s="26" t="s">
        <v>148</v>
      </c>
      <c r="H177" s="34"/>
    </row>
    <row r="178" spans="2:8" ht="15" customHeight="1">
      <c r="C178" s="46" t="s">
        <v>149</v>
      </c>
      <c r="D178" s="36" t="s">
        <v>150</v>
      </c>
      <c r="E178" s="37" t="s">
        <v>233</v>
      </c>
      <c r="F178" s="38" t="s">
        <v>234</v>
      </c>
      <c r="G178" s="38" t="s">
        <v>298</v>
      </c>
      <c r="H178" s="38" t="s">
        <v>360</v>
      </c>
    </row>
    <row r="179" spans="2:8" ht="15" customHeight="1">
      <c r="C179" s="39" t="s">
        <v>153</v>
      </c>
      <c r="D179" s="71">
        <v>36.9</v>
      </c>
      <c r="E179" s="72">
        <v>38.1</v>
      </c>
      <c r="F179" s="73">
        <v>31</v>
      </c>
      <c r="G179" s="73">
        <v>14</v>
      </c>
      <c r="H179" s="73">
        <v>16</v>
      </c>
    </row>
    <row r="180" spans="2:8" ht="15" customHeight="1">
      <c r="C180" s="39" t="s">
        <v>154</v>
      </c>
      <c r="D180" s="71">
        <v>1104.5095066727054</v>
      </c>
      <c r="E180" s="72">
        <v>1141.1171857677225</v>
      </c>
      <c r="F180" s="73">
        <v>1264</v>
      </c>
      <c r="G180" s="73">
        <v>1068</v>
      </c>
      <c r="H180" s="73">
        <v>1140</v>
      </c>
    </row>
    <row r="181" spans="2:8" ht="15" customHeight="1"/>
    <row r="182" spans="2:8" ht="15" customHeight="1"/>
    <row r="183" spans="2:8" ht="15" customHeight="1"/>
    <row r="184" spans="2:8" ht="15" customHeight="1"/>
    <row r="185" spans="2:8" ht="15" customHeight="1"/>
    <row r="186" spans="2:8" ht="15" customHeight="1"/>
    <row r="187" spans="2:8" ht="15" customHeight="1"/>
    <row r="188" spans="2:8" ht="15" customHeight="1"/>
    <row r="189" spans="2:8" ht="15" customHeight="1"/>
    <row r="190" spans="2:8" ht="15" customHeight="1"/>
    <row r="191" spans="2:8" ht="15" customHeight="1"/>
    <row r="192" spans="2:8" ht="15" customHeight="1"/>
    <row r="193" spans="1:17" ht="15" customHeight="1"/>
    <row r="194" spans="1:17" ht="15" customHeight="1">
      <c r="A194" s="25" t="s">
        <v>162</v>
      </c>
      <c r="F194" s="27"/>
    </row>
    <row r="195" spans="1:17" ht="15" customHeight="1">
      <c r="B195" s="26" t="s">
        <v>142</v>
      </c>
      <c r="O195" s="34" t="s">
        <v>143</v>
      </c>
    </row>
    <row r="196" spans="1:17" ht="15" customHeight="1">
      <c r="C196" s="30" t="s">
        <v>144</v>
      </c>
      <c r="D196" s="31">
        <v>1</v>
      </c>
      <c r="E196" s="32">
        <v>2</v>
      </c>
      <c r="F196" s="32">
        <v>3</v>
      </c>
      <c r="G196" s="31">
        <v>4</v>
      </c>
      <c r="H196" s="31">
        <v>5</v>
      </c>
      <c r="I196" s="31">
        <v>6</v>
      </c>
      <c r="J196" s="31">
        <v>7</v>
      </c>
      <c r="K196" s="31">
        <v>8</v>
      </c>
      <c r="L196" s="31">
        <v>9</v>
      </c>
      <c r="M196" s="31">
        <v>10</v>
      </c>
      <c r="N196" s="31">
        <v>11</v>
      </c>
      <c r="O196" s="31">
        <v>12</v>
      </c>
    </row>
    <row r="197" spans="1:17" ht="15" customHeight="1">
      <c r="C197" s="33" t="s">
        <v>235</v>
      </c>
      <c r="D197" s="68">
        <v>701.60501950161552</v>
      </c>
      <c r="E197" s="69">
        <v>617.29825647090058</v>
      </c>
      <c r="F197" s="69">
        <v>556.20976874895143</v>
      </c>
      <c r="G197" s="68">
        <v>573.29509244211079</v>
      </c>
      <c r="H197" s="68">
        <v>599.83811337924442</v>
      </c>
      <c r="I197" s="68">
        <v>520.9329964487099</v>
      </c>
      <c r="J197" s="68">
        <v>501.22757963096586</v>
      </c>
      <c r="K197" s="68">
        <v>553.34174143093549</v>
      </c>
      <c r="L197" s="68">
        <v>704.06562672458745</v>
      </c>
      <c r="M197" s="68">
        <v>747.59162604451819</v>
      </c>
      <c r="N197" s="68">
        <v>761.61394768200648</v>
      </c>
      <c r="O197" s="68">
        <v>672.95661995464138</v>
      </c>
    </row>
    <row r="198" spans="1:17" ht="15" customHeight="1">
      <c r="C198" s="33" t="s">
        <v>236</v>
      </c>
      <c r="D198" s="68">
        <v>586.33076674789993</v>
      </c>
      <c r="E198" s="69">
        <v>622.84571648569943</v>
      </c>
      <c r="F198" s="69">
        <v>602.68289680377006</v>
      </c>
      <c r="G198" s="68">
        <v>560.68527301315783</v>
      </c>
      <c r="H198" s="68">
        <v>545.98457782110734</v>
      </c>
      <c r="I198" s="68">
        <v>481.70482169896036</v>
      </c>
      <c r="J198" s="68">
        <v>493.0505080706904</v>
      </c>
      <c r="K198" s="68">
        <v>482.82473466461369</v>
      </c>
      <c r="L198" s="68">
        <v>616.94156658510417</v>
      </c>
      <c r="M198" s="68">
        <v>654.90167637262255</v>
      </c>
      <c r="N198" s="68">
        <v>887.42819224690516</v>
      </c>
      <c r="O198" s="68">
        <v>889.29146262300344</v>
      </c>
    </row>
    <row r="199" spans="1:17" ht="15" customHeight="1">
      <c r="C199" s="33" t="s">
        <v>237</v>
      </c>
      <c r="D199" s="70">
        <v>677.11993391370652</v>
      </c>
      <c r="E199" s="69">
        <v>649.39961292930138</v>
      </c>
      <c r="F199" s="69">
        <v>640.70200717736793</v>
      </c>
      <c r="G199" s="70">
        <v>574.6688155000935</v>
      </c>
      <c r="H199" s="70">
        <v>566.73252801920887</v>
      </c>
      <c r="I199" s="70">
        <v>496.07381432921716</v>
      </c>
      <c r="J199" s="70">
        <v>481.32446726264669</v>
      </c>
      <c r="K199" s="70">
        <v>482.35708930950096</v>
      </c>
      <c r="L199" s="70">
        <v>641.40984195714282</v>
      </c>
      <c r="M199" s="70">
        <v>719.45659710287259</v>
      </c>
      <c r="N199" s="70">
        <v>854.98260603341384</v>
      </c>
      <c r="O199" s="70">
        <v>836.95387506727548</v>
      </c>
    </row>
    <row r="200" spans="1:17" ht="15" customHeight="1">
      <c r="C200" s="33" t="s">
        <v>300</v>
      </c>
      <c r="D200" s="70">
        <v>783.63484915823221</v>
      </c>
      <c r="E200" s="69">
        <v>792.92579922807761</v>
      </c>
      <c r="F200" s="69">
        <v>685.49199004007096</v>
      </c>
      <c r="G200" s="70">
        <v>629.5520507631428</v>
      </c>
      <c r="H200" s="70">
        <v>629.90352338263983</v>
      </c>
      <c r="I200" s="70">
        <v>584.9389643024316</v>
      </c>
      <c r="J200" s="70">
        <v>571.973548691975</v>
      </c>
      <c r="K200" s="70">
        <v>661.62228146655514</v>
      </c>
      <c r="L200" s="70">
        <v>999.46756343625805</v>
      </c>
      <c r="M200" s="70">
        <v>1049.6980850632235</v>
      </c>
      <c r="N200" s="70">
        <v>965.10126219724157</v>
      </c>
      <c r="O200" s="70">
        <v>894.1669925230766</v>
      </c>
    </row>
    <row r="201" spans="1:17" ht="15" customHeight="1">
      <c r="C201" s="33" t="s">
        <v>303</v>
      </c>
      <c r="D201" s="70">
        <v>809.29752289065766</v>
      </c>
      <c r="E201" s="69">
        <v>854.40915489348959</v>
      </c>
      <c r="F201" s="69">
        <v>889.61883629647684</v>
      </c>
      <c r="G201" s="70">
        <v>943.33529321302115</v>
      </c>
      <c r="H201" s="70">
        <v>827.09868587673145</v>
      </c>
      <c r="I201" s="70">
        <v>666.91182394527232</v>
      </c>
      <c r="J201" s="70">
        <v>706.99322896029821</v>
      </c>
      <c r="K201" s="70">
        <v>720.22257979115795</v>
      </c>
      <c r="L201" s="70">
        <v>757.825972321417</v>
      </c>
      <c r="M201" s="70">
        <v>769.2745521568296</v>
      </c>
      <c r="N201" s="70">
        <v>861.38296809817496</v>
      </c>
      <c r="O201" s="70">
        <v>846.20988349048025</v>
      </c>
    </row>
    <row r="202" spans="1:17" ht="15" customHeight="1"/>
    <row r="203" spans="1:17" ht="15" customHeight="1"/>
    <row r="204" spans="1:17" ht="15" customHeight="1"/>
    <row r="205" spans="1:17" ht="15" customHeight="1"/>
    <row r="206" spans="1:17" ht="15" customHeight="1">
      <c r="Q206" s="50" t="s">
        <v>238</v>
      </c>
    </row>
    <row r="207" spans="1:17" ht="15" customHeight="1"/>
    <row r="208" spans="1:17" ht="15" customHeight="1"/>
    <row r="209" spans="2:16" ht="15" customHeight="1"/>
    <row r="210" spans="2:16" ht="15" customHeight="1"/>
    <row r="211" spans="2:16" ht="15" customHeight="1"/>
    <row r="212" spans="2:16" ht="15" customHeight="1"/>
    <row r="213" spans="2:16" ht="15" customHeight="1"/>
    <row r="214" spans="2:16" ht="15" customHeight="1"/>
    <row r="215" spans="2:16" ht="15" customHeight="1"/>
    <row r="216" spans="2:16" ht="15" customHeight="1">
      <c r="B216" s="26" t="s">
        <v>148</v>
      </c>
      <c r="H216" s="34"/>
    </row>
    <row r="217" spans="2:16" ht="15" customHeight="1">
      <c r="C217" s="46" t="s">
        <v>149</v>
      </c>
      <c r="D217" s="36" t="s">
        <v>150</v>
      </c>
      <c r="E217" s="37" t="s">
        <v>233</v>
      </c>
      <c r="F217" s="38" t="s">
        <v>304</v>
      </c>
      <c r="G217" s="38" t="s">
        <v>305</v>
      </c>
      <c r="H217" s="38" t="s">
        <v>359</v>
      </c>
    </row>
    <row r="218" spans="2:16" ht="15" customHeight="1">
      <c r="C218" s="39" t="s">
        <v>153</v>
      </c>
      <c r="D218" s="40">
        <v>989.4</v>
      </c>
      <c r="E218" s="41">
        <v>973.8</v>
      </c>
      <c r="F218" s="42">
        <v>1000</v>
      </c>
      <c r="G218" s="42">
        <v>792</v>
      </c>
      <c r="H218" s="42">
        <v>835</v>
      </c>
    </row>
    <row r="219" spans="2:16" ht="15" customHeight="1">
      <c r="C219" s="39" t="s">
        <v>154</v>
      </c>
      <c r="D219" s="43">
        <v>633.15119251166311</v>
      </c>
      <c r="E219" s="44">
        <v>622.50829424486358</v>
      </c>
      <c r="F219" s="45">
        <v>648</v>
      </c>
      <c r="G219" s="45">
        <v>768.65538432030985</v>
      </c>
      <c r="H219" s="45">
        <v>803</v>
      </c>
    </row>
    <row r="220" spans="2:16" ht="15" customHeight="1"/>
    <row r="221" spans="2:16" ht="15" customHeight="1"/>
    <row r="222" spans="2:16" ht="15" customHeight="1">
      <c r="P222" s="50"/>
    </row>
    <row r="223" spans="2:16" ht="15" customHeight="1"/>
    <row r="224" spans="2:16" ht="15" customHeight="1"/>
    <row r="225" spans="1:15" ht="15" customHeight="1"/>
    <row r="226" spans="1:15" ht="15" customHeight="1"/>
    <row r="227" spans="1:15" ht="15" customHeight="1"/>
    <row r="228" spans="1:15" ht="15" customHeight="1"/>
    <row r="229" spans="1:15" ht="15" customHeight="1"/>
    <row r="230" spans="1:15" ht="15" customHeight="1"/>
    <row r="231" spans="1:15" ht="15" customHeight="1"/>
    <row r="232" spans="1:15" ht="15" customHeight="1">
      <c r="A232" s="25" t="s">
        <v>163</v>
      </c>
      <c r="E232" s="27"/>
    </row>
    <row r="233" spans="1:15" ht="15" customHeight="1">
      <c r="B233" s="26" t="s">
        <v>142</v>
      </c>
      <c r="O233" s="29" t="s">
        <v>143</v>
      </c>
    </row>
    <row r="234" spans="1:15" ht="15" customHeight="1">
      <c r="C234" s="30" t="s">
        <v>144</v>
      </c>
      <c r="D234" s="31">
        <v>1</v>
      </c>
      <c r="E234" s="32">
        <v>2</v>
      </c>
      <c r="F234" s="32">
        <v>3</v>
      </c>
      <c r="G234" s="31">
        <v>4</v>
      </c>
      <c r="H234" s="31">
        <v>5</v>
      </c>
      <c r="I234" s="31">
        <v>6</v>
      </c>
      <c r="J234" s="31">
        <v>7</v>
      </c>
      <c r="K234" s="31">
        <v>8</v>
      </c>
      <c r="L234" s="31">
        <v>9</v>
      </c>
      <c r="M234" s="31">
        <v>10</v>
      </c>
      <c r="N234" s="31">
        <v>11</v>
      </c>
      <c r="O234" s="31">
        <v>12</v>
      </c>
    </row>
    <row r="235" spans="1:15" ht="15" customHeight="1">
      <c r="C235" s="33" t="s">
        <v>235</v>
      </c>
      <c r="D235" s="68">
        <v>728.85849816154791</v>
      </c>
      <c r="E235" s="69">
        <v>660.31757296466969</v>
      </c>
      <c r="F235" s="69">
        <v>629.45275458725837</v>
      </c>
      <c r="G235" s="68">
        <v>635.34114851255595</v>
      </c>
      <c r="H235" s="68">
        <v>683.38702378768426</v>
      </c>
      <c r="I235" s="68">
        <v>610.66874508634476</v>
      </c>
      <c r="J235" s="68">
        <v>641.02556818181813</v>
      </c>
      <c r="K235" s="68">
        <v>730.7205563437177</v>
      </c>
      <c r="L235" s="68">
        <v>855.32201482496271</v>
      </c>
      <c r="M235" s="68">
        <v>951.13921257588595</v>
      </c>
      <c r="N235" s="68">
        <v>902.17030939540166</v>
      </c>
      <c r="O235" s="68">
        <v>851.33055260873755</v>
      </c>
    </row>
    <row r="236" spans="1:15" ht="15" customHeight="1">
      <c r="C236" s="33" t="s">
        <v>236</v>
      </c>
      <c r="D236" s="68">
        <v>790.43196224820394</v>
      </c>
      <c r="E236" s="69">
        <v>777.36536541661337</v>
      </c>
      <c r="F236" s="69">
        <v>690.17092439882356</v>
      </c>
      <c r="G236" s="68">
        <v>566.80196684217401</v>
      </c>
      <c r="H236" s="68">
        <v>513.80765841155869</v>
      </c>
      <c r="I236" s="68">
        <v>436.69046383072941</v>
      </c>
      <c r="J236" s="68">
        <v>468.32083979312875</v>
      </c>
      <c r="K236" s="68">
        <v>472.76218280106019</v>
      </c>
      <c r="L236" s="68">
        <v>573.18562578192461</v>
      </c>
      <c r="M236" s="68">
        <v>605.57945858539279</v>
      </c>
      <c r="N236" s="68">
        <v>761.36391731279923</v>
      </c>
      <c r="O236" s="68">
        <v>756.85572098684793</v>
      </c>
    </row>
    <row r="237" spans="1:15" ht="15" customHeight="1">
      <c r="C237" s="33" t="s">
        <v>237</v>
      </c>
      <c r="D237" s="70">
        <v>600.47289860157389</v>
      </c>
      <c r="E237" s="69">
        <v>549.61623369471147</v>
      </c>
      <c r="F237" s="69">
        <v>565.71313325573158</v>
      </c>
      <c r="G237" s="70">
        <v>527.52276927896412</v>
      </c>
      <c r="H237" s="70">
        <v>527.42618277638041</v>
      </c>
      <c r="I237" s="70">
        <v>495.88808494433368</v>
      </c>
      <c r="J237" s="70">
        <v>406.42288945213494</v>
      </c>
      <c r="K237" s="70">
        <v>394.0937560242125</v>
      </c>
      <c r="L237" s="70">
        <v>562.7718430436089</v>
      </c>
      <c r="M237" s="70">
        <v>572.32448549145465</v>
      </c>
      <c r="N237" s="70">
        <v>730.31649303823622</v>
      </c>
      <c r="O237" s="70">
        <v>784.61834794687036</v>
      </c>
    </row>
    <row r="238" spans="1:15" ht="15" customHeight="1">
      <c r="C238" s="33" t="s">
        <v>300</v>
      </c>
      <c r="D238" s="70">
        <v>727.13312571386314</v>
      </c>
      <c r="E238" s="69">
        <v>702.28934028672472</v>
      </c>
      <c r="F238" s="69">
        <v>643.43605787095294</v>
      </c>
      <c r="G238" s="70">
        <v>504.89719704598861</v>
      </c>
      <c r="H238" s="70">
        <v>458.66325318477863</v>
      </c>
      <c r="I238" s="70">
        <v>440.16101342805871</v>
      </c>
      <c r="J238" s="70">
        <v>475.44060148143751</v>
      </c>
      <c r="K238" s="70">
        <v>524.02106266469809</v>
      </c>
      <c r="L238" s="70">
        <v>708.00052927873742</v>
      </c>
      <c r="M238" s="70">
        <v>740.85907796505808</v>
      </c>
      <c r="N238" s="70">
        <v>858.59958821412863</v>
      </c>
      <c r="O238" s="70">
        <v>743.54642283675287</v>
      </c>
    </row>
    <row r="239" spans="1:15" s="9" customFormat="1" ht="15" customHeight="1">
      <c r="A239" s="25"/>
      <c r="B239" s="26"/>
      <c r="C239" s="33" t="s">
        <v>302</v>
      </c>
      <c r="D239" s="70">
        <v>615.77465839267416</v>
      </c>
      <c r="E239" s="69">
        <v>559.52288148359617</v>
      </c>
      <c r="F239" s="69">
        <v>552.22211514484957</v>
      </c>
      <c r="G239" s="70">
        <v>565.96416092995764</v>
      </c>
      <c r="H239" s="70">
        <v>543.70585103904421</v>
      </c>
      <c r="I239" s="70">
        <v>478.42452404519656</v>
      </c>
      <c r="J239" s="70">
        <v>515.21353653020003</v>
      </c>
      <c r="K239" s="70">
        <v>479.32081612819559</v>
      </c>
      <c r="L239" s="70">
        <v>522.95041725775786</v>
      </c>
      <c r="M239" s="70">
        <v>526.91706000852855</v>
      </c>
      <c r="N239" s="70">
        <v>684.54798332273447</v>
      </c>
      <c r="O239" s="70">
        <v>681.23564050347181</v>
      </c>
    </row>
    <row r="240" spans="1:15" ht="15" customHeight="1"/>
    <row r="241" spans="2:8" ht="15" customHeight="1"/>
    <row r="242" spans="2:8" ht="15" customHeight="1"/>
    <row r="243" spans="2:8" ht="15" customHeight="1"/>
    <row r="244" spans="2:8" ht="15" customHeight="1"/>
    <row r="245" spans="2:8" ht="15" customHeight="1"/>
    <row r="246" spans="2:8" ht="15" customHeight="1"/>
    <row r="247" spans="2:8" ht="15" customHeight="1"/>
    <row r="248" spans="2:8" ht="15" customHeight="1"/>
    <row r="249" spans="2:8" ht="15" customHeight="1"/>
    <row r="250" spans="2:8" ht="15" customHeight="1"/>
    <row r="251" spans="2:8" ht="15" customHeight="1"/>
    <row r="252" spans="2:8" ht="15" customHeight="1"/>
    <row r="253" spans="2:8" ht="15" customHeight="1"/>
    <row r="254" spans="2:8" ht="15" customHeight="1">
      <c r="B254" s="26" t="s">
        <v>148</v>
      </c>
      <c r="H254" s="34"/>
    </row>
    <row r="255" spans="2:8" ht="15" customHeight="1">
      <c r="C255" s="46" t="s">
        <v>149</v>
      </c>
      <c r="D255" s="36" t="s">
        <v>150</v>
      </c>
      <c r="E255" s="37" t="s">
        <v>233</v>
      </c>
      <c r="F255" s="38" t="s">
        <v>234</v>
      </c>
      <c r="G255" s="38" t="s">
        <v>298</v>
      </c>
      <c r="H255" s="38" t="s">
        <v>363</v>
      </c>
    </row>
    <row r="256" spans="2:8" ht="15" customHeight="1">
      <c r="C256" s="39" t="s">
        <v>153</v>
      </c>
      <c r="D256" s="71">
        <v>505.1</v>
      </c>
      <c r="E256" s="72">
        <v>909.7</v>
      </c>
      <c r="F256" s="73">
        <v>1324</v>
      </c>
      <c r="G256" s="73">
        <v>825</v>
      </c>
      <c r="H256" s="73">
        <v>1128</v>
      </c>
    </row>
    <row r="257" spans="1:15" ht="15" customHeight="1">
      <c r="C257" s="39" t="s">
        <v>154</v>
      </c>
      <c r="D257" s="71">
        <v>698.62232041748825</v>
      </c>
      <c r="E257" s="72">
        <v>595.68536170208085</v>
      </c>
      <c r="F257" s="73">
        <v>574</v>
      </c>
      <c r="G257" s="73">
        <v>612</v>
      </c>
      <c r="H257" s="73">
        <v>566</v>
      </c>
    </row>
    <row r="258" spans="1:15" ht="15" customHeight="1"/>
    <row r="259" spans="1:15" ht="15" customHeight="1"/>
    <row r="260" spans="1:15" ht="15" customHeight="1"/>
    <row r="261" spans="1:15" ht="15" customHeight="1"/>
    <row r="262" spans="1:15" ht="15" customHeight="1"/>
    <row r="263" spans="1:15" ht="15" customHeight="1"/>
    <row r="264" spans="1:15" ht="15" customHeight="1"/>
    <row r="265" spans="1:15" ht="15" customHeight="1"/>
    <row r="266" spans="1:15" ht="15" customHeight="1"/>
    <row r="267" spans="1:15" ht="15" customHeight="1"/>
    <row r="268" spans="1:15" ht="15" customHeight="1"/>
    <row r="269" spans="1:15" ht="15" customHeight="1"/>
    <row r="270" spans="1:15" ht="15" customHeight="1"/>
    <row r="271" spans="1:15" ht="15" customHeight="1">
      <c r="A271" s="25" t="s">
        <v>164</v>
      </c>
      <c r="F271" s="27"/>
    </row>
    <row r="272" spans="1:15" ht="15" customHeight="1">
      <c r="B272" s="26" t="s">
        <v>142</v>
      </c>
      <c r="O272" s="34" t="s">
        <v>143</v>
      </c>
    </row>
    <row r="273" spans="1:15" ht="15" customHeight="1">
      <c r="C273" s="30" t="s">
        <v>144</v>
      </c>
      <c r="D273" s="31">
        <v>1</v>
      </c>
      <c r="E273" s="32">
        <v>2</v>
      </c>
      <c r="F273" s="32">
        <v>3</v>
      </c>
      <c r="G273" s="31">
        <v>4</v>
      </c>
      <c r="H273" s="31">
        <v>5</v>
      </c>
      <c r="I273" s="31">
        <v>6</v>
      </c>
      <c r="J273" s="31">
        <v>7</v>
      </c>
      <c r="K273" s="31">
        <v>8</v>
      </c>
      <c r="L273" s="31">
        <v>9</v>
      </c>
      <c r="M273" s="31">
        <v>10</v>
      </c>
      <c r="N273" s="31">
        <v>11</v>
      </c>
      <c r="O273" s="31">
        <v>12</v>
      </c>
    </row>
    <row r="274" spans="1:15" ht="15" customHeight="1">
      <c r="C274" s="33" t="s">
        <v>235</v>
      </c>
      <c r="D274" s="68">
        <v>618.86633894693557</v>
      </c>
      <c r="E274" s="69">
        <v>581.37651462180725</v>
      </c>
      <c r="F274" s="69">
        <v>631.38650104543251</v>
      </c>
      <c r="G274" s="68">
        <v>626.4859370972971</v>
      </c>
      <c r="H274" s="68">
        <v>631.49608765134735</v>
      </c>
      <c r="I274" s="68">
        <v>538.39353137634032</v>
      </c>
      <c r="J274" s="68">
        <v>580.80887279311901</v>
      </c>
      <c r="K274" s="68">
        <v>639.39795254642513</v>
      </c>
      <c r="L274" s="68">
        <v>694.31423789907308</v>
      </c>
      <c r="M274" s="68">
        <v>681.97831394890909</v>
      </c>
      <c r="N274" s="68">
        <v>643.68136408022235</v>
      </c>
      <c r="O274" s="68">
        <v>577.21381438560786</v>
      </c>
    </row>
    <row r="275" spans="1:15" ht="15" customHeight="1">
      <c r="C275" s="33" t="s">
        <v>236</v>
      </c>
      <c r="D275" s="68">
        <v>547.66856140469247</v>
      </c>
      <c r="E275" s="69">
        <v>601.06719074639818</v>
      </c>
      <c r="F275" s="69">
        <v>612.74885605434497</v>
      </c>
      <c r="G275" s="68">
        <v>576.45845386468454</v>
      </c>
      <c r="H275" s="68">
        <v>566.54079275486197</v>
      </c>
      <c r="I275" s="68">
        <v>527.84662416470553</v>
      </c>
      <c r="J275" s="68">
        <v>575.18217719479526</v>
      </c>
      <c r="K275" s="68">
        <v>568.74620588933954</v>
      </c>
      <c r="L275" s="68">
        <v>603.42680817765142</v>
      </c>
      <c r="M275" s="68">
        <v>634.32633240944779</v>
      </c>
      <c r="N275" s="68">
        <v>735.21760871693732</v>
      </c>
      <c r="O275" s="68">
        <v>723.97197362611291</v>
      </c>
    </row>
    <row r="276" spans="1:15" ht="15" customHeight="1">
      <c r="C276" s="33" t="s">
        <v>237</v>
      </c>
      <c r="D276" s="68">
        <v>582.22984343923713</v>
      </c>
      <c r="E276" s="69">
        <v>544.50547828841275</v>
      </c>
      <c r="F276" s="69">
        <v>580.66454642198562</v>
      </c>
      <c r="G276" s="68">
        <v>570.98574328209327</v>
      </c>
      <c r="H276" s="68">
        <v>563.59479509152607</v>
      </c>
      <c r="I276" s="68">
        <v>561.69844706274205</v>
      </c>
      <c r="J276" s="68">
        <v>540.45151647523357</v>
      </c>
      <c r="K276" s="68">
        <v>560.18252244850055</v>
      </c>
      <c r="L276" s="68">
        <v>629.89513200596434</v>
      </c>
      <c r="M276" s="68">
        <v>564.67000096181596</v>
      </c>
      <c r="N276" s="68">
        <v>654.2560104846998</v>
      </c>
      <c r="O276" s="68">
        <v>761.24025351119565</v>
      </c>
    </row>
    <row r="277" spans="1:15" ht="15" customHeight="1">
      <c r="C277" s="33" t="s">
        <v>300</v>
      </c>
      <c r="D277" s="70">
        <v>704.15279532677755</v>
      </c>
      <c r="E277" s="69">
        <v>716.55721309104922</v>
      </c>
      <c r="F277" s="69">
        <v>655.24985959910146</v>
      </c>
      <c r="G277" s="70">
        <v>566.50793479200911</v>
      </c>
      <c r="H277" s="70">
        <v>539.7207713941342</v>
      </c>
      <c r="I277" s="70">
        <v>523.70349715450004</v>
      </c>
      <c r="J277" s="70">
        <v>537.76717297189634</v>
      </c>
      <c r="K277" s="70">
        <v>653.53627417091957</v>
      </c>
      <c r="L277" s="70">
        <v>726.14356605905766</v>
      </c>
      <c r="M277" s="70">
        <v>676.61022198582032</v>
      </c>
      <c r="N277" s="70">
        <v>669.72488215895157</v>
      </c>
      <c r="O277" s="70">
        <v>657.07999223585739</v>
      </c>
    </row>
    <row r="278" spans="1:15" s="9" customFormat="1" ht="15" customHeight="1">
      <c r="A278" s="25"/>
      <c r="B278" s="26"/>
      <c r="C278" s="33" t="s">
        <v>302</v>
      </c>
      <c r="D278" s="70">
        <v>603.516678831793</v>
      </c>
      <c r="E278" s="69">
        <v>569.99742657001036</v>
      </c>
      <c r="F278" s="69">
        <v>583.07554520621557</v>
      </c>
      <c r="G278" s="70">
        <v>590.37868364900601</v>
      </c>
      <c r="H278" s="70">
        <v>612.60709217840326</v>
      </c>
      <c r="I278" s="70">
        <v>538.95181142632805</v>
      </c>
      <c r="J278" s="70">
        <v>543.68932752568412</v>
      </c>
      <c r="K278" s="70">
        <v>535.0730423636237</v>
      </c>
      <c r="L278" s="70">
        <v>608.60135530421212</v>
      </c>
      <c r="M278" s="70">
        <v>581.37666493928486</v>
      </c>
      <c r="N278" s="70">
        <v>673.84528312952705</v>
      </c>
      <c r="O278" s="70">
        <v>726.38659735306805</v>
      </c>
    </row>
    <row r="279" spans="1:15" ht="15" customHeight="1"/>
    <row r="280" spans="1:15" ht="15" customHeight="1"/>
    <row r="281" spans="1:15" ht="15" customHeight="1"/>
    <row r="282" spans="1:15" ht="15" customHeight="1"/>
    <row r="283" spans="1:15" ht="15" customHeight="1"/>
    <row r="284" spans="1:15" ht="15" customHeight="1"/>
    <row r="285" spans="1:15" ht="15" customHeight="1"/>
    <row r="286" spans="1:15" ht="15" customHeight="1"/>
    <row r="287" spans="1:15" ht="15" customHeight="1"/>
    <row r="288" spans="1:15" ht="15" customHeight="1"/>
    <row r="289" spans="2:8" ht="15" customHeight="1"/>
    <row r="290" spans="2:8" ht="15" customHeight="1"/>
    <row r="291" spans="2:8" ht="15" customHeight="1"/>
    <row r="292" spans="2:8" ht="15" customHeight="1"/>
    <row r="293" spans="2:8" ht="15" customHeight="1">
      <c r="B293" s="26" t="s">
        <v>148</v>
      </c>
      <c r="H293" s="34"/>
    </row>
    <row r="294" spans="2:8" ht="15" customHeight="1">
      <c r="C294" s="46" t="s">
        <v>149</v>
      </c>
      <c r="D294" s="36" t="s">
        <v>150</v>
      </c>
      <c r="E294" s="37" t="s">
        <v>233</v>
      </c>
      <c r="F294" s="38" t="s">
        <v>234</v>
      </c>
      <c r="G294" s="38" t="s">
        <v>298</v>
      </c>
      <c r="H294" s="38" t="s">
        <v>359</v>
      </c>
    </row>
    <row r="295" spans="2:8" ht="15" customHeight="1">
      <c r="C295" s="39" t="s">
        <v>153</v>
      </c>
      <c r="D295" s="71">
        <v>329.6</v>
      </c>
      <c r="E295" s="72">
        <v>336.4</v>
      </c>
      <c r="F295" s="73">
        <v>323</v>
      </c>
      <c r="G295" s="73">
        <v>252</v>
      </c>
      <c r="H295" s="73">
        <v>286</v>
      </c>
    </row>
    <row r="296" spans="2:8" ht="15" customHeight="1">
      <c r="C296" s="39" t="s">
        <v>154</v>
      </c>
      <c r="D296" s="71">
        <v>622.38013448974948</v>
      </c>
      <c r="E296" s="72">
        <v>607.10096179310722</v>
      </c>
      <c r="F296" s="73">
        <v>594</v>
      </c>
      <c r="G296" s="73">
        <v>634</v>
      </c>
      <c r="H296" s="73">
        <v>599</v>
      </c>
    </row>
    <row r="297" spans="2:8" ht="15" customHeight="1"/>
    <row r="298" spans="2:8" ht="15" customHeight="1"/>
    <row r="299" spans="2:8" ht="15" customHeight="1"/>
    <row r="300" spans="2:8" ht="15" customHeight="1"/>
    <row r="301" spans="2:8" ht="15" customHeight="1"/>
    <row r="302" spans="2:8" ht="15" customHeight="1"/>
    <row r="303" spans="2:8" ht="15" customHeight="1"/>
    <row r="304" spans="2:8" ht="15" customHeight="1"/>
    <row r="305" spans="1:15" ht="15" customHeight="1"/>
    <row r="306" spans="1:15" ht="15" customHeight="1"/>
    <row r="307" spans="1:15" ht="15" customHeight="1"/>
    <row r="308" spans="1:15" ht="15" customHeight="1"/>
    <row r="309" spans="1:15" ht="15" customHeight="1">
      <c r="A309" s="25" t="s">
        <v>165</v>
      </c>
      <c r="E309" s="27"/>
    </row>
    <row r="310" spans="1:15" ht="15" customHeight="1">
      <c r="B310" s="26" t="s">
        <v>142</v>
      </c>
      <c r="O310" s="29" t="s">
        <v>143</v>
      </c>
    </row>
    <row r="311" spans="1:15" ht="15" customHeight="1">
      <c r="C311" s="30" t="s">
        <v>144</v>
      </c>
      <c r="D311" s="31">
        <v>1</v>
      </c>
      <c r="E311" s="32">
        <v>2</v>
      </c>
      <c r="F311" s="32">
        <v>3</v>
      </c>
      <c r="G311" s="31">
        <v>4</v>
      </c>
      <c r="H311" s="31">
        <v>5</v>
      </c>
      <c r="I311" s="31">
        <v>6</v>
      </c>
      <c r="J311" s="31">
        <v>7</v>
      </c>
      <c r="K311" s="31">
        <v>8</v>
      </c>
      <c r="L311" s="31">
        <v>9</v>
      </c>
      <c r="M311" s="31">
        <v>10</v>
      </c>
      <c r="N311" s="31">
        <v>11</v>
      </c>
      <c r="O311" s="31">
        <v>12</v>
      </c>
    </row>
    <row r="312" spans="1:15" ht="15" customHeight="1">
      <c r="C312" s="33" t="s">
        <v>235</v>
      </c>
      <c r="D312" s="68">
        <v>3036.7142857142858</v>
      </c>
      <c r="E312" s="69">
        <v>3339.818181818182</v>
      </c>
      <c r="F312" s="69">
        <v>2699</v>
      </c>
      <c r="G312" s="68">
        <v>2973.6666666666665</v>
      </c>
      <c r="H312" s="68">
        <v>2898.7</v>
      </c>
      <c r="I312" s="68">
        <v>3181.3333333333335</v>
      </c>
      <c r="J312" s="68">
        <v>2761.5555555555557</v>
      </c>
      <c r="K312" s="68">
        <v>2653.7142857142858</v>
      </c>
      <c r="L312" s="68">
        <v>2592</v>
      </c>
      <c r="M312" s="68">
        <v>2675.1</v>
      </c>
      <c r="N312" s="68">
        <v>2787.75</v>
      </c>
      <c r="O312" s="68">
        <v>2645</v>
      </c>
    </row>
    <row r="313" spans="1:15" ht="15" customHeight="1">
      <c r="C313" s="33" t="s">
        <v>236</v>
      </c>
      <c r="D313" s="68">
        <v>10800</v>
      </c>
      <c r="E313" s="69">
        <v>10800</v>
      </c>
      <c r="F313" s="69">
        <v>10800</v>
      </c>
      <c r="G313" s="68">
        <v>10800</v>
      </c>
      <c r="H313" s="68">
        <v>5058.8235294117649</v>
      </c>
      <c r="I313" s="68">
        <v>7200</v>
      </c>
      <c r="J313" s="200" t="s">
        <v>306</v>
      </c>
      <c r="K313" s="68">
        <v>9936</v>
      </c>
      <c r="L313" s="68">
        <v>2333.3333333333335</v>
      </c>
      <c r="M313" s="68">
        <v>2338.0995475113123</v>
      </c>
      <c r="N313" s="68">
        <v>3137.9310344827591</v>
      </c>
      <c r="O313" s="68">
        <v>3006.8337129840543</v>
      </c>
    </row>
    <row r="314" spans="1:15" ht="15" customHeight="1">
      <c r="C314" s="33" t="s">
        <v>237</v>
      </c>
      <c r="D314" s="198" t="s">
        <v>306</v>
      </c>
      <c r="E314" s="69">
        <v>2142.8571428571431</v>
      </c>
      <c r="F314" s="199" t="s">
        <v>306</v>
      </c>
      <c r="G314" s="75" t="s">
        <v>306</v>
      </c>
      <c r="H314" s="70">
        <v>2142.8571428571427</v>
      </c>
      <c r="I314" s="198" t="s">
        <v>306</v>
      </c>
      <c r="J314" s="75">
        <v>2293.3333333333335</v>
      </c>
      <c r="K314" s="75" t="s">
        <v>306</v>
      </c>
      <c r="L314" s="75" t="s">
        <v>306</v>
      </c>
      <c r="M314" s="70">
        <v>2333.3333333333335</v>
      </c>
      <c r="N314" s="70">
        <v>2288.8888888888887</v>
      </c>
      <c r="O314" s="70">
        <v>2320.8333333333335</v>
      </c>
    </row>
    <row r="315" spans="1:15" ht="15" customHeight="1">
      <c r="C315" s="33" t="s">
        <v>300</v>
      </c>
      <c r="D315" s="75" t="s">
        <v>306</v>
      </c>
      <c r="E315" s="199" t="s">
        <v>306</v>
      </c>
      <c r="F315" s="75" t="s">
        <v>306</v>
      </c>
      <c r="G315" s="75" t="s">
        <v>306</v>
      </c>
      <c r="H315" s="75" t="s">
        <v>306</v>
      </c>
      <c r="I315" s="198" t="s">
        <v>306</v>
      </c>
      <c r="J315" s="75" t="s">
        <v>306</v>
      </c>
      <c r="K315" s="75" t="s">
        <v>306</v>
      </c>
      <c r="L315" s="75" t="s">
        <v>306</v>
      </c>
      <c r="M315" s="75" t="s">
        <v>306</v>
      </c>
      <c r="N315" s="75" t="s">
        <v>306</v>
      </c>
      <c r="O315" s="75" t="s">
        <v>306</v>
      </c>
    </row>
    <row r="316" spans="1:15" s="9" customFormat="1" ht="15" customHeight="1">
      <c r="A316" s="25"/>
      <c r="B316" s="26"/>
      <c r="C316" s="33" t="s">
        <v>302</v>
      </c>
      <c r="D316" s="75">
        <v>4350</v>
      </c>
      <c r="E316" s="75">
        <v>3420</v>
      </c>
      <c r="F316" s="75">
        <v>3176</v>
      </c>
      <c r="G316" s="75">
        <v>8000</v>
      </c>
      <c r="H316" s="75">
        <v>6278.5714285714284</v>
      </c>
      <c r="I316" s="75">
        <v>10000</v>
      </c>
      <c r="J316" s="75">
        <v>4155.7692307692305</v>
      </c>
      <c r="K316" s="75" t="s">
        <v>307</v>
      </c>
      <c r="L316" s="75">
        <v>348.4848484848485</v>
      </c>
      <c r="M316" s="75">
        <v>10000</v>
      </c>
      <c r="N316" s="75">
        <v>9000</v>
      </c>
      <c r="O316" s="75">
        <v>4125</v>
      </c>
    </row>
    <row r="317" spans="1:15" ht="15" customHeight="1"/>
    <row r="318" spans="1:15" ht="15" customHeight="1"/>
    <row r="319" spans="1:15" ht="15" customHeight="1"/>
    <row r="320" spans="1:15" ht="15" customHeight="1"/>
    <row r="321" spans="2:8" ht="15" customHeight="1"/>
    <row r="322" spans="2:8" ht="15" customHeight="1"/>
    <row r="323" spans="2:8" ht="15" customHeight="1"/>
    <row r="324" spans="2:8" ht="15" customHeight="1"/>
    <row r="325" spans="2:8" ht="15" customHeight="1"/>
    <row r="326" spans="2:8" ht="15" customHeight="1"/>
    <row r="327" spans="2:8" ht="15" customHeight="1"/>
    <row r="328" spans="2:8" ht="15" customHeight="1"/>
    <row r="329" spans="2:8" ht="15" customHeight="1"/>
    <row r="330" spans="2:8" ht="15" customHeight="1"/>
    <row r="331" spans="2:8" ht="15" customHeight="1">
      <c r="B331" s="26" t="s">
        <v>148</v>
      </c>
      <c r="H331" s="34"/>
    </row>
    <row r="332" spans="2:8" ht="15" customHeight="1">
      <c r="C332" s="46" t="s">
        <v>149</v>
      </c>
      <c r="D332" s="36" t="s">
        <v>150</v>
      </c>
      <c r="E332" s="37" t="s">
        <v>233</v>
      </c>
      <c r="F332" s="38" t="s">
        <v>234</v>
      </c>
      <c r="G332" s="38" t="s">
        <v>298</v>
      </c>
      <c r="H332" s="38" t="s">
        <v>360</v>
      </c>
    </row>
    <row r="333" spans="2:8" ht="15" customHeight="1">
      <c r="C333" s="39" t="s">
        <v>160</v>
      </c>
      <c r="D333" s="40">
        <v>114</v>
      </c>
      <c r="E333" s="41">
        <v>126.41000000000001</v>
      </c>
      <c r="F333" s="42">
        <v>85</v>
      </c>
      <c r="G333" s="201" t="s">
        <v>306</v>
      </c>
      <c r="H333" s="47">
        <v>102</v>
      </c>
    </row>
    <row r="334" spans="2:8" ht="15" customHeight="1">
      <c r="C334" s="39" t="s">
        <v>154</v>
      </c>
      <c r="D334" s="43">
        <v>2886.4912280701756</v>
      </c>
      <c r="E334" s="44">
        <v>3000.7910766553277</v>
      </c>
      <c r="F334" s="45">
        <v>2284</v>
      </c>
      <c r="G334" s="202" t="s">
        <v>306</v>
      </c>
      <c r="H334" s="47">
        <v>1937</v>
      </c>
    </row>
    <row r="335" spans="2:8" ht="15" customHeight="1"/>
    <row r="336" spans="2:8" ht="15" customHeight="1"/>
    <row r="337" spans="1:15" ht="15" customHeight="1"/>
    <row r="338" spans="1:15" ht="15" customHeight="1"/>
    <row r="339" spans="1:15" ht="15" customHeight="1"/>
    <row r="340" spans="1:15" ht="15" customHeight="1"/>
    <row r="341" spans="1:15" ht="15" customHeight="1"/>
    <row r="342" spans="1:15" ht="15" customHeight="1"/>
    <row r="343" spans="1:15" ht="15" customHeight="1"/>
    <row r="344" spans="1:15" ht="15" customHeight="1"/>
    <row r="345" spans="1:15" ht="15" customHeight="1"/>
    <row r="346" spans="1:15" ht="15" customHeight="1"/>
    <row r="347" spans="1:15" ht="15" customHeight="1"/>
    <row r="348" spans="1:15" ht="15" customHeight="1">
      <c r="A348" s="25" t="s">
        <v>166</v>
      </c>
      <c r="F348" s="27"/>
    </row>
    <row r="349" spans="1:15" ht="15" customHeight="1">
      <c r="B349" s="26" t="s">
        <v>142</v>
      </c>
      <c r="O349" s="34" t="s">
        <v>143</v>
      </c>
    </row>
    <row r="350" spans="1:15" ht="15" customHeight="1">
      <c r="C350" s="30" t="s">
        <v>144</v>
      </c>
      <c r="D350" s="31">
        <v>1</v>
      </c>
      <c r="E350" s="32">
        <v>2</v>
      </c>
      <c r="F350" s="32">
        <v>3</v>
      </c>
      <c r="G350" s="31">
        <v>4</v>
      </c>
      <c r="H350" s="31">
        <v>5</v>
      </c>
      <c r="I350" s="31">
        <v>6</v>
      </c>
      <c r="J350" s="31">
        <v>7</v>
      </c>
      <c r="K350" s="31">
        <v>8</v>
      </c>
      <c r="L350" s="31">
        <v>9</v>
      </c>
      <c r="M350" s="31">
        <v>10</v>
      </c>
      <c r="N350" s="31">
        <v>11</v>
      </c>
      <c r="O350" s="31">
        <v>12</v>
      </c>
    </row>
    <row r="351" spans="1:15" ht="15" customHeight="1">
      <c r="C351" s="33" t="s">
        <v>235</v>
      </c>
      <c r="D351" s="68">
        <v>6966</v>
      </c>
      <c r="E351" s="69">
        <v>7919.3939393939399</v>
      </c>
      <c r="F351" s="69">
        <v>9096.6911764705892</v>
      </c>
      <c r="G351" s="68">
        <v>8321.9047619047615</v>
      </c>
      <c r="H351" s="68">
        <v>9363.8694638694633</v>
      </c>
      <c r="I351" s="68">
        <v>10558.666666666666</v>
      </c>
      <c r="J351" s="68">
        <v>9882.8571428571431</v>
      </c>
      <c r="K351" s="68">
        <v>13701.333333333334</v>
      </c>
      <c r="L351" s="68">
        <v>8725.1851851851843</v>
      </c>
      <c r="M351" s="68">
        <v>8602</v>
      </c>
      <c r="N351" s="68">
        <v>13932</v>
      </c>
      <c r="O351" s="68">
        <v>9296.2222222222226</v>
      </c>
    </row>
    <row r="352" spans="1:15" ht="15" customHeight="1">
      <c r="C352" s="33" t="s">
        <v>236</v>
      </c>
      <c r="D352" s="68">
        <v>9863.934426229509</v>
      </c>
      <c r="E352" s="69">
        <v>14067.777777777779</v>
      </c>
      <c r="F352" s="69">
        <v>12231</v>
      </c>
      <c r="G352" s="68">
        <v>10136.25</v>
      </c>
      <c r="H352" s="68">
        <v>12504.188481675394</v>
      </c>
      <c r="I352" s="68">
        <v>9964.5833333333339</v>
      </c>
      <c r="J352" s="68">
        <v>9750</v>
      </c>
      <c r="K352" s="68">
        <v>10368</v>
      </c>
      <c r="L352" s="68">
        <v>9750</v>
      </c>
      <c r="M352" s="68">
        <v>10030.90909090909</v>
      </c>
      <c r="N352" s="68">
        <v>9750</v>
      </c>
      <c r="O352" s="68">
        <v>9926.5714285714294</v>
      </c>
    </row>
    <row r="353" spans="1:15" ht="15" customHeight="1">
      <c r="C353" s="33" t="s">
        <v>237</v>
      </c>
      <c r="D353" s="70">
        <v>10368</v>
      </c>
      <c r="E353" s="69">
        <v>9621.8181818181802</v>
      </c>
      <c r="F353" s="69">
        <v>9909</v>
      </c>
      <c r="G353" s="70">
        <v>13723.972602739726</v>
      </c>
      <c r="H353" s="70">
        <v>14743.636363636362</v>
      </c>
      <c r="I353" s="70">
        <v>10059</v>
      </c>
      <c r="J353" s="70">
        <v>10368</v>
      </c>
      <c r="K353" s="70">
        <v>10079.245283018867</v>
      </c>
      <c r="L353" s="70">
        <v>10368</v>
      </c>
      <c r="M353" s="70">
        <v>20736</v>
      </c>
      <c r="N353" s="70">
        <v>9818.125</v>
      </c>
      <c r="O353" s="70">
        <v>15228</v>
      </c>
    </row>
    <row r="354" spans="1:15" ht="15" customHeight="1">
      <c r="C354" s="33" t="s">
        <v>300</v>
      </c>
      <c r="D354" s="75" t="s">
        <v>306</v>
      </c>
      <c r="E354" s="199" t="s">
        <v>306</v>
      </c>
      <c r="F354" s="199" t="s">
        <v>306</v>
      </c>
      <c r="G354" s="75" t="s">
        <v>306</v>
      </c>
      <c r="H354" s="75" t="s">
        <v>306</v>
      </c>
      <c r="I354" s="75" t="s">
        <v>306</v>
      </c>
      <c r="J354" s="75" t="s">
        <v>306</v>
      </c>
      <c r="K354" s="75" t="s">
        <v>306</v>
      </c>
      <c r="L354" s="75" t="s">
        <v>306</v>
      </c>
      <c r="M354" s="75" t="s">
        <v>306</v>
      </c>
      <c r="N354" s="75" t="s">
        <v>306</v>
      </c>
      <c r="O354" s="75" t="s">
        <v>306</v>
      </c>
    </row>
    <row r="355" spans="1:15" s="9" customFormat="1" ht="15" customHeight="1">
      <c r="A355" s="25"/>
      <c r="B355" s="26"/>
      <c r="C355" s="33" t="s">
        <v>302</v>
      </c>
      <c r="D355" s="47">
        <v>13909.090909090908</v>
      </c>
      <c r="E355" s="47">
        <v>19200</v>
      </c>
      <c r="F355" s="47">
        <v>9545.4545454545441</v>
      </c>
      <c r="G355" s="47">
        <v>16312.5</v>
      </c>
      <c r="H355" s="47">
        <v>18057.692307692309</v>
      </c>
      <c r="I355" s="47">
        <v>14400</v>
      </c>
      <c r="J355" s="47">
        <v>13440</v>
      </c>
      <c r="K355" s="47">
        <v>11343.75</v>
      </c>
      <c r="L355" s="47">
        <v>20100</v>
      </c>
      <c r="M355" s="47">
        <v>9600</v>
      </c>
      <c r="N355" s="47">
        <v>14250</v>
      </c>
      <c r="O355" s="47">
        <v>14250</v>
      </c>
    </row>
    <row r="356" spans="1:15" ht="15" customHeight="1"/>
    <row r="357" spans="1:15" ht="15" customHeight="1"/>
    <row r="358" spans="1:15" ht="15" customHeight="1"/>
    <row r="359" spans="1:15" ht="15" customHeight="1"/>
    <row r="360" spans="1:15" ht="15" customHeight="1"/>
    <row r="361" spans="1:15" ht="15" customHeight="1"/>
    <row r="362" spans="1:15" ht="15" customHeight="1"/>
    <row r="363" spans="1:15" ht="15" customHeight="1"/>
    <row r="364" spans="1:15" ht="15" customHeight="1"/>
    <row r="365" spans="1:15" ht="15" customHeight="1"/>
    <row r="366" spans="1:15" ht="15" customHeight="1"/>
    <row r="367" spans="1:15" ht="15" customHeight="1"/>
    <row r="368" spans="1:15" ht="15" customHeight="1"/>
    <row r="369" spans="2:8" ht="15" customHeight="1"/>
    <row r="370" spans="2:8" ht="15" customHeight="1">
      <c r="B370" s="26" t="s">
        <v>148</v>
      </c>
      <c r="H370" s="34"/>
    </row>
    <row r="371" spans="2:8" ht="15" customHeight="1">
      <c r="C371" s="46" t="s">
        <v>149</v>
      </c>
      <c r="D371" s="36" t="s">
        <v>150</v>
      </c>
      <c r="E371" s="37" t="s">
        <v>233</v>
      </c>
      <c r="F371" s="38" t="s">
        <v>234</v>
      </c>
      <c r="G371" s="38" t="s">
        <v>298</v>
      </c>
      <c r="H371" s="38" t="s">
        <v>362</v>
      </c>
    </row>
    <row r="372" spans="2:8" ht="15" customHeight="1">
      <c r="C372" s="39" t="s">
        <v>160</v>
      </c>
      <c r="D372" s="40">
        <v>29.71</v>
      </c>
      <c r="E372" s="41">
        <v>22.82</v>
      </c>
      <c r="F372" s="42">
        <v>22.64</v>
      </c>
      <c r="G372" s="201" t="s">
        <v>306</v>
      </c>
      <c r="H372" s="47">
        <v>18</v>
      </c>
    </row>
    <row r="373" spans="2:8" ht="15" customHeight="1">
      <c r="C373" s="39" t="s">
        <v>154</v>
      </c>
      <c r="D373" s="43">
        <v>9411.3093234601147</v>
      </c>
      <c r="E373" s="44">
        <v>11019.281332164768</v>
      </c>
      <c r="F373" s="45">
        <v>11868.197879858657</v>
      </c>
      <c r="G373" s="202" t="s">
        <v>306</v>
      </c>
      <c r="H373" s="47">
        <v>14458</v>
      </c>
    </row>
    <row r="374" spans="2:8" ht="15" customHeight="1"/>
    <row r="375" spans="2:8" ht="15" customHeight="1"/>
    <row r="376" spans="2:8" ht="15" customHeight="1"/>
    <row r="377" spans="2:8" ht="15" customHeight="1"/>
    <row r="378" spans="2:8" ht="15" customHeight="1"/>
    <row r="379" spans="2:8" ht="15" customHeight="1"/>
    <row r="380" spans="2:8" ht="15" customHeight="1"/>
    <row r="381" spans="2:8" ht="15" customHeight="1"/>
    <row r="382" spans="2:8" ht="15" customHeight="1"/>
    <row r="383" spans="2:8" ht="15" customHeight="1"/>
    <row r="384" spans="2:8" ht="15" customHeight="1"/>
    <row r="385" spans="1:15" ht="15" customHeight="1"/>
    <row r="386" spans="1:15" ht="15" customHeight="1">
      <c r="A386" s="25" t="s">
        <v>167</v>
      </c>
      <c r="E386" s="27"/>
    </row>
    <row r="387" spans="1:15" ht="15" customHeight="1">
      <c r="B387" s="26" t="s">
        <v>142</v>
      </c>
      <c r="O387" s="29" t="s">
        <v>143</v>
      </c>
    </row>
    <row r="388" spans="1:15" ht="15" customHeight="1">
      <c r="C388" s="30" t="s">
        <v>144</v>
      </c>
      <c r="D388" s="31">
        <v>1</v>
      </c>
      <c r="E388" s="32">
        <v>2</v>
      </c>
      <c r="F388" s="32">
        <v>3</v>
      </c>
      <c r="G388" s="31">
        <v>4</v>
      </c>
      <c r="H388" s="31">
        <v>5</v>
      </c>
      <c r="I388" s="31">
        <v>6</v>
      </c>
      <c r="J388" s="31">
        <v>7</v>
      </c>
      <c r="K388" s="31">
        <v>8</v>
      </c>
      <c r="L388" s="31">
        <v>9</v>
      </c>
      <c r="M388" s="31">
        <v>10</v>
      </c>
      <c r="N388" s="31">
        <v>11</v>
      </c>
      <c r="O388" s="31">
        <v>12</v>
      </c>
    </row>
    <row r="389" spans="1:15" ht="15" customHeight="1">
      <c r="C389" s="33" t="s">
        <v>235</v>
      </c>
      <c r="D389" s="68">
        <v>1722.2208398133748</v>
      </c>
      <c r="E389" s="69">
        <v>1690.7314487632509</v>
      </c>
      <c r="F389" s="69">
        <v>1701.7521613832853</v>
      </c>
      <c r="G389" s="68">
        <v>1648.5463917525774</v>
      </c>
      <c r="H389" s="68">
        <v>1648.0564971751412</v>
      </c>
      <c r="I389" s="68">
        <v>1595.1967213114754</v>
      </c>
      <c r="J389" s="68">
        <v>1582.2235294117647</v>
      </c>
      <c r="K389" s="68">
        <v>1613.4816901408451</v>
      </c>
      <c r="L389" s="68">
        <v>1613.4722222222222</v>
      </c>
      <c r="M389" s="68">
        <v>1671.5670731707316</v>
      </c>
      <c r="N389" s="68">
        <v>1595.5961538461538</v>
      </c>
      <c r="O389" s="68">
        <v>1593.3131868131868</v>
      </c>
    </row>
    <row r="390" spans="1:15" ht="15" customHeight="1">
      <c r="C390" s="33" t="s">
        <v>236</v>
      </c>
      <c r="D390" s="68">
        <v>1520.7958115183246</v>
      </c>
      <c r="E390" s="69">
        <v>1546.9451476793249</v>
      </c>
      <c r="F390" s="69">
        <v>1543.7843137254902</v>
      </c>
      <c r="G390" s="68">
        <v>1561.3646209386281</v>
      </c>
      <c r="H390" s="68">
        <v>1561.06</v>
      </c>
      <c r="I390" s="68">
        <v>1591.4901960784314</v>
      </c>
      <c r="J390" s="68">
        <v>1588.5666555295688</v>
      </c>
      <c r="K390" s="68">
        <v>1547.1914893617022</v>
      </c>
      <c r="L390" s="68">
        <v>1491.1533052039383</v>
      </c>
      <c r="M390" s="68">
        <v>1601.0463576158941</v>
      </c>
      <c r="N390" s="68">
        <v>1534.0550458715597</v>
      </c>
      <c r="O390" s="68">
        <v>1543.9267605633802</v>
      </c>
    </row>
    <row r="391" spans="1:15" ht="15" customHeight="1">
      <c r="C391" s="33" t="s">
        <v>237</v>
      </c>
      <c r="D391" s="68">
        <v>1560.4272445820434</v>
      </c>
      <c r="E391" s="69">
        <v>1577.4782608695652</v>
      </c>
      <c r="F391" s="69">
        <v>1568.7704081632653</v>
      </c>
      <c r="G391" s="68">
        <v>1564.538860103627</v>
      </c>
      <c r="H391" s="68">
        <v>1561.0392670157069</v>
      </c>
      <c r="I391" s="68">
        <v>1465.3604531410917</v>
      </c>
      <c r="J391" s="68">
        <v>1355.5835486649441</v>
      </c>
      <c r="K391" s="68">
        <v>1480.058659217877</v>
      </c>
      <c r="L391" s="68">
        <v>1553.2520775623268</v>
      </c>
      <c r="M391" s="68">
        <v>1565.0227920227919</v>
      </c>
      <c r="N391" s="68">
        <v>1516.7912621359224</v>
      </c>
      <c r="O391" s="68">
        <v>1586.484962406015</v>
      </c>
    </row>
    <row r="392" spans="1:15" ht="15" customHeight="1">
      <c r="C392" s="33" t="s">
        <v>300</v>
      </c>
      <c r="D392" s="70">
        <v>1487.3111888111889</v>
      </c>
      <c r="E392" s="69">
        <v>1541.1469194312797</v>
      </c>
      <c r="F392" s="69">
        <v>1524.6294820717133</v>
      </c>
      <c r="G392" s="70">
        <v>1504.8669527896996</v>
      </c>
      <c r="H392" s="70">
        <v>1506.9539007092199</v>
      </c>
      <c r="I392" s="70">
        <v>1223.5932584269663</v>
      </c>
      <c r="J392" s="70">
        <v>1273.6073619631902</v>
      </c>
      <c r="K392" s="70">
        <v>1505.8928571428571</v>
      </c>
      <c r="L392" s="70">
        <v>1520.7327188940092</v>
      </c>
      <c r="M392" s="70">
        <v>1572.9188191881919</v>
      </c>
      <c r="N392" s="70">
        <v>1581.0428571428572</v>
      </c>
      <c r="O392" s="70">
        <v>1507.5645161290322</v>
      </c>
    </row>
    <row r="393" spans="1:15" s="9" customFormat="1" ht="15" customHeight="1">
      <c r="A393" s="25"/>
      <c r="B393" s="26"/>
      <c r="C393" s="33" t="s">
        <v>361</v>
      </c>
      <c r="D393" s="70">
        <v>1472.8971962616822</v>
      </c>
      <c r="E393" s="69">
        <v>1498.0615459171313</v>
      </c>
      <c r="F393" s="69">
        <v>1501.2532491645006</v>
      </c>
      <c r="G393" s="70">
        <v>1413.0769230769231</v>
      </c>
      <c r="H393" s="70">
        <v>1459.1715976331361</v>
      </c>
      <c r="I393" s="70">
        <v>1402.8733494513669</v>
      </c>
      <c r="J393" s="70">
        <v>1065.4920212765958</v>
      </c>
      <c r="K393" s="70">
        <v>1120.3937007874015</v>
      </c>
      <c r="L393" s="70">
        <v>1285.3427172582619</v>
      </c>
      <c r="M393" s="70">
        <v>1516.400249117708</v>
      </c>
      <c r="N393" s="70">
        <v>1435.4144805876181</v>
      </c>
      <c r="O393" s="70">
        <v>1430.9242394884711</v>
      </c>
    </row>
    <row r="394" spans="1:15" ht="15" customHeight="1"/>
    <row r="395" spans="1:15" ht="15" customHeight="1"/>
    <row r="396" spans="1:15" ht="15" customHeight="1"/>
    <row r="397" spans="1:15" ht="15" customHeight="1"/>
    <row r="398" spans="1:15" ht="15" customHeight="1"/>
    <row r="399" spans="1:15" ht="15" customHeight="1"/>
    <row r="400" spans="1:15" ht="15" customHeight="1"/>
    <row r="401" spans="2:8" ht="15" customHeight="1"/>
    <row r="402" spans="2:8" ht="15" customHeight="1"/>
    <row r="403" spans="2:8" ht="15" customHeight="1"/>
    <row r="404" spans="2:8" ht="15" customHeight="1"/>
    <row r="405" spans="2:8" ht="15" customHeight="1"/>
    <row r="406" spans="2:8" ht="15" customHeight="1"/>
    <row r="407" spans="2:8" ht="15" customHeight="1"/>
    <row r="408" spans="2:8" ht="15" customHeight="1">
      <c r="B408" s="26" t="s">
        <v>148</v>
      </c>
      <c r="H408" s="34"/>
    </row>
    <row r="409" spans="2:8" ht="15" customHeight="1">
      <c r="C409" s="46" t="s">
        <v>149</v>
      </c>
      <c r="D409" s="36" t="s">
        <v>150</v>
      </c>
      <c r="E409" s="37" t="s">
        <v>233</v>
      </c>
      <c r="F409" s="38" t="s">
        <v>234</v>
      </c>
      <c r="G409" s="38" t="s">
        <v>298</v>
      </c>
      <c r="H409" s="38" t="s">
        <v>360</v>
      </c>
    </row>
    <row r="410" spans="2:8" ht="15" customHeight="1">
      <c r="C410" s="39" t="s">
        <v>160</v>
      </c>
      <c r="D410" s="40">
        <v>4275.5</v>
      </c>
      <c r="E410" s="41">
        <v>3466.7000000000003</v>
      </c>
      <c r="F410" s="42">
        <v>4695</v>
      </c>
      <c r="G410" s="42">
        <v>3204</v>
      </c>
      <c r="H410" s="42">
        <v>2921</v>
      </c>
    </row>
    <row r="411" spans="2:8" ht="15" customHeight="1">
      <c r="C411" s="39" t="s">
        <v>154</v>
      </c>
      <c r="D411" s="43">
        <v>1636.7409659688926</v>
      </c>
      <c r="E411" s="44">
        <v>1553.7554446591857</v>
      </c>
      <c r="F411" s="45">
        <v>1527</v>
      </c>
      <c r="G411" s="45">
        <v>1457</v>
      </c>
      <c r="H411" s="45">
        <v>1337</v>
      </c>
    </row>
    <row r="412" spans="2:8" ht="15" customHeight="1"/>
    <row r="413" spans="2:8" ht="15" customHeight="1"/>
    <row r="414" spans="2:8" ht="15" customHeight="1"/>
    <row r="415" spans="2:8" ht="15" customHeight="1"/>
    <row r="416" spans="2:8" ht="15" customHeight="1"/>
    <row r="417" spans="1:15" ht="15" customHeight="1"/>
    <row r="418" spans="1:15" ht="15" customHeight="1"/>
    <row r="419" spans="1:15" ht="15" customHeight="1"/>
    <row r="420" spans="1:15" ht="15" customHeight="1"/>
    <row r="421" spans="1:15" ht="15" customHeight="1"/>
    <row r="422" spans="1:15" ht="15" customHeight="1"/>
    <row r="423" spans="1:15" ht="15" customHeight="1"/>
    <row r="424" spans="1:15" ht="15" customHeight="1"/>
    <row r="425" spans="1:15" ht="15" customHeight="1">
      <c r="A425" s="25" t="s">
        <v>168</v>
      </c>
      <c r="F425" s="27"/>
    </row>
    <row r="426" spans="1:15" ht="15" customHeight="1">
      <c r="B426" s="26" t="s">
        <v>142</v>
      </c>
      <c r="O426" s="34" t="s">
        <v>143</v>
      </c>
    </row>
    <row r="427" spans="1:15" ht="15" customHeight="1">
      <c r="C427" s="30" t="s">
        <v>144</v>
      </c>
      <c r="D427" s="31">
        <v>1</v>
      </c>
      <c r="E427" s="32">
        <v>2</v>
      </c>
      <c r="F427" s="32">
        <v>3</v>
      </c>
      <c r="G427" s="31">
        <v>4</v>
      </c>
      <c r="H427" s="31">
        <v>5</v>
      </c>
      <c r="I427" s="31">
        <v>6</v>
      </c>
      <c r="J427" s="31">
        <v>7</v>
      </c>
      <c r="K427" s="31">
        <v>8</v>
      </c>
      <c r="L427" s="31">
        <v>9</v>
      </c>
      <c r="M427" s="31">
        <v>10</v>
      </c>
      <c r="N427" s="31">
        <v>11</v>
      </c>
      <c r="O427" s="31">
        <v>12</v>
      </c>
    </row>
    <row r="428" spans="1:15" ht="15" customHeight="1">
      <c r="C428" s="33" t="s">
        <v>235</v>
      </c>
      <c r="D428" s="68">
        <v>724.23709369024857</v>
      </c>
      <c r="E428" s="69">
        <v>725.82857142857142</v>
      </c>
      <c r="F428" s="69">
        <v>727.64397905759165</v>
      </c>
      <c r="G428" s="68">
        <v>729.79695431472078</v>
      </c>
      <c r="H428" s="68">
        <v>782.19792542753021</v>
      </c>
      <c r="I428" s="68">
        <v>806.26865671641792</v>
      </c>
      <c r="J428" s="68">
        <v>809.2</v>
      </c>
      <c r="K428" s="68">
        <v>616.56716417910445</v>
      </c>
      <c r="L428" s="68">
        <v>810</v>
      </c>
      <c r="M428" s="68">
        <v>782</v>
      </c>
      <c r="N428" s="68">
        <v>748.78571428571433</v>
      </c>
      <c r="O428" s="68">
        <v>740.49689440993791</v>
      </c>
    </row>
    <row r="429" spans="1:15" ht="15" customHeight="1">
      <c r="C429" s="33" t="s">
        <v>236</v>
      </c>
      <c r="D429" s="68">
        <v>744.85981308411215</v>
      </c>
      <c r="E429" s="69">
        <v>741.34751773049641</v>
      </c>
      <c r="F429" s="69">
        <v>744.1322314049587</v>
      </c>
      <c r="G429" s="68">
        <v>730.1351351351351</v>
      </c>
      <c r="H429" s="68">
        <v>805.33333333333337</v>
      </c>
      <c r="I429" s="68">
        <v>806.17142857142858</v>
      </c>
      <c r="J429" s="68">
        <v>808.06451612903231</v>
      </c>
      <c r="K429" s="68">
        <v>805.56756756756761</v>
      </c>
      <c r="L429" s="68">
        <v>807.29166666666663</v>
      </c>
      <c r="M429" s="68">
        <v>808.07692307692309</v>
      </c>
      <c r="N429" s="68">
        <v>801.10701107011073</v>
      </c>
      <c r="O429" s="68">
        <v>797.03435804701633</v>
      </c>
    </row>
    <row r="430" spans="1:15" ht="15" customHeight="1">
      <c r="C430" s="33" t="s">
        <v>237</v>
      </c>
      <c r="D430" s="70">
        <v>755.14018691588785</v>
      </c>
      <c r="E430" s="69">
        <v>750.87209302325584</v>
      </c>
      <c r="F430" s="69">
        <v>753.62493958434027</v>
      </c>
      <c r="G430" s="70">
        <v>755.04587155963304</v>
      </c>
      <c r="H430" s="70">
        <v>782.35294117647061</v>
      </c>
      <c r="I430" s="70">
        <v>800</v>
      </c>
      <c r="J430" s="70">
        <v>800</v>
      </c>
      <c r="K430" s="70">
        <v>800</v>
      </c>
      <c r="L430" s="70">
        <v>800</v>
      </c>
      <c r="M430" s="70">
        <v>743.75</v>
      </c>
      <c r="N430" s="70">
        <v>726.07526881720435</v>
      </c>
      <c r="O430" s="70">
        <v>751.02909865152583</v>
      </c>
    </row>
    <row r="431" spans="1:15" ht="15" customHeight="1">
      <c r="C431" s="33" t="s">
        <v>300</v>
      </c>
      <c r="D431" s="70">
        <v>754.601226993865</v>
      </c>
      <c r="E431" s="69">
        <v>752.74725274725279</v>
      </c>
      <c r="F431" s="69">
        <v>752.38095238095241</v>
      </c>
      <c r="G431" s="70">
        <v>751.20481927710841</v>
      </c>
      <c r="H431" s="70">
        <v>766.66666666666663</v>
      </c>
      <c r="I431" s="70">
        <v>800</v>
      </c>
      <c r="J431" s="70">
        <v>800</v>
      </c>
      <c r="K431" s="70">
        <v>800</v>
      </c>
      <c r="L431" s="70">
        <v>800</v>
      </c>
      <c r="M431" s="70">
        <v>738.969696969697</v>
      </c>
      <c r="N431" s="70">
        <v>740.65864471184295</v>
      </c>
      <c r="O431" s="70">
        <v>727.25490196078431</v>
      </c>
    </row>
    <row r="432" spans="1:15" s="9" customFormat="1" ht="15" customHeight="1">
      <c r="A432" s="25"/>
      <c r="B432" s="26"/>
      <c r="C432" s="33" t="s">
        <v>303</v>
      </c>
      <c r="D432" s="70">
        <v>766.77461139896377</v>
      </c>
      <c r="E432" s="69">
        <v>714.35810810810813</v>
      </c>
      <c r="F432" s="69">
        <v>677.77777777777783</v>
      </c>
      <c r="G432" s="70">
        <v>740.68965517241384</v>
      </c>
      <c r="H432" s="70">
        <v>752.89855072463763</v>
      </c>
      <c r="I432" s="70">
        <v>750.84745762711862</v>
      </c>
      <c r="J432" s="70">
        <v>755.71428571428567</v>
      </c>
      <c r="K432" s="70">
        <v>758.82352941176475</v>
      </c>
      <c r="L432" s="70">
        <v>756.52173913043475</v>
      </c>
      <c r="M432" s="70">
        <v>787.58741258741259</v>
      </c>
      <c r="N432" s="70">
        <v>791.08061749571186</v>
      </c>
      <c r="O432" s="70">
        <v>795.23809523809518</v>
      </c>
    </row>
    <row r="433" spans="2:8" ht="15" customHeight="1"/>
    <row r="434" spans="2:8" ht="15" customHeight="1"/>
    <row r="435" spans="2:8" ht="15" customHeight="1"/>
    <row r="436" spans="2:8" ht="15" customHeight="1"/>
    <row r="437" spans="2:8" ht="15" customHeight="1"/>
    <row r="438" spans="2:8" ht="15" customHeight="1"/>
    <row r="439" spans="2:8" ht="15" customHeight="1"/>
    <row r="440" spans="2:8" ht="15" customHeight="1"/>
    <row r="441" spans="2:8" ht="15" customHeight="1"/>
    <row r="442" spans="2:8" ht="15" customHeight="1"/>
    <row r="443" spans="2:8" ht="15" customHeight="1"/>
    <row r="444" spans="2:8" ht="15" customHeight="1"/>
    <row r="445" spans="2:8" ht="15" customHeight="1"/>
    <row r="446" spans="2:8" ht="15" customHeight="1"/>
    <row r="447" spans="2:8" ht="33" customHeight="1">
      <c r="B447" s="26" t="s">
        <v>148</v>
      </c>
      <c r="H447" s="34"/>
    </row>
    <row r="448" spans="2:8" ht="15" customHeight="1">
      <c r="C448" s="46" t="s">
        <v>149</v>
      </c>
      <c r="D448" s="36" t="s">
        <v>150</v>
      </c>
      <c r="E448" s="36" t="s">
        <v>233</v>
      </c>
      <c r="F448" s="37" t="s">
        <v>234</v>
      </c>
      <c r="G448" s="38" t="s">
        <v>298</v>
      </c>
      <c r="H448" s="38" t="s">
        <v>359</v>
      </c>
    </row>
    <row r="449" spans="3:8" ht="15" customHeight="1">
      <c r="C449" s="39" t="s">
        <v>160</v>
      </c>
      <c r="D449" s="40">
        <v>4172.7</v>
      </c>
      <c r="E449" s="40">
        <v>2951.2</v>
      </c>
      <c r="F449" s="41">
        <v>3064</v>
      </c>
      <c r="G449" s="42">
        <v>4151</v>
      </c>
      <c r="H449" s="42">
        <v>5192</v>
      </c>
    </row>
    <row r="450" spans="3:8" ht="15" customHeight="1">
      <c r="C450" s="39" t="s">
        <v>154</v>
      </c>
      <c r="D450" s="43">
        <v>744.43070434011554</v>
      </c>
      <c r="E450" s="43">
        <v>774.74451070750888</v>
      </c>
      <c r="F450" s="44">
        <v>750</v>
      </c>
      <c r="G450" s="45">
        <v>746</v>
      </c>
      <c r="H450" s="45">
        <v>746</v>
      </c>
    </row>
    <row r="451" spans="3:8" ht="15" customHeight="1"/>
    <row r="452" spans="3:8" ht="15" customHeight="1"/>
    <row r="453" spans="3:8" ht="15" customHeight="1"/>
    <row r="454" spans="3:8" ht="15" customHeight="1"/>
    <row r="455" spans="3:8" ht="15" customHeight="1"/>
    <row r="456" spans="3:8" ht="15" customHeight="1"/>
    <row r="457" spans="3:8" ht="15" customHeight="1"/>
    <row r="458" spans="3:8" ht="15" customHeight="1"/>
    <row r="459" spans="3:8" ht="15" customHeight="1"/>
    <row r="460" spans="3:8" ht="15" customHeight="1"/>
    <row r="461" spans="3:8" ht="15" customHeight="1"/>
    <row r="462" spans="3:8" ht="15" customHeight="1"/>
    <row r="463" spans="3:8" ht="15" customHeight="1"/>
    <row r="464" spans="3:8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</sheetData>
  <phoneticPr fontId="3"/>
  <printOptions horizontalCentered="1"/>
  <pageMargins left="0.59055118110236227" right="0.19685039370078741" top="0.59055118110236227" bottom="0.39370078740157483" header="0.31496062992125984" footer="0.23622047244094491"/>
  <pageSetup paperSize="9" scale="72" firstPageNumber="12" fitToHeight="6" orientation="portrait" useFirstPageNumber="1" r:id="rId1"/>
  <headerFooter>
    <oddHeader>&amp;L&amp;14 ４　道内産きのこ類の流通状況</oddHeader>
    <oddFooter>&amp;C－&amp;P  －</oddFooter>
  </headerFooter>
  <rowBreaks count="5" manualBreakCount="5">
    <brk id="77" max="14" man="1"/>
    <brk id="154" max="14" man="1"/>
    <brk id="231" max="14" man="1"/>
    <brk id="308" max="14" man="1"/>
    <brk id="385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49"/>
  <sheetViews>
    <sheetView view="pageBreakPreview" zoomScale="106" zoomScaleNormal="100" zoomScaleSheetLayoutView="106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48" sqref="H48"/>
    </sheetView>
  </sheetViews>
  <sheetFormatPr defaultRowHeight="13.5"/>
  <cols>
    <col min="1" max="1" width="9.875" style="97" bestFit="1" customWidth="1"/>
    <col min="2" max="2" width="8.625" style="97" customWidth="1"/>
    <col min="3" max="3" width="12.625" style="97" customWidth="1"/>
    <col min="4" max="4" width="10.25" style="97" customWidth="1"/>
    <col min="5" max="5" width="13.625" style="97" customWidth="1"/>
    <col min="6" max="8" width="12.625" style="97" customWidth="1"/>
    <col min="9" max="9" width="13.625" style="97" customWidth="1"/>
    <col min="10" max="12" width="12.625" style="97" customWidth="1"/>
    <col min="13" max="13" width="13.625" style="97" customWidth="1"/>
    <col min="14" max="15" width="10.625" style="97" customWidth="1"/>
    <col min="16" max="19" width="12.625" style="97" customWidth="1"/>
    <col min="20" max="20" width="11.625" style="97" customWidth="1"/>
    <col min="21" max="21" width="5.5" style="97" customWidth="1"/>
    <col min="22" max="16384" width="9" style="97"/>
  </cols>
  <sheetData>
    <row r="1" spans="1:21" ht="23.25" customHeight="1">
      <c r="A1" s="96"/>
      <c r="B1" s="569" t="s">
        <v>239</v>
      </c>
      <c r="C1" s="571" t="s">
        <v>169</v>
      </c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1" ht="18.75" customHeight="1">
      <c r="A2" s="96"/>
      <c r="B2" s="570"/>
      <c r="C2" s="573" t="s">
        <v>170</v>
      </c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48"/>
    </row>
    <row r="3" spans="1:21" ht="15" customHeight="1">
      <c r="A3" s="96"/>
      <c r="B3" s="570"/>
      <c r="C3" s="62"/>
      <c r="D3" s="63" t="s">
        <v>171</v>
      </c>
      <c r="E3" s="574" t="s">
        <v>172</v>
      </c>
      <c r="F3" s="576" t="s">
        <v>173</v>
      </c>
      <c r="G3" s="567" t="s">
        <v>174</v>
      </c>
      <c r="H3" s="567" t="s">
        <v>175</v>
      </c>
      <c r="I3" s="567" t="s">
        <v>176</v>
      </c>
      <c r="J3" s="567" t="s">
        <v>177</v>
      </c>
      <c r="K3" s="567" t="s">
        <v>178</v>
      </c>
      <c r="L3" s="567" t="s">
        <v>179</v>
      </c>
      <c r="M3" s="567" t="s">
        <v>180</v>
      </c>
      <c r="N3" s="567" t="s">
        <v>181</v>
      </c>
      <c r="O3" s="567" t="s">
        <v>182</v>
      </c>
      <c r="P3" s="567" t="s">
        <v>183</v>
      </c>
      <c r="Q3" s="567" t="s">
        <v>184</v>
      </c>
      <c r="R3" s="567" t="s">
        <v>185</v>
      </c>
      <c r="S3" s="567" t="s">
        <v>186</v>
      </c>
      <c r="T3" s="567" t="s">
        <v>187</v>
      </c>
    </row>
    <row r="4" spans="1:21" ht="18" customHeight="1">
      <c r="A4" s="96"/>
      <c r="B4" s="570"/>
      <c r="C4" s="64" t="s">
        <v>188</v>
      </c>
      <c r="D4" s="65"/>
      <c r="E4" s="575"/>
      <c r="F4" s="577"/>
      <c r="G4" s="578"/>
      <c r="H4" s="578"/>
      <c r="I4" s="578"/>
      <c r="J4" s="578"/>
      <c r="K4" s="578"/>
      <c r="L4" s="578"/>
      <c r="M4" s="568"/>
      <c r="N4" s="568"/>
      <c r="O4" s="568"/>
      <c r="P4" s="568"/>
      <c r="Q4" s="568"/>
      <c r="R4" s="568"/>
      <c r="S4" s="568"/>
      <c r="T4" s="568"/>
    </row>
    <row r="5" spans="1:21" ht="24.95" customHeight="1">
      <c r="A5" s="98">
        <f>SUM(F5:S5)</f>
        <v>1253716.18</v>
      </c>
      <c r="B5" s="570"/>
      <c r="C5" s="564" t="s">
        <v>189</v>
      </c>
      <c r="D5" s="99" t="s">
        <v>190</v>
      </c>
      <c r="E5" s="421">
        <v>1253716</v>
      </c>
      <c r="F5" s="100">
        <v>75836</v>
      </c>
      <c r="G5" s="101">
        <v>96572.2</v>
      </c>
      <c r="H5" s="101">
        <v>12566</v>
      </c>
      <c r="I5" s="101">
        <v>520567.89999999997</v>
      </c>
      <c r="J5" s="101"/>
      <c r="K5" s="101">
        <v>93270.700000000012</v>
      </c>
      <c r="L5" s="101">
        <v>12006.4</v>
      </c>
      <c r="M5" s="101">
        <v>50873</v>
      </c>
      <c r="N5" s="101" t="s">
        <v>226</v>
      </c>
      <c r="O5" s="101" t="s">
        <v>226</v>
      </c>
      <c r="P5" s="101">
        <v>32754.2</v>
      </c>
      <c r="Q5" s="101">
        <v>46440</v>
      </c>
      <c r="R5" s="101">
        <v>93935.500000000015</v>
      </c>
      <c r="S5" s="101">
        <v>218894.28</v>
      </c>
      <c r="T5" s="101" t="s">
        <v>226</v>
      </c>
    </row>
    <row r="6" spans="1:21" ht="24.95" customHeight="1">
      <c r="A6" s="422">
        <f>A7*1000/A5</f>
        <v>706.72135698208831</v>
      </c>
      <c r="B6" s="570"/>
      <c r="C6" s="565"/>
      <c r="D6" s="99" t="s">
        <v>40</v>
      </c>
      <c r="E6" s="421">
        <v>707.34168642804434</v>
      </c>
      <c r="F6" s="100">
        <v>627.23218524183767</v>
      </c>
      <c r="G6" s="101">
        <v>730.14355062844174</v>
      </c>
      <c r="H6" s="101">
        <v>630.22131147540983</v>
      </c>
      <c r="I6" s="101">
        <v>645.41045846276734</v>
      </c>
      <c r="J6" s="101"/>
      <c r="K6" s="101">
        <v>731.48226613502413</v>
      </c>
      <c r="L6" s="101">
        <v>524.49501932302769</v>
      </c>
      <c r="M6" s="101">
        <v>694.00357753621768</v>
      </c>
      <c r="N6" s="101" t="s">
        <v>226</v>
      </c>
      <c r="O6" s="101" t="s">
        <v>226</v>
      </c>
      <c r="P6" s="101">
        <v>1145.1940819803262</v>
      </c>
      <c r="Q6" s="101">
        <v>722.38596037898367</v>
      </c>
      <c r="R6" s="101">
        <v>904.46890685630024</v>
      </c>
      <c r="S6" s="101">
        <v>722.72956150338871</v>
      </c>
      <c r="T6" s="101" t="s">
        <v>226</v>
      </c>
    </row>
    <row r="7" spans="1:21" ht="24.95" customHeight="1">
      <c r="A7" s="98">
        <f>SUM(F7:S7)</f>
        <v>886028</v>
      </c>
      <c r="B7" s="570"/>
      <c r="C7" s="565"/>
      <c r="D7" s="99" t="s">
        <v>191</v>
      </c>
      <c r="E7" s="421">
        <v>886028</v>
      </c>
      <c r="F7" s="100">
        <v>47567</v>
      </c>
      <c r="G7" s="101">
        <v>70512</v>
      </c>
      <c r="H7" s="101">
        <v>7919</v>
      </c>
      <c r="I7" s="101">
        <v>335980</v>
      </c>
      <c r="J7" s="101"/>
      <c r="K7" s="101">
        <v>68226</v>
      </c>
      <c r="L7" s="101">
        <v>6297</v>
      </c>
      <c r="M7" s="101">
        <v>35306</v>
      </c>
      <c r="N7" s="101" t="s">
        <v>226</v>
      </c>
      <c r="O7" s="101" t="s">
        <v>226</v>
      </c>
      <c r="P7" s="101">
        <v>37510</v>
      </c>
      <c r="Q7" s="101">
        <v>33548</v>
      </c>
      <c r="R7" s="101">
        <v>84962</v>
      </c>
      <c r="S7" s="101">
        <v>158201</v>
      </c>
      <c r="T7" s="101" t="s">
        <v>226</v>
      </c>
    </row>
    <row r="8" spans="1:21" ht="24.95" customHeight="1">
      <c r="A8" s="98">
        <f>SUM(F8:S8)</f>
        <v>556965.26</v>
      </c>
      <c r="B8" s="570"/>
      <c r="C8" s="564" t="s">
        <v>192</v>
      </c>
      <c r="D8" s="99" t="s">
        <v>190</v>
      </c>
      <c r="E8" s="421">
        <v>556965.26</v>
      </c>
      <c r="F8" s="100"/>
      <c r="G8" s="101">
        <v>46669</v>
      </c>
      <c r="H8" s="101">
        <v>25</v>
      </c>
      <c r="I8" s="101">
        <v>48</v>
      </c>
      <c r="J8" s="101" t="s">
        <v>226</v>
      </c>
      <c r="K8" s="101">
        <v>71200.600000000006</v>
      </c>
      <c r="L8" s="101">
        <v>15</v>
      </c>
      <c r="M8" s="101">
        <v>438520.66000000003</v>
      </c>
      <c r="N8" s="101" t="s">
        <v>226</v>
      </c>
      <c r="O8" s="101" t="s">
        <v>226</v>
      </c>
      <c r="P8" s="101" t="s">
        <v>226</v>
      </c>
      <c r="Q8" s="101">
        <v>487</v>
      </c>
      <c r="R8" s="101" t="s">
        <v>226</v>
      </c>
      <c r="S8" s="101" t="s">
        <v>226</v>
      </c>
      <c r="T8" s="101"/>
    </row>
    <row r="9" spans="1:21" ht="24.95" customHeight="1">
      <c r="A9" s="422">
        <f>A10*1000/A8</f>
        <v>383.61099936466411</v>
      </c>
      <c r="B9" s="570"/>
      <c r="C9" s="565"/>
      <c r="D9" s="99" t="s">
        <v>40</v>
      </c>
      <c r="E9" s="421">
        <v>383.61099936466411</v>
      </c>
      <c r="F9" s="100"/>
      <c r="G9" s="101">
        <v>326.97602262744005</v>
      </c>
      <c r="H9" s="101">
        <v>1640</v>
      </c>
      <c r="I9" s="101">
        <v>616.14583333333337</v>
      </c>
      <c r="J9" s="101" t="s">
        <v>226</v>
      </c>
      <c r="K9" s="101">
        <v>493.12000179773764</v>
      </c>
      <c r="L9" s="101">
        <v>966.66666666666663</v>
      </c>
      <c r="M9" s="101">
        <v>371.35485019109473</v>
      </c>
      <c r="N9" s="101" t="s">
        <v>226</v>
      </c>
      <c r="O9" s="101" t="s">
        <v>226</v>
      </c>
      <c r="P9" s="101" t="s">
        <v>226</v>
      </c>
      <c r="Q9" s="101">
        <v>732.03285420944553</v>
      </c>
      <c r="R9" s="101" t="s">
        <v>226</v>
      </c>
      <c r="S9" s="101" t="s">
        <v>226</v>
      </c>
      <c r="T9" s="101"/>
    </row>
    <row r="10" spans="1:21" ht="24.95" customHeight="1">
      <c r="A10" s="98">
        <f>SUM(F10:S10)</f>
        <v>213658</v>
      </c>
      <c r="B10" s="570"/>
      <c r="C10" s="565"/>
      <c r="D10" s="99" t="s">
        <v>191</v>
      </c>
      <c r="E10" s="421">
        <v>213658</v>
      </c>
      <c r="F10" s="100"/>
      <c r="G10" s="101">
        <v>15260</v>
      </c>
      <c r="H10" s="101">
        <v>41</v>
      </c>
      <c r="I10" s="101">
        <v>30</v>
      </c>
      <c r="J10" s="101" t="s">
        <v>226</v>
      </c>
      <c r="K10" s="101">
        <v>35110</v>
      </c>
      <c r="L10" s="101">
        <v>14</v>
      </c>
      <c r="M10" s="101">
        <v>162847</v>
      </c>
      <c r="N10" s="101" t="s">
        <v>226</v>
      </c>
      <c r="O10" s="101" t="s">
        <v>226</v>
      </c>
      <c r="P10" s="101" t="s">
        <v>226</v>
      </c>
      <c r="Q10" s="101">
        <v>356</v>
      </c>
      <c r="R10" s="101" t="s">
        <v>226</v>
      </c>
      <c r="S10" s="101" t="s">
        <v>226</v>
      </c>
      <c r="T10" s="101"/>
    </row>
    <row r="11" spans="1:21" ht="24.95" customHeight="1">
      <c r="A11" s="98">
        <f>SUM(F11:S11)</f>
        <v>1252662.2900000003</v>
      </c>
      <c r="B11" s="570"/>
      <c r="C11" s="564" t="s">
        <v>193</v>
      </c>
      <c r="D11" s="99" t="s">
        <v>190</v>
      </c>
      <c r="E11" s="421">
        <v>1252662.2900000003</v>
      </c>
      <c r="F11" s="100">
        <v>269.20000000000005</v>
      </c>
      <c r="G11" s="101">
        <v>4884.29</v>
      </c>
      <c r="H11" s="101"/>
      <c r="I11" s="101">
        <v>134</v>
      </c>
      <c r="J11" s="101" t="s">
        <v>226</v>
      </c>
      <c r="K11" s="101">
        <v>29</v>
      </c>
      <c r="L11" s="101" t="s">
        <v>226</v>
      </c>
      <c r="M11" s="101">
        <v>1247345.8000000003</v>
      </c>
      <c r="N11" s="101" t="s">
        <v>226</v>
      </c>
      <c r="O11" s="101" t="s">
        <v>226</v>
      </c>
      <c r="P11" s="101"/>
      <c r="Q11" s="101"/>
      <c r="R11" s="101" t="s">
        <v>226</v>
      </c>
      <c r="S11" s="101" t="s">
        <v>226</v>
      </c>
      <c r="T11" s="101" t="s">
        <v>226</v>
      </c>
    </row>
    <row r="12" spans="1:21" ht="24.95" customHeight="1">
      <c r="A12" s="422">
        <f>A13*1000/A11</f>
        <v>277.8067183614188</v>
      </c>
      <c r="B12" s="570"/>
      <c r="C12" s="565"/>
      <c r="D12" s="99" t="s">
        <v>40</v>
      </c>
      <c r="E12" s="421">
        <v>277.8067183614188</v>
      </c>
      <c r="F12" s="100">
        <v>284.2236255572065</v>
      </c>
      <c r="G12" s="101">
        <v>258.47134383912504</v>
      </c>
      <c r="H12" s="101"/>
      <c r="I12" s="101">
        <v>296.41791044776119</v>
      </c>
      <c r="J12" s="101" t="s">
        <v>226</v>
      </c>
      <c r="K12" s="101">
        <v>196.89655172413794</v>
      </c>
      <c r="L12" s="101" t="s">
        <v>226</v>
      </c>
      <c r="M12" s="101">
        <v>277.88121625935639</v>
      </c>
      <c r="N12" s="101" t="s">
        <v>226</v>
      </c>
      <c r="O12" s="101" t="s">
        <v>226</v>
      </c>
      <c r="P12" s="101"/>
      <c r="Q12" s="101"/>
      <c r="R12" s="101" t="s">
        <v>226</v>
      </c>
      <c r="S12" s="101"/>
      <c r="T12" s="101" t="s">
        <v>226</v>
      </c>
    </row>
    <row r="13" spans="1:21" ht="24.95" customHeight="1">
      <c r="A13" s="98">
        <f>SUM(F13:S13)</f>
        <v>347998</v>
      </c>
      <c r="B13" s="570"/>
      <c r="C13" s="565"/>
      <c r="D13" s="99" t="s">
        <v>191</v>
      </c>
      <c r="E13" s="421">
        <v>347999</v>
      </c>
      <c r="F13" s="100">
        <v>76</v>
      </c>
      <c r="G13" s="101">
        <v>1262</v>
      </c>
      <c r="H13" s="101"/>
      <c r="I13" s="101">
        <v>40</v>
      </c>
      <c r="J13" s="101" t="s">
        <v>226</v>
      </c>
      <c r="K13" s="101">
        <v>6</v>
      </c>
      <c r="L13" s="101" t="s">
        <v>226</v>
      </c>
      <c r="M13" s="101">
        <v>346614</v>
      </c>
      <c r="N13" s="101" t="s">
        <v>226</v>
      </c>
      <c r="O13" s="101" t="s">
        <v>226</v>
      </c>
      <c r="P13" s="101"/>
      <c r="Q13" s="101"/>
      <c r="R13" s="101" t="s">
        <v>226</v>
      </c>
      <c r="S13" s="101" t="s">
        <v>226</v>
      </c>
      <c r="T13" s="101" t="s">
        <v>226</v>
      </c>
    </row>
    <row r="14" spans="1:21" ht="24.95" customHeight="1">
      <c r="A14" s="98">
        <f>SUM(F14:S14)</f>
        <v>14498.69</v>
      </c>
      <c r="B14" s="570"/>
      <c r="C14" s="564" t="s">
        <v>194</v>
      </c>
      <c r="D14" s="99" t="s">
        <v>190</v>
      </c>
      <c r="E14" s="421">
        <v>14498.69</v>
      </c>
      <c r="F14" s="100" t="s">
        <v>226</v>
      </c>
      <c r="G14" s="101"/>
      <c r="H14" s="101" t="s">
        <v>226</v>
      </c>
      <c r="I14" s="101">
        <v>12326</v>
      </c>
      <c r="J14" s="101" t="s">
        <v>226</v>
      </c>
      <c r="K14" s="101">
        <v>581</v>
      </c>
      <c r="L14" s="101" t="s">
        <v>226</v>
      </c>
      <c r="M14" s="101">
        <v>329</v>
      </c>
      <c r="N14" s="101" t="s">
        <v>226</v>
      </c>
      <c r="O14" s="101" t="s">
        <v>226</v>
      </c>
      <c r="P14" s="101" t="s">
        <v>226</v>
      </c>
      <c r="Q14" s="101">
        <v>1262.69</v>
      </c>
      <c r="R14" s="101" t="s">
        <v>226</v>
      </c>
      <c r="S14" s="101" t="s">
        <v>226</v>
      </c>
      <c r="T14" s="101" t="s">
        <v>226</v>
      </c>
    </row>
    <row r="15" spans="1:21" ht="24.95" customHeight="1">
      <c r="A15" s="422">
        <f>A16*1000/A14</f>
        <v>850.14577179041692</v>
      </c>
      <c r="B15" s="570"/>
      <c r="C15" s="565"/>
      <c r="D15" s="99" t="s">
        <v>40</v>
      </c>
      <c r="E15" s="421">
        <v>850.16770480643424</v>
      </c>
      <c r="F15" s="100" t="s">
        <v>226</v>
      </c>
      <c r="G15" s="101"/>
      <c r="H15" s="101" t="s">
        <v>226</v>
      </c>
      <c r="I15" s="101">
        <v>894.82135323705984</v>
      </c>
      <c r="J15" s="101" t="s">
        <v>226</v>
      </c>
      <c r="K15" s="101">
        <v>651.15318416523235</v>
      </c>
      <c r="L15" s="101" t="s">
        <v>226</v>
      </c>
      <c r="M15" s="101">
        <v>595.44072948328267</v>
      </c>
      <c r="N15" s="101" t="s">
        <v>226</v>
      </c>
      <c r="O15" s="101" t="s">
        <v>226</v>
      </c>
      <c r="P15" s="101" t="s">
        <v>226</v>
      </c>
      <c r="Q15" s="101">
        <v>572.2148745931305</v>
      </c>
      <c r="R15" s="101" t="s">
        <v>226</v>
      </c>
      <c r="S15" s="101" t="s">
        <v>226</v>
      </c>
      <c r="T15" s="101" t="s">
        <v>226</v>
      </c>
    </row>
    <row r="16" spans="1:21" ht="24.95" customHeight="1">
      <c r="A16" s="98">
        <f>SUM(F16:S16)</f>
        <v>12326</v>
      </c>
      <c r="B16" s="570"/>
      <c r="C16" s="565"/>
      <c r="D16" s="99" t="s">
        <v>191</v>
      </c>
      <c r="E16" s="421">
        <v>12326</v>
      </c>
      <c r="F16" s="100" t="s">
        <v>226</v>
      </c>
      <c r="G16" s="101" t="s">
        <v>226</v>
      </c>
      <c r="H16" s="101" t="s">
        <v>226</v>
      </c>
      <c r="I16" s="101">
        <v>11030</v>
      </c>
      <c r="J16" s="101" t="s">
        <v>226</v>
      </c>
      <c r="K16" s="101">
        <v>377</v>
      </c>
      <c r="L16" s="101" t="s">
        <v>226</v>
      </c>
      <c r="M16" s="101">
        <v>196</v>
      </c>
      <c r="N16" s="101" t="s">
        <v>226</v>
      </c>
      <c r="O16" s="101" t="s">
        <v>226</v>
      </c>
      <c r="P16" s="101" t="s">
        <v>226</v>
      </c>
      <c r="Q16" s="101">
        <v>723</v>
      </c>
      <c r="R16" s="101" t="s">
        <v>226</v>
      </c>
      <c r="S16" s="101" t="s">
        <v>226</v>
      </c>
      <c r="T16" s="101" t="s">
        <v>226</v>
      </c>
    </row>
    <row r="17" spans="1:20" ht="24.95" customHeight="1">
      <c r="A17" s="98">
        <f>SUM(F17:S17)</f>
        <v>16259.139999999998</v>
      </c>
      <c r="B17" s="570"/>
      <c r="C17" s="564" t="s">
        <v>195</v>
      </c>
      <c r="D17" s="99" t="s">
        <v>190</v>
      </c>
      <c r="E17" s="421">
        <v>16259.139999999998</v>
      </c>
      <c r="F17" s="101">
        <v>4647.7</v>
      </c>
      <c r="G17" s="101">
        <v>234.60000000000002</v>
      </c>
      <c r="H17" s="101" t="s">
        <v>226</v>
      </c>
      <c r="I17" s="101">
        <v>468.5</v>
      </c>
      <c r="J17" s="101" t="s">
        <v>226</v>
      </c>
      <c r="K17" s="101">
        <v>8629.4599999999991</v>
      </c>
      <c r="L17" s="101" t="s">
        <v>226</v>
      </c>
      <c r="M17" s="101">
        <v>1282.1499999999999</v>
      </c>
      <c r="N17" s="101" t="s">
        <v>226</v>
      </c>
      <c r="O17" s="101" t="s">
        <v>226</v>
      </c>
      <c r="P17" s="101">
        <v>2.4</v>
      </c>
      <c r="Q17" s="101">
        <v>991.93</v>
      </c>
      <c r="R17" s="101" t="s">
        <v>226</v>
      </c>
      <c r="S17" s="101">
        <v>2.4</v>
      </c>
      <c r="T17" s="101" t="s">
        <v>226</v>
      </c>
    </row>
    <row r="18" spans="1:20" ht="24.95" customHeight="1">
      <c r="A18" s="422">
        <f>A19*1000/A17</f>
        <v>1139.6051697691269</v>
      </c>
      <c r="B18" s="570"/>
      <c r="C18" s="565"/>
      <c r="D18" s="99" t="s">
        <v>40</v>
      </c>
      <c r="E18" s="421">
        <v>1139.6051697691269</v>
      </c>
      <c r="F18" s="101">
        <v>1334.2978247305118</v>
      </c>
      <c r="G18" s="101">
        <v>1177.3657289002556</v>
      </c>
      <c r="H18" s="101" t="s">
        <v>226</v>
      </c>
      <c r="I18" s="101">
        <v>1015.2187833511206</v>
      </c>
      <c r="J18" s="101" t="s">
        <v>226</v>
      </c>
      <c r="K18" s="101">
        <v>1032.5140854700064</v>
      </c>
      <c r="L18" s="101" t="s">
        <v>226</v>
      </c>
      <c r="M18" s="101">
        <v>1377.5985649105021</v>
      </c>
      <c r="N18" s="101" t="s">
        <v>226</v>
      </c>
      <c r="O18" s="101" t="s">
        <v>226</v>
      </c>
      <c r="P18" s="101">
        <v>1400</v>
      </c>
      <c r="Q18" s="101">
        <v>900.75408546974086</v>
      </c>
      <c r="R18" s="101" t="s">
        <v>226</v>
      </c>
      <c r="S18" s="101">
        <v>1400</v>
      </c>
      <c r="T18" s="101" t="s">
        <v>226</v>
      </c>
    </row>
    <row r="19" spans="1:20" ht="24.95" customHeight="1">
      <c r="A19" s="98">
        <f>SUM(F19:S19)</f>
        <v>18529</v>
      </c>
      <c r="B19" s="570"/>
      <c r="C19" s="565"/>
      <c r="D19" s="99" t="s">
        <v>191</v>
      </c>
      <c r="E19" s="421">
        <v>18530</v>
      </c>
      <c r="F19" s="101">
        <v>6202</v>
      </c>
      <c r="G19" s="101">
        <v>276</v>
      </c>
      <c r="H19" s="101" t="s">
        <v>226</v>
      </c>
      <c r="I19" s="101">
        <v>476</v>
      </c>
      <c r="J19" s="101" t="s">
        <v>226</v>
      </c>
      <c r="K19" s="101">
        <v>8910</v>
      </c>
      <c r="L19" s="101" t="s">
        <v>226</v>
      </c>
      <c r="M19" s="101">
        <v>1766</v>
      </c>
      <c r="N19" s="101" t="s">
        <v>226</v>
      </c>
      <c r="O19" s="101" t="s">
        <v>226</v>
      </c>
      <c r="P19" s="101">
        <v>3</v>
      </c>
      <c r="Q19" s="101">
        <v>893</v>
      </c>
      <c r="R19" s="101" t="s">
        <v>226</v>
      </c>
      <c r="S19" s="101">
        <v>3</v>
      </c>
      <c r="T19" s="101" t="s">
        <v>226</v>
      </c>
    </row>
    <row r="20" spans="1:20" ht="24.95" customHeight="1">
      <c r="A20" s="98">
        <f>SUM(F20:S20)</f>
        <v>835343.82000000007</v>
      </c>
      <c r="B20" s="570"/>
      <c r="C20" s="564" t="s">
        <v>196</v>
      </c>
      <c r="D20" s="99" t="s">
        <v>190</v>
      </c>
      <c r="E20" s="421">
        <v>835343.82000000007</v>
      </c>
      <c r="F20" s="100">
        <v>151</v>
      </c>
      <c r="G20" s="101">
        <v>1323</v>
      </c>
      <c r="H20" s="101">
        <v>763</v>
      </c>
      <c r="I20" s="101">
        <v>587101.5</v>
      </c>
      <c r="J20" s="101">
        <v>15</v>
      </c>
      <c r="K20" s="101">
        <v>36.9</v>
      </c>
      <c r="L20" s="101">
        <v>872</v>
      </c>
      <c r="M20" s="101">
        <v>244936.1</v>
      </c>
      <c r="N20" s="101" t="s">
        <v>226</v>
      </c>
      <c r="O20" s="101" t="s">
        <v>226</v>
      </c>
      <c r="P20" s="101" t="s">
        <v>226</v>
      </c>
      <c r="Q20" s="101">
        <v>137.80000000000001</v>
      </c>
      <c r="R20" s="101">
        <v>7.52</v>
      </c>
      <c r="S20" s="101" t="s">
        <v>226</v>
      </c>
      <c r="T20" s="101" t="s">
        <v>226</v>
      </c>
    </row>
    <row r="21" spans="1:20" ht="24.95" customHeight="1">
      <c r="A21" s="422">
        <f>A22*1000/A20</f>
        <v>802.68864621515957</v>
      </c>
      <c r="B21" s="570"/>
      <c r="C21" s="565"/>
      <c r="D21" s="99" t="s">
        <v>40</v>
      </c>
      <c r="E21" s="421">
        <v>802.68864621515957</v>
      </c>
      <c r="F21" s="100">
        <v>1126.0529801324503</v>
      </c>
      <c r="G21" s="101">
        <v>1001.6704459561603</v>
      </c>
      <c r="H21" s="101">
        <v>1336.8584534731324</v>
      </c>
      <c r="I21" s="101">
        <v>833.59611413018024</v>
      </c>
      <c r="J21" s="101">
        <v>3906.6666666666665</v>
      </c>
      <c r="K21" s="101">
        <v>728.99728997289981</v>
      </c>
      <c r="L21" s="101">
        <v>776.43348623853205</v>
      </c>
      <c r="M21" s="101">
        <v>725.45202605904149</v>
      </c>
      <c r="N21" s="101" t="s">
        <v>226</v>
      </c>
      <c r="O21" s="101" t="s">
        <v>226</v>
      </c>
      <c r="P21" s="101" t="s">
        <v>226</v>
      </c>
      <c r="Q21" s="101">
        <v>870.8272859216255</v>
      </c>
      <c r="R21" s="101">
        <v>3780.0531914893618</v>
      </c>
      <c r="S21" s="101" t="s">
        <v>226</v>
      </c>
      <c r="T21" s="101" t="s">
        <v>226</v>
      </c>
    </row>
    <row r="22" spans="1:20" ht="24.95" customHeight="1">
      <c r="A22" s="98">
        <f>SUM(F22:S22)</f>
        <v>670521</v>
      </c>
      <c r="B22" s="570"/>
      <c r="C22" s="565"/>
      <c r="D22" s="99" t="s">
        <v>191</v>
      </c>
      <c r="E22" s="421">
        <v>670521</v>
      </c>
      <c r="F22" s="100">
        <v>170</v>
      </c>
      <c r="G22" s="101">
        <v>1325</v>
      </c>
      <c r="H22" s="101">
        <v>1020</v>
      </c>
      <c r="I22" s="101">
        <v>489406</v>
      </c>
      <c r="J22" s="101">
        <v>59</v>
      </c>
      <c r="K22" s="101">
        <v>27</v>
      </c>
      <c r="L22" s="101">
        <v>677</v>
      </c>
      <c r="M22" s="101">
        <v>177689</v>
      </c>
      <c r="N22" s="101" t="s">
        <v>226</v>
      </c>
      <c r="O22" s="101" t="s">
        <v>226</v>
      </c>
      <c r="P22" s="101" t="s">
        <v>226</v>
      </c>
      <c r="Q22" s="101">
        <v>120</v>
      </c>
      <c r="R22" s="101">
        <v>28</v>
      </c>
      <c r="S22" s="101" t="s">
        <v>226</v>
      </c>
      <c r="T22" s="101" t="s">
        <v>226</v>
      </c>
    </row>
    <row r="23" spans="1:20" ht="24.95" customHeight="1">
      <c r="A23" s="98">
        <f>SUM(F23:S23)</f>
        <v>1127957.7999999998</v>
      </c>
      <c r="B23" s="570"/>
      <c r="C23" s="564" t="s">
        <v>197</v>
      </c>
      <c r="D23" s="99" t="s">
        <v>190</v>
      </c>
      <c r="E23" s="421">
        <v>1127957.7999999998</v>
      </c>
      <c r="F23" s="100">
        <v>44</v>
      </c>
      <c r="G23" s="101">
        <v>1505.7</v>
      </c>
      <c r="H23" s="101">
        <v>36</v>
      </c>
      <c r="I23" s="101">
        <v>1125508.7</v>
      </c>
      <c r="J23" s="101" t="s">
        <v>226</v>
      </c>
      <c r="K23" s="101" t="s">
        <v>226</v>
      </c>
      <c r="L23" s="101" t="s">
        <v>226</v>
      </c>
      <c r="M23" s="101">
        <v>858.4</v>
      </c>
      <c r="N23" s="101" t="s">
        <v>226</v>
      </c>
      <c r="O23" s="101" t="s">
        <v>226</v>
      </c>
      <c r="P23" s="101">
        <v>5</v>
      </c>
      <c r="Q23" s="101"/>
      <c r="R23" s="101" t="s">
        <v>226</v>
      </c>
      <c r="S23" s="101" t="s">
        <v>226</v>
      </c>
      <c r="T23" s="101" t="s">
        <v>226</v>
      </c>
    </row>
    <row r="24" spans="1:20" ht="24.95" customHeight="1">
      <c r="A24" s="422">
        <f>A25*1000/A23</f>
        <v>566.21799148868877</v>
      </c>
      <c r="B24" s="570"/>
      <c r="C24" s="565"/>
      <c r="D24" s="99" t="s">
        <v>40</v>
      </c>
      <c r="E24" s="421">
        <v>566.21799148868877</v>
      </c>
      <c r="F24" s="100">
        <v>477.27272727272725</v>
      </c>
      <c r="G24" s="101">
        <v>455.73487414491598</v>
      </c>
      <c r="H24" s="101">
        <v>2263.8888888888887</v>
      </c>
      <c r="I24" s="101">
        <v>566.25116358496382</v>
      </c>
      <c r="J24" s="101" t="s">
        <v>226</v>
      </c>
      <c r="K24" s="101" t="s">
        <v>226</v>
      </c>
      <c r="L24" s="101" t="s">
        <v>226</v>
      </c>
      <c r="M24" s="101">
        <v>641.65890027958994</v>
      </c>
      <c r="N24" s="101" t="s">
        <v>226</v>
      </c>
      <c r="O24" s="101" t="s">
        <v>226</v>
      </c>
      <c r="P24" s="101">
        <v>1930</v>
      </c>
      <c r="Q24" s="101"/>
      <c r="R24" s="101" t="s">
        <v>226</v>
      </c>
      <c r="S24" s="101" t="s">
        <v>226</v>
      </c>
      <c r="T24" s="101" t="s">
        <v>226</v>
      </c>
    </row>
    <row r="25" spans="1:20" ht="24.95" customHeight="1">
      <c r="A25" s="98">
        <f>SUM(F25:S25)</f>
        <v>638670</v>
      </c>
      <c r="B25" s="570"/>
      <c r="C25" s="565"/>
      <c r="D25" s="99" t="s">
        <v>191</v>
      </c>
      <c r="E25" s="421">
        <v>638670</v>
      </c>
      <c r="F25" s="100">
        <v>21</v>
      </c>
      <c r="G25" s="101">
        <v>686</v>
      </c>
      <c r="H25" s="101">
        <v>82</v>
      </c>
      <c r="I25" s="101">
        <v>637320</v>
      </c>
      <c r="J25" s="101" t="s">
        <v>226</v>
      </c>
      <c r="K25" s="101" t="s">
        <v>226</v>
      </c>
      <c r="L25" s="101" t="s">
        <v>226</v>
      </c>
      <c r="M25" s="101">
        <v>551</v>
      </c>
      <c r="N25" s="101" t="s">
        <v>226</v>
      </c>
      <c r="O25" s="101" t="s">
        <v>226</v>
      </c>
      <c r="P25" s="101">
        <v>10</v>
      </c>
      <c r="Q25" s="101"/>
      <c r="R25" s="101" t="s">
        <v>226</v>
      </c>
      <c r="S25" s="101" t="s">
        <v>226</v>
      </c>
      <c r="T25" s="101" t="s">
        <v>226</v>
      </c>
    </row>
    <row r="26" spans="1:20" ht="24.95" customHeight="1">
      <c r="A26" s="98">
        <f>SUM(F26:S26)</f>
        <v>285672.87</v>
      </c>
      <c r="B26" s="570"/>
      <c r="C26" s="564" t="s">
        <v>198</v>
      </c>
      <c r="D26" s="99" t="s">
        <v>190</v>
      </c>
      <c r="E26" s="421">
        <v>285672.87</v>
      </c>
      <c r="F26" s="100" t="s">
        <v>226</v>
      </c>
      <c r="G26" s="101">
        <v>111</v>
      </c>
      <c r="H26" s="101">
        <v>2</v>
      </c>
      <c r="I26" s="101">
        <v>285534.87</v>
      </c>
      <c r="J26" s="101" t="s">
        <v>226</v>
      </c>
      <c r="K26" s="101"/>
      <c r="L26" s="101" t="s">
        <v>226</v>
      </c>
      <c r="M26" s="101">
        <v>25</v>
      </c>
      <c r="N26" s="101" t="s">
        <v>226</v>
      </c>
      <c r="O26" s="101" t="s">
        <v>226</v>
      </c>
      <c r="P26" s="101" t="s">
        <v>226</v>
      </c>
      <c r="Q26" s="101" t="s">
        <v>226</v>
      </c>
      <c r="R26" s="101" t="s">
        <v>226</v>
      </c>
      <c r="S26" s="101" t="s">
        <v>226</v>
      </c>
      <c r="T26" s="101" t="s">
        <v>226</v>
      </c>
    </row>
    <row r="27" spans="1:20" ht="24.95" customHeight="1">
      <c r="A27" s="422">
        <f>A28*1000/A26</f>
        <v>598.84580569376431</v>
      </c>
      <c r="B27" s="570"/>
      <c r="C27" s="565"/>
      <c r="D27" s="99" t="s">
        <v>40</v>
      </c>
      <c r="E27" s="421">
        <v>598.84580569376431</v>
      </c>
      <c r="F27" s="100" t="s">
        <v>226</v>
      </c>
      <c r="G27" s="101">
        <v>584.00900900900899</v>
      </c>
      <c r="H27" s="101">
        <v>850</v>
      </c>
      <c r="I27" s="101">
        <v>598.85176546037974</v>
      </c>
      <c r="J27" s="101" t="s">
        <v>226</v>
      </c>
      <c r="K27" s="101" t="s">
        <v>226</v>
      </c>
      <c r="L27" s="101" t="s">
        <v>226</v>
      </c>
      <c r="M27" s="101">
        <v>583.6</v>
      </c>
      <c r="N27" s="101" t="s">
        <v>226</v>
      </c>
      <c r="O27" s="101" t="s">
        <v>226</v>
      </c>
      <c r="P27" s="101" t="s">
        <v>226</v>
      </c>
      <c r="Q27" s="101" t="s">
        <v>226</v>
      </c>
      <c r="R27" s="101" t="s">
        <v>226</v>
      </c>
      <c r="S27" s="101" t="s">
        <v>226</v>
      </c>
      <c r="T27" s="101" t="s">
        <v>226</v>
      </c>
    </row>
    <row r="28" spans="1:20" ht="24.95" customHeight="1">
      <c r="A28" s="98">
        <f>SUM(F28:S28)</f>
        <v>171074</v>
      </c>
      <c r="B28" s="570"/>
      <c r="C28" s="565"/>
      <c r="D28" s="99" t="s">
        <v>191</v>
      </c>
      <c r="E28" s="421">
        <v>171074</v>
      </c>
      <c r="F28" s="100" t="s">
        <v>226</v>
      </c>
      <c r="G28" s="101">
        <v>65</v>
      </c>
      <c r="H28" s="101">
        <v>2</v>
      </c>
      <c r="I28" s="101">
        <v>170993</v>
      </c>
      <c r="J28" s="101" t="s">
        <v>226</v>
      </c>
      <c r="K28" s="101" t="s">
        <v>226</v>
      </c>
      <c r="L28" s="101" t="s">
        <v>226</v>
      </c>
      <c r="M28" s="101">
        <v>14</v>
      </c>
      <c r="N28" s="101" t="s">
        <v>226</v>
      </c>
      <c r="O28" s="101" t="s">
        <v>226</v>
      </c>
      <c r="P28" s="101" t="s">
        <v>226</v>
      </c>
      <c r="Q28" s="101" t="s">
        <v>226</v>
      </c>
      <c r="R28" s="101" t="s">
        <v>226</v>
      </c>
      <c r="S28" s="101" t="s">
        <v>226</v>
      </c>
      <c r="T28" s="101" t="s">
        <v>226</v>
      </c>
    </row>
    <row r="29" spans="1:20" ht="24.95" customHeight="1">
      <c r="A29" s="98">
        <f>SUM(F29:S29)</f>
        <v>101.6</v>
      </c>
      <c r="B29" s="570"/>
      <c r="C29" s="564" t="s">
        <v>199</v>
      </c>
      <c r="D29" s="99" t="s">
        <v>190</v>
      </c>
      <c r="E29" s="421">
        <v>101.6</v>
      </c>
      <c r="F29" s="100" t="s">
        <v>226</v>
      </c>
      <c r="G29" s="101">
        <v>22</v>
      </c>
      <c r="H29" s="101" t="s">
        <v>226</v>
      </c>
      <c r="I29" s="101">
        <v>3.1</v>
      </c>
      <c r="J29" s="101" t="s">
        <v>226</v>
      </c>
      <c r="K29" s="101" t="s">
        <v>226</v>
      </c>
      <c r="L29" s="101" t="s">
        <v>226</v>
      </c>
      <c r="M29" s="101">
        <v>66</v>
      </c>
      <c r="N29" s="101" t="s">
        <v>226</v>
      </c>
      <c r="O29" s="101" t="s">
        <v>226</v>
      </c>
      <c r="P29" s="101" t="s">
        <v>226</v>
      </c>
      <c r="Q29" s="101">
        <v>4.5</v>
      </c>
      <c r="R29" s="101" t="s">
        <v>226</v>
      </c>
      <c r="S29" s="101">
        <v>6</v>
      </c>
      <c r="T29" s="101" t="s">
        <v>226</v>
      </c>
    </row>
    <row r="30" spans="1:20" ht="24.95" customHeight="1">
      <c r="A30" s="422">
        <f>A31*1000/A29</f>
        <v>1938.9763779527559</v>
      </c>
      <c r="B30" s="570"/>
      <c r="C30" s="565"/>
      <c r="D30" s="99" t="s">
        <v>40</v>
      </c>
      <c r="E30" s="421">
        <v>1931</v>
      </c>
      <c r="F30" s="100" t="s">
        <v>226</v>
      </c>
      <c r="G30" s="101">
        <v>2615.4545454545455</v>
      </c>
      <c r="H30" s="101" t="s">
        <v>226</v>
      </c>
      <c r="I30" s="101">
        <v>380.64516129032256</v>
      </c>
      <c r="J30" s="101" t="s">
        <v>226</v>
      </c>
      <c r="K30" s="101" t="s">
        <v>226</v>
      </c>
      <c r="L30" s="101" t="s">
        <v>226</v>
      </c>
      <c r="M30" s="101">
        <v>1024.2424242424242</v>
      </c>
      <c r="N30" s="101" t="s">
        <v>226</v>
      </c>
      <c r="O30" s="101" t="s">
        <v>226</v>
      </c>
      <c r="P30" s="101" t="s">
        <v>226</v>
      </c>
      <c r="Q30" s="101">
        <v>2333.3333333333335</v>
      </c>
      <c r="R30" s="101" t="s">
        <v>226</v>
      </c>
      <c r="S30" s="101">
        <v>10000</v>
      </c>
      <c r="T30" s="101" t="s">
        <v>226</v>
      </c>
    </row>
    <row r="31" spans="1:20" ht="24.95" customHeight="1">
      <c r="A31" s="98">
        <f>SUM(F31:S31)</f>
        <v>197</v>
      </c>
      <c r="B31" s="570"/>
      <c r="C31" s="565"/>
      <c r="D31" s="99" t="s">
        <v>191</v>
      </c>
      <c r="E31" s="421">
        <v>197</v>
      </c>
      <c r="F31" s="100" t="s">
        <v>226</v>
      </c>
      <c r="G31" s="101">
        <v>57</v>
      </c>
      <c r="H31" s="101" t="s">
        <v>226</v>
      </c>
      <c r="I31" s="101">
        <v>1</v>
      </c>
      <c r="J31" s="101" t="s">
        <v>226</v>
      </c>
      <c r="K31" s="101" t="s">
        <v>226</v>
      </c>
      <c r="L31" s="101" t="s">
        <v>226</v>
      </c>
      <c r="M31" s="101">
        <v>68</v>
      </c>
      <c r="N31" s="101" t="s">
        <v>226</v>
      </c>
      <c r="O31" s="101" t="s">
        <v>226</v>
      </c>
      <c r="P31" s="101" t="s">
        <v>226</v>
      </c>
      <c r="Q31" s="101">
        <v>11</v>
      </c>
      <c r="R31" s="101" t="s">
        <v>226</v>
      </c>
      <c r="S31" s="101">
        <v>60</v>
      </c>
      <c r="T31" s="101" t="s">
        <v>226</v>
      </c>
    </row>
    <row r="32" spans="1:20" ht="24.95" customHeight="1">
      <c r="A32" s="98">
        <f>SUM(F32:S32)</f>
        <v>18.2</v>
      </c>
      <c r="B32" s="570"/>
      <c r="C32" s="564" t="s">
        <v>200</v>
      </c>
      <c r="D32" s="99" t="s">
        <v>190</v>
      </c>
      <c r="E32" s="421">
        <v>18.2</v>
      </c>
      <c r="F32" s="100" t="s">
        <v>226</v>
      </c>
      <c r="G32" s="101" t="s">
        <v>226</v>
      </c>
      <c r="H32" s="101"/>
      <c r="I32" s="101">
        <v>12</v>
      </c>
      <c r="J32" s="101" t="s">
        <v>226</v>
      </c>
      <c r="K32" s="101" t="s">
        <v>226</v>
      </c>
      <c r="L32" s="101" t="s">
        <v>226</v>
      </c>
      <c r="M32" s="101"/>
      <c r="N32" s="101" t="s">
        <v>226</v>
      </c>
      <c r="O32" s="101" t="s">
        <v>226</v>
      </c>
      <c r="P32" s="101" t="s">
        <v>226</v>
      </c>
      <c r="Q32" s="101">
        <v>6.1999999999999984</v>
      </c>
      <c r="R32" s="101" t="s">
        <v>226</v>
      </c>
      <c r="S32" s="101" t="s">
        <v>226</v>
      </c>
      <c r="T32" s="101" t="s">
        <v>226</v>
      </c>
    </row>
    <row r="33" spans="1:20" ht="24.95" customHeight="1">
      <c r="A33" s="422">
        <f>A34*1000/A32</f>
        <v>14450.549450549452</v>
      </c>
      <c r="B33" s="570"/>
      <c r="C33" s="565"/>
      <c r="D33" s="99" t="s">
        <v>40</v>
      </c>
      <c r="E33" s="421">
        <v>14611</v>
      </c>
      <c r="F33" s="100" t="s">
        <v>226</v>
      </c>
      <c r="G33" s="101"/>
      <c r="H33" s="101"/>
      <c r="I33" s="101">
        <v>15515</v>
      </c>
      <c r="J33" s="101" t="s">
        <v>226</v>
      </c>
      <c r="K33" s="101" t="s">
        <v>226</v>
      </c>
      <c r="L33" s="101" t="s">
        <v>226</v>
      </c>
      <c r="M33" s="101"/>
      <c r="N33" s="101" t="s">
        <v>226</v>
      </c>
      <c r="O33" s="101" t="s">
        <v>226</v>
      </c>
      <c r="P33" s="101" t="s">
        <v>226</v>
      </c>
      <c r="Q33" s="101">
        <v>12411.290322580648</v>
      </c>
      <c r="R33" s="101" t="s">
        <v>226</v>
      </c>
      <c r="S33" s="101" t="s">
        <v>226</v>
      </c>
      <c r="T33" s="101" t="s">
        <v>226</v>
      </c>
    </row>
    <row r="34" spans="1:20" ht="24.95" customHeight="1">
      <c r="A34" s="98">
        <f>SUM(F34:S34)</f>
        <v>263</v>
      </c>
      <c r="B34" s="570"/>
      <c r="C34" s="565"/>
      <c r="D34" s="99" t="s">
        <v>191</v>
      </c>
      <c r="E34" s="421">
        <v>263</v>
      </c>
      <c r="F34" s="100" t="s">
        <v>226</v>
      </c>
      <c r="G34" s="101" t="s">
        <v>226</v>
      </c>
      <c r="H34" s="101"/>
      <c r="I34" s="101">
        <v>186</v>
      </c>
      <c r="J34" s="101" t="s">
        <v>226</v>
      </c>
      <c r="K34" s="101" t="s">
        <v>226</v>
      </c>
      <c r="L34" s="101" t="s">
        <v>226</v>
      </c>
      <c r="M34" s="101"/>
      <c r="N34" s="101" t="s">
        <v>226</v>
      </c>
      <c r="O34" s="101" t="s">
        <v>226</v>
      </c>
      <c r="P34" s="101" t="s">
        <v>226</v>
      </c>
      <c r="Q34" s="101">
        <v>77</v>
      </c>
      <c r="R34" s="101" t="s">
        <v>226</v>
      </c>
      <c r="S34" s="101" t="s">
        <v>226</v>
      </c>
      <c r="T34" s="101" t="s">
        <v>226</v>
      </c>
    </row>
    <row r="35" spans="1:20" ht="24.95" customHeight="1">
      <c r="A35" s="98">
        <f>SUM(F35:S35)</f>
        <v>2921.3599999999997</v>
      </c>
      <c r="B35" s="570"/>
      <c r="C35" s="564" t="s">
        <v>201</v>
      </c>
      <c r="D35" s="99" t="s">
        <v>190</v>
      </c>
      <c r="E35" s="421">
        <v>2921.3599999999997</v>
      </c>
      <c r="F35" s="100" t="s">
        <v>226</v>
      </c>
      <c r="G35" s="101"/>
      <c r="H35" s="101">
        <v>278.39999999999998</v>
      </c>
      <c r="I35" s="101">
        <v>844.56</v>
      </c>
      <c r="J35" s="101" t="s">
        <v>226</v>
      </c>
      <c r="K35" s="101"/>
      <c r="L35" s="101" t="s">
        <v>226</v>
      </c>
      <c r="M35" s="101">
        <v>1690.3999999999999</v>
      </c>
      <c r="N35" s="101" t="s">
        <v>226</v>
      </c>
      <c r="O35" s="101" t="s">
        <v>226</v>
      </c>
      <c r="P35" s="101" t="s">
        <v>226</v>
      </c>
      <c r="Q35" s="101">
        <v>108</v>
      </c>
      <c r="R35" s="101" t="s">
        <v>226</v>
      </c>
      <c r="S35" s="101" t="s">
        <v>226</v>
      </c>
      <c r="T35" s="101" t="s">
        <v>226</v>
      </c>
    </row>
    <row r="36" spans="1:20" ht="24.95" customHeight="1">
      <c r="A36" s="422">
        <f>E37*1000/E35</f>
        <v>1337.0484979598546</v>
      </c>
      <c r="B36" s="570"/>
      <c r="C36" s="565"/>
      <c r="D36" s="99" t="s">
        <v>40</v>
      </c>
      <c r="E36" s="421">
        <v>1337</v>
      </c>
      <c r="F36" s="100" t="s">
        <v>226</v>
      </c>
      <c r="G36" s="101"/>
      <c r="H36" s="101">
        <v>559.26724137931035</v>
      </c>
      <c r="I36" s="101">
        <v>1338.2826560575922</v>
      </c>
      <c r="J36" s="101" t="s">
        <v>226</v>
      </c>
      <c r="K36" s="101"/>
      <c r="L36" s="101" t="s">
        <v>226</v>
      </c>
      <c r="M36" s="101">
        <v>1515.1206814955042</v>
      </c>
      <c r="N36" s="101" t="s">
        <v>226</v>
      </c>
      <c r="O36" s="101" t="s">
        <v>226</v>
      </c>
      <c r="P36" s="101" t="s">
        <v>226</v>
      </c>
      <c r="Q36" s="101">
        <v>544.44444444444446</v>
      </c>
      <c r="R36" s="101" t="s">
        <v>226</v>
      </c>
      <c r="S36" s="101" t="s">
        <v>226</v>
      </c>
      <c r="T36" s="101" t="s">
        <v>226</v>
      </c>
    </row>
    <row r="37" spans="1:20" ht="24.95" customHeight="1">
      <c r="A37" s="98">
        <f>SUM(F37:S37)</f>
        <v>3906</v>
      </c>
      <c r="B37" s="570"/>
      <c r="C37" s="565"/>
      <c r="D37" s="99" t="s">
        <v>191</v>
      </c>
      <c r="E37" s="421">
        <v>3906</v>
      </c>
      <c r="F37" s="100" t="s">
        <v>226</v>
      </c>
      <c r="G37" s="101"/>
      <c r="H37" s="101">
        <v>156</v>
      </c>
      <c r="I37" s="101">
        <v>1130</v>
      </c>
      <c r="J37" s="101" t="s">
        <v>226</v>
      </c>
      <c r="K37" s="101"/>
      <c r="L37" s="101" t="s">
        <v>226</v>
      </c>
      <c r="M37" s="101">
        <v>2561</v>
      </c>
      <c r="N37" s="101" t="s">
        <v>226</v>
      </c>
      <c r="O37" s="101" t="s">
        <v>226</v>
      </c>
      <c r="P37" s="101" t="s">
        <v>226</v>
      </c>
      <c r="Q37" s="101">
        <v>59</v>
      </c>
      <c r="R37" s="101" t="s">
        <v>226</v>
      </c>
      <c r="S37" s="101" t="s">
        <v>226</v>
      </c>
      <c r="T37" s="101" t="s">
        <v>226</v>
      </c>
    </row>
    <row r="38" spans="1:20" ht="24.95" customHeight="1">
      <c r="A38" s="98">
        <f>SUM(F38:S38)</f>
        <v>5192.3</v>
      </c>
      <c r="B38" s="570"/>
      <c r="C38" s="564" t="s">
        <v>202</v>
      </c>
      <c r="D38" s="99" t="s">
        <v>190</v>
      </c>
      <c r="E38" s="421">
        <v>5192.3</v>
      </c>
      <c r="F38" s="100">
        <v>5.3</v>
      </c>
      <c r="G38" s="101" t="s">
        <v>226</v>
      </c>
      <c r="H38" s="101" t="s">
        <v>226</v>
      </c>
      <c r="I38" s="101" t="s">
        <v>226</v>
      </c>
      <c r="J38" s="101" t="s">
        <v>226</v>
      </c>
      <c r="K38" s="101" t="s">
        <v>226</v>
      </c>
      <c r="L38" s="101" t="s">
        <v>226</v>
      </c>
      <c r="M38" s="101">
        <v>5187</v>
      </c>
      <c r="N38" s="101" t="s">
        <v>226</v>
      </c>
      <c r="O38" s="101" t="s">
        <v>226</v>
      </c>
      <c r="P38" s="101" t="s">
        <v>226</v>
      </c>
      <c r="Q38" s="101" t="s">
        <v>226</v>
      </c>
      <c r="R38" s="101" t="s">
        <v>226</v>
      </c>
      <c r="S38" s="101" t="s">
        <v>226</v>
      </c>
      <c r="T38" s="101" t="s">
        <v>226</v>
      </c>
    </row>
    <row r="39" spans="1:20" ht="24.95" customHeight="1">
      <c r="A39" s="422">
        <f>E40*1000/E38</f>
        <v>746.29740192207692</v>
      </c>
      <c r="B39" s="570"/>
      <c r="C39" s="565"/>
      <c r="D39" s="99" t="s">
        <v>40</v>
      </c>
      <c r="E39" s="421">
        <v>745.67532404953499</v>
      </c>
      <c r="F39" s="100">
        <v>400</v>
      </c>
      <c r="G39" s="101" t="s">
        <v>226</v>
      </c>
      <c r="H39" s="101" t="s">
        <v>226</v>
      </c>
      <c r="I39" s="101" t="s">
        <v>226</v>
      </c>
      <c r="J39" s="101" t="s">
        <v>226</v>
      </c>
      <c r="K39" s="101" t="s">
        <v>226</v>
      </c>
      <c r="L39" s="101" t="s">
        <v>226</v>
      </c>
      <c r="M39" s="101">
        <v>746.74185463659148</v>
      </c>
      <c r="N39" s="101" t="s">
        <v>226</v>
      </c>
      <c r="O39" s="101" t="s">
        <v>226</v>
      </c>
      <c r="P39" s="101" t="s">
        <v>226</v>
      </c>
      <c r="Q39" s="101" t="s">
        <v>226</v>
      </c>
      <c r="R39" s="101" t="s">
        <v>226</v>
      </c>
      <c r="S39" s="101" t="s">
        <v>226</v>
      </c>
      <c r="T39" s="101" t="s">
        <v>226</v>
      </c>
    </row>
    <row r="40" spans="1:20" ht="24.95" customHeight="1">
      <c r="A40" s="98">
        <f>SUM(F40:S40)</f>
        <v>3875</v>
      </c>
      <c r="B40" s="570"/>
      <c r="C40" s="566"/>
      <c r="D40" s="99" t="s">
        <v>191</v>
      </c>
      <c r="E40" s="421">
        <v>3875</v>
      </c>
      <c r="F40" s="100">
        <v>2</v>
      </c>
      <c r="G40" s="101" t="s">
        <v>226</v>
      </c>
      <c r="H40" s="101" t="s">
        <v>226</v>
      </c>
      <c r="I40" s="101" t="s">
        <v>226</v>
      </c>
      <c r="J40" s="101" t="s">
        <v>226</v>
      </c>
      <c r="K40" s="101" t="s">
        <v>226</v>
      </c>
      <c r="L40" s="101" t="s">
        <v>226</v>
      </c>
      <c r="M40" s="101">
        <v>3873</v>
      </c>
      <c r="N40" s="101" t="s">
        <v>226</v>
      </c>
      <c r="O40" s="101" t="s">
        <v>226</v>
      </c>
      <c r="P40" s="101" t="s">
        <v>226</v>
      </c>
      <c r="Q40" s="101" t="s">
        <v>226</v>
      </c>
      <c r="R40" s="101" t="s">
        <v>226</v>
      </c>
      <c r="S40" s="101" t="s">
        <v>226</v>
      </c>
      <c r="T40" s="101" t="s">
        <v>226</v>
      </c>
    </row>
    <row r="41" spans="1:20" ht="20.100000000000001" customHeight="1">
      <c r="C41" s="97" t="s">
        <v>240</v>
      </c>
    </row>
    <row r="42" spans="1:20" ht="20.100000000000001" customHeight="1"/>
    <row r="43" spans="1:20" ht="20.100000000000001" customHeight="1"/>
    <row r="44" spans="1:20" ht="20.100000000000001" customHeight="1"/>
    <row r="45" spans="1:20" ht="20.100000000000001" customHeight="1"/>
    <row r="46" spans="1:20" ht="20.100000000000001" customHeight="1"/>
    <row r="47" spans="1:20" ht="20.100000000000001" customHeight="1"/>
    <row r="48" spans="1:20" ht="20.100000000000001" customHeight="1"/>
    <row r="49" ht="20.100000000000001" customHeight="1"/>
  </sheetData>
  <mergeCells count="31">
    <mergeCell ref="B1:B40"/>
    <mergeCell ref="C1:T1"/>
    <mergeCell ref="C2:T2"/>
    <mergeCell ref="E3:E4"/>
    <mergeCell ref="F3:F4"/>
    <mergeCell ref="G3:G4"/>
    <mergeCell ref="H3:H4"/>
    <mergeCell ref="I3:I4"/>
    <mergeCell ref="J3:J4"/>
    <mergeCell ref="K3:K4"/>
    <mergeCell ref="C11:C13"/>
    <mergeCell ref="L3:L4"/>
    <mergeCell ref="M3:M4"/>
    <mergeCell ref="N3:N4"/>
    <mergeCell ref="O3:O4"/>
    <mergeCell ref="R3:R4"/>
    <mergeCell ref="S3:S4"/>
    <mergeCell ref="T3:T4"/>
    <mergeCell ref="C5:C7"/>
    <mergeCell ref="C8:C10"/>
    <mergeCell ref="P3:P4"/>
    <mergeCell ref="Q3:Q4"/>
    <mergeCell ref="C32:C34"/>
    <mergeCell ref="C35:C37"/>
    <mergeCell ref="C38:C40"/>
    <mergeCell ref="C14:C16"/>
    <mergeCell ref="C17:C19"/>
    <mergeCell ref="C20:C22"/>
    <mergeCell ref="C23:C25"/>
    <mergeCell ref="C26:C28"/>
    <mergeCell ref="C29:C31"/>
  </mergeCells>
  <phoneticPr fontId="3"/>
  <printOptions horizontalCentered="1" verticalCentered="1"/>
  <pageMargins left="0.11811023622047245" right="0.19685039370078741" top="0.39370078740157483" bottom="0.19685039370078741" header="0.31496062992125984" footer="0.19685039370078741"/>
  <pageSetup paperSize="9" scale="60" orientation="landscape" r:id="rId1"/>
  <rowBreaks count="1" manualBreakCount="1">
    <brk id="3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57"/>
  <sheetViews>
    <sheetView view="pageBreakPreview" zoomScale="85" zoomScaleNormal="100" zoomScaleSheetLayoutView="85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RowHeight="13.5"/>
  <cols>
    <col min="1" max="1" width="14.75" style="9" customWidth="1"/>
    <col min="2" max="2" width="12.625" style="9" customWidth="1"/>
    <col min="3" max="3" width="10" style="9" customWidth="1"/>
    <col min="4" max="4" width="15.375" style="9" customWidth="1"/>
    <col min="5" max="5" width="12.625" style="9" customWidth="1"/>
    <col min="6" max="6" width="12.875" style="9" customWidth="1"/>
    <col min="7" max="13" width="10.625" style="9" customWidth="1"/>
    <col min="14" max="14" width="10.75" style="9" customWidth="1"/>
    <col min="15" max="15" width="13.5" style="26" customWidth="1"/>
    <col min="16" max="16384" width="9" style="9"/>
  </cols>
  <sheetData>
    <row r="1" spans="1:15" ht="42.75" customHeight="1">
      <c r="B1" s="584" t="s">
        <v>203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</row>
    <row r="2" spans="1:15" ht="16.5" customHeight="1">
      <c r="B2" s="423"/>
      <c r="C2" s="424"/>
      <c r="H2" s="586" t="s">
        <v>204</v>
      </c>
      <c r="I2" s="586"/>
      <c r="J2" s="586"/>
      <c r="K2" s="586"/>
      <c r="L2" s="586"/>
      <c r="M2" s="587"/>
    </row>
    <row r="3" spans="1:15" ht="20.100000000000001" customHeight="1">
      <c r="B3" s="425"/>
      <c r="C3" s="426" t="s">
        <v>205</v>
      </c>
      <c r="D3" s="588" t="s">
        <v>172</v>
      </c>
      <c r="E3" s="588" t="s">
        <v>208</v>
      </c>
      <c r="F3" s="588" t="s">
        <v>210</v>
      </c>
      <c r="G3" s="579" t="s">
        <v>212</v>
      </c>
      <c r="H3" s="588" t="s">
        <v>214</v>
      </c>
      <c r="I3" s="588" t="s">
        <v>216</v>
      </c>
      <c r="J3" s="588" t="s">
        <v>218</v>
      </c>
      <c r="K3" s="588" t="s">
        <v>220</v>
      </c>
      <c r="L3" s="588" t="s">
        <v>222</v>
      </c>
      <c r="M3" s="588" t="s">
        <v>224</v>
      </c>
      <c r="N3" s="579" t="s">
        <v>320</v>
      </c>
    </row>
    <row r="4" spans="1:15" ht="32.25" customHeight="1">
      <c r="B4" s="427" t="s">
        <v>188</v>
      </c>
      <c r="C4" s="428"/>
      <c r="D4" s="580"/>
      <c r="E4" s="580"/>
      <c r="F4" s="580"/>
      <c r="G4" s="589"/>
      <c r="H4" s="580"/>
      <c r="I4" s="580"/>
      <c r="J4" s="580"/>
      <c r="K4" s="580"/>
      <c r="L4" s="590"/>
      <c r="M4" s="580"/>
      <c r="N4" s="580"/>
    </row>
    <row r="5" spans="1:15" ht="24.95" customHeight="1">
      <c r="A5" s="429">
        <f>SUM(E5:N5)</f>
        <v>4206.6000000000004</v>
      </c>
      <c r="B5" s="581" t="s">
        <v>189</v>
      </c>
      <c r="C5" s="430" t="s">
        <v>190</v>
      </c>
      <c r="D5" s="431">
        <v>4206.6000000000004</v>
      </c>
      <c r="E5" s="431">
        <v>1778</v>
      </c>
      <c r="F5" s="431">
        <v>2</v>
      </c>
      <c r="G5" s="431">
        <v>9.6</v>
      </c>
      <c r="H5" s="431" t="s">
        <v>226</v>
      </c>
      <c r="I5" s="431">
        <v>1517</v>
      </c>
      <c r="J5" s="431" t="s">
        <v>226</v>
      </c>
      <c r="K5" s="431" t="s">
        <v>226</v>
      </c>
      <c r="L5" s="431">
        <v>245</v>
      </c>
      <c r="M5" s="431">
        <v>640</v>
      </c>
      <c r="N5" s="431">
        <v>15</v>
      </c>
      <c r="O5" s="429"/>
    </row>
    <row r="6" spans="1:15" ht="24.95" customHeight="1">
      <c r="A6" s="432">
        <f>D7*1000/D5</f>
        <v>1068.5589312033471</v>
      </c>
      <c r="B6" s="582"/>
      <c r="C6" s="430" t="s">
        <v>40</v>
      </c>
      <c r="D6" s="431">
        <v>1068.6409451813815</v>
      </c>
      <c r="E6" s="431">
        <v>686.3610798650169</v>
      </c>
      <c r="F6" s="431">
        <v>460</v>
      </c>
      <c r="G6" s="431">
        <v>102.08333333333334</v>
      </c>
      <c r="H6" s="431" t="s">
        <v>226</v>
      </c>
      <c r="I6" s="431">
        <v>1684.2485168094925</v>
      </c>
      <c r="J6" s="431" t="s">
        <v>226</v>
      </c>
      <c r="K6" s="431" t="s">
        <v>226</v>
      </c>
      <c r="L6" s="431">
        <v>1228.5714285714287</v>
      </c>
      <c r="M6" s="431">
        <v>641.15625</v>
      </c>
      <c r="N6" s="431">
        <v>450</v>
      </c>
      <c r="O6" s="432"/>
    </row>
    <row r="7" spans="1:15" ht="24.95" customHeight="1">
      <c r="A7" s="429">
        <f>SUM(E7:N7)</f>
        <v>4495</v>
      </c>
      <c r="B7" s="582"/>
      <c r="C7" s="430" t="s">
        <v>191</v>
      </c>
      <c r="D7" s="431">
        <v>4495</v>
      </c>
      <c r="E7" s="431">
        <v>1220</v>
      </c>
      <c r="F7" s="431">
        <v>1</v>
      </c>
      <c r="G7" s="431">
        <v>1</v>
      </c>
      <c r="H7" s="431" t="s">
        <v>226</v>
      </c>
      <c r="I7" s="431">
        <v>2555</v>
      </c>
      <c r="J7" s="431" t="s">
        <v>226</v>
      </c>
      <c r="K7" s="431" t="s">
        <v>226</v>
      </c>
      <c r="L7" s="431">
        <v>301</v>
      </c>
      <c r="M7" s="431">
        <v>410</v>
      </c>
      <c r="N7" s="431">
        <v>7</v>
      </c>
      <c r="O7" s="429"/>
    </row>
    <row r="8" spans="1:15" ht="24.95" customHeight="1">
      <c r="A8" s="429">
        <f t="shared" ref="A8" si="0">SUM(E8:N8)</f>
        <v>91</v>
      </c>
      <c r="B8" s="581" t="s">
        <v>321</v>
      </c>
      <c r="C8" s="430" t="s">
        <v>190</v>
      </c>
      <c r="D8" s="431">
        <v>91</v>
      </c>
      <c r="E8" s="431" t="s">
        <v>226</v>
      </c>
      <c r="F8" s="431" t="s">
        <v>226</v>
      </c>
      <c r="G8" s="431" t="s">
        <v>226</v>
      </c>
      <c r="H8" s="431" t="s">
        <v>226</v>
      </c>
      <c r="I8" s="431" t="s">
        <v>226</v>
      </c>
      <c r="J8" s="431" t="s">
        <v>226</v>
      </c>
      <c r="K8" s="431" t="s">
        <v>226</v>
      </c>
      <c r="L8" s="431" t="s">
        <v>226</v>
      </c>
      <c r="M8" s="431">
        <v>48</v>
      </c>
      <c r="N8" s="431">
        <v>43</v>
      </c>
      <c r="O8" s="429"/>
    </row>
    <row r="9" spans="1:15" ht="24.95" customHeight="1">
      <c r="A9" s="432">
        <f t="shared" ref="A9" si="1">D10*1000/D8</f>
        <v>5362.6373626373625</v>
      </c>
      <c r="B9" s="582"/>
      <c r="C9" s="430" t="s">
        <v>40</v>
      </c>
      <c r="D9" s="431">
        <v>5363</v>
      </c>
      <c r="E9" s="431" t="s">
        <v>226</v>
      </c>
      <c r="F9" s="431" t="s">
        <v>226</v>
      </c>
      <c r="G9" s="431" t="s">
        <v>226</v>
      </c>
      <c r="H9" s="431" t="s">
        <v>226</v>
      </c>
      <c r="I9" s="431" t="s">
        <v>226</v>
      </c>
      <c r="J9" s="431" t="s">
        <v>226</v>
      </c>
      <c r="K9" s="431" t="s">
        <v>226</v>
      </c>
      <c r="L9" s="431" t="s">
        <v>226</v>
      </c>
      <c r="M9" s="431">
        <v>7670</v>
      </c>
      <c r="N9" s="431">
        <v>2790.6976744186045</v>
      </c>
      <c r="O9" s="432"/>
    </row>
    <row r="10" spans="1:15" ht="24.95" customHeight="1">
      <c r="A10" s="429">
        <f t="shared" ref="A10:A11" si="2">SUM(E10:N10)</f>
        <v>488</v>
      </c>
      <c r="B10" s="582"/>
      <c r="C10" s="430" t="s">
        <v>191</v>
      </c>
      <c r="D10" s="431">
        <v>488</v>
      </c>
      <c r="E10" s="431" t="s">
        <v>226</v>
      </c>
      <c r="F10" s="431" t="s">
        <v>226</v>
      </c>
      <c r="G10" s="431" t="s">
        <v>226</v>
      </c>
      <c r="H10" s="431" t="s">
        <v>226</v>
      </c>
      <c r="I10" s="431" t="s">
        <v>226</v>
      </c>
      <c r="J10" s="431" t="s">
        <v>226</v>
      </c>
      <c r="K10" s="431" t="s">
        <v>226</v>
      </c>
      <c r="L10" s="431" t="s">
        <v>226</v>
      </c>
      <c r="M10" s="431">
        <v>368</v>
      </c>
      <c r="N10" s="431">
        <v>120</v>
      </c>
      <c r="O10" s="429"/>
    </row>
    <row r="11" spans="1:15" ht="24.95" customHeight="1">
      <c r="A11" s="429">
        <f t="shared" si="2"/>
        <v>6523.25</v>
      </c>
      <c r="B11" s="581" t="s">
        <v>192</v>
      </c>
      <c r="C11" s="430" t="s">
        <v>190</v>
      </c>
      <c r="D11" s="431">
        <v>6523.25</v>
      </c>
      <c r="E11" s="431">
        <v>6418.5</v>
      </c>
      <c r="F11" s="431">
        <v>1</v>
      </c>
      <c r="G11" s="431">
        <v>89.75</v>
      </c>
      <c r="H11" s="431" t="s">
        <v>226</v>
      </c>
      <c r="I11" s="431">
        <v>14</v>
      </c>
      <c r="J11" s="431" t="s">
        <v>226</v>
      </c>
      <c r="K11" s="431" t="s">
        <v>226</v>
      </c>
      <c r="L11" s="431" t="s">
        <v>226</v>
      </c>
      <c r="M11" s="431" t="s">
        <v>226</v>
      </c>
      <c r="N11" s="431" t="s">
        <v>226</v>
      </c>
      <c r="O11" s="429"/>
    </row>
    <row r="12" spans="1:15" ht="24.95" customHeight="1">
      <c r="A12" s="432">
        <f t="shared" ref="A12" si="3">D13*1000/D11</f>
        <v>454.68133215805005</v>
      </c>
      <c r="B12" s="582"/>
      <c r="C12" s="430" t="s">
        <v>40</v>
      </c>
      <c r="D12" s="431">
        <v>454.65496493312384</v>
      </c>
      <c r="E12" s="431">
        <v>452.30474409908857</v>
      </c>
      <c r="F12" s="431">
        <v>550</v>
      </c>
      <c r="G12" s="431">
        <v>598.99721448467972</v>
      </c>
      <c r="H12" s="431" t="s">
        <v>226</v>
      </c>
      <c r="I12" s="431">
        <v>600</v>
      </c>
      <c r="J12" s="431" t="s">
        <v>226</v>
      </c>
      <c r="K12" s="431" t="s">
        <v>226</v>
      </c>
      <c r="L12" s="431" t="s">
        <v>226</v>
      </c>
      <c r="M12" s="431" t="s">
        <v>226</v>
      </c>
      <c r="N12" s="431" t="s">
        <v>226</v>
      </c>
      <c r="O12" s="432"/>
    </row>
    <row r="13" spans="1:15" ht="24.95" customHeight="1">
      <c r="A13" s="429">
        <f t="shared" ref="A13:A14" si="4">SUM(E13:N13)</f>
        <v>2966</v>
      </c>
      <c r="B13" s="582"/>
      <c r="C13" s="430" t="s">
        <v>191</v>
      </c>
      <c r="D13" s="431">
        <v>2966</v>
      </c>
      <c r="E13" s="431">
        <v>2903</v>
      </c>
      <c r="F13" s="431">
        <v>1</v>
      </c>
      <c r="G13" s="431">
        <v>54</v>
      </c>
      <c r="H13" s="431" t="s">
        <v>226</v>
      </c>
      <c r="I13" s="431">
        <v>8</v>
      </c>
      <c r="J13" s="431" t="s">
        <v>226</v>
      </c>
      <c r="K13" s="431" t="s">
        <v>226</v>
      </c>
      <c r="L13" s="431" t="s">
        <v>226</v>
      </c>
      <c r="M13" s="431" t="s">
        <v>226</v>
      </c>
      <c r="N13" s="431" t="s">
        <v>226</v>
      </c>
      <c r="O13" s="429"/>
    </row>
    <row r="14" spans="1:15" ht="24.95" customHeight="1">
      <c r="A14" s="429">
        <f t="shared" si="4"/>
        <v>196376.5</v>
      </c>
      <c r="B14" s="581" t="s">
        <v>193</v>
      </c>
      <c r="C14" s="430" t="s">
        <v>190</v>
      </c>
      <c r="D14" s="431">
        <v>196376.5</v>
      </c>
      <c r="E14" s="431">
        <v>44488</v>
      </c>
      <c r="F14" s="431">
        <v>1169.5999999999999</v>
      </c>
      <c r="G14" s="431">
        <v>77432.899999999994</v>
      </c>
      <c r="H14" s="431">
        <v>73128</v>
      </c>
      <c r="I14" s="431">
        <v>98</v>
      </c>
      <c r="J14" s="431" t="s">
        <v>226</v>
      </c>
      <c r="K14" s="431" t="s">
        <v>226</v>
      </c>
      <c r="L14" s="431" t="s">
        <v>226</v>
      </c>
      <c r="M14" s="431">
        <v>60</v>
      </c>
      <c r="N14" s="431" t="s">
        <v>226</v>
      </c>
      <c r="O14" s="429"/>
    </row>
    <row r="15" spans="1:15" ht="24.95" customHeight="1">
      <c r="A15" s="432">
        <f t="shared" ref="A15" si="5">D16*1000/D14</f>
        <v>210.59546330645469</v>
      </c>
      <c r="B15" s="582"/>
      <c r="C15" s="430" t="s">
        <v>40</v>
      </c>
      <c r="D15" s="431">
        <v>210.5971081061125</v>
      </c>
      <c r="E15" s="431">
        <v>220.73918809566624</v>
      </c>
      <c r="F15" s="431">
        <v>215.96186730506159</v>
      </c>
      <c r="G15" s="431">
        <v>162.89812211605147</v>
      </c>
      <c r="H15" s="431">
        <v>254.8683814681107</v>
      </c>
      <c r="I15" s="431">
        <v>232.65306122448979</v>
      </c>
      <c r="J15" s="431" t="s">
        <v>226</v>
      </c>
      <c r="K15" s="431" t="s">
        <v>226</v>
      </c>
      <c r="L15" s="431" t="s">
        <v>226</v>
      </c>
      <c r="M15" s="431">
        <v>150</v>
      </c>
      <c r="N15" s="431" t="s">
        <v>226</v>
      </c>
      <c r="O15" s="432"/>
    </row>
    <row r="16" spans="1:15" ht="24.95" customHeight="1">
      <c r="A16" s="429">
        <f t="shared" ref="A16:A17" si="6">SUM(E16:N16)</f>
        <v>41357</v>
      </c>
      <c r="B16" s="582"/>
      <c r="C16" s="430" t="s">
        <v>191</v>
      </c>
      <c r="D16" s="431">
        <v>41356</v>
      </c>
      <c r="E16" s="431">
        <v>9820</v>
      </c>
      <c r="F16" s="431">
        <v>253</v>
      </c>
      <c r="G16" s="431">
        <v>12614</v>
      </c>
      <c r="H16" s="431">
        <v>18638</v>
      </c>
      <c r="I16" s="431">
        <v>23</v>
      </c>
      <c r="J16" s="431" t="s">
        <v>226</v>
      </c>
      <c r="K16" s="431" t="s">
        <v>226</v>
      </c>
      <c r="L16" s="431" t="s">
        <v>226</v>
      </c>
      <c r="M16" s="431">
        <v>9</v>
      </c>
      <c r="N16" s="431" t="s">
        <v>226</v>
      </c>
      <c r="O16" s="429"/>
    </row>
    <row r="17" spans="1:15" ht="24.95" customHeight="1">
      <c r="A17" s="429">
        <f t="shared" si="6"/>
        <v>6201</v>
      </c>
      <c r="B17" s="581" t="s">
        <v>194</v>
      </c>
      <c r="C17" s="430" t="s">
        <v>190</v>
      </c>
      <c r="D17" s="431">
        <v>6201</v>
      </c>
      <c r="E17" s="431">
        <v>17</v>
      </c>
      <c r="F17" s="431" t="s">
        <v>226</v>
      </c>
      <c r="G17" s="431">
        <v>64</v>
      </c>
      <c r="H17" s="431">
        <v>6118</v>
      </c>
      <c r="I17" s="431">
        <v>1</v>
      </c>
      <c r="J17" s="431" t="s">
        <v>226</v>
      </c>
      <c r="K17" s="431" t="s">
        <v>226</v>
      </c>
      <c r="L17" s="431">
        <v>1</v>
      </c>
      <c r="M17" s="431" t="s">
        <v>226</v>
      </c>
      <c r="N17" s="431" t="s">
        <v>226</v>
      </c>
      <c r="O17" s="429"/>
    </row>
    <row r="18" spans="1:15" ht="24.95" customHeight="1">
      <c r="A18" s="432">
        <f t="shared" ref="A18" si="7">D19*1000/D17</f>
        <v>1019.8355104015482</v>
      </c>
      <c r="B18" s="582"/>
      <c r="C18" s="430" t="s">
        <v>40</v>
      </c>
      <c r="D18" s="431">
        <v>1019.885018545396</v>
      </c>
      <c r="E18" s="431">
        <v>1366.5294117647059</v>
      </c>
      <c r="F18" s="431" t="s">
        <v>226</v>
      </c>
      <c r="G18" s="431">
        <v>967.109375</v>
      </c>
      <c r="H18" s="431">
        <v>1018.5250081726055</v>
      </c>
      <c r="I18" s="431">
        <v>4520</v>
      </c>
      <c r="J18" s="431" t="s">
        <v>226</v>
      </c>
      <c r="K18" s="431" t="s">
        <v>226</v>
      </c>
      <c r="L18" s="431">
        <v>3325</v>
      </c>
      <c r="M18" s="431" t="s">
        <v>226</v>
      </c>
      <c r="N18" s="431" t="s">
        <v>226</v>
      </c>
      <c r="O18" s="432"/>
    </row>
    <row r="19" spans="1:15" ht="24.95" customHeight="1">
      <c r="A19" s="429">
        <f t="shared" ref="A19:A20" si="8">SUM(E19:N19)</f>
        <v>6324</v>
      </c>
      <c r="B19" s="582"/>
      <c r="C19" s="430" t="s">
        <v>191</v>
      </c>
      <c r="D19" s="431">
        <v>6324</v>
      </c>
      <c r="E19" s="431">
        <v>23</v>
      </c>
      <c r="F19" s="431" t="s">
        <v>226</v>
      </c>
      <c r="G19" s="431">
        <v>62</v>
      </c>
      <c r="H19" s="431">
        <v>6231</v>
      </c>
      <c r="I19" s="431">
        <v>5</v>
      </c>
      <c r="J19" s="431" t="s">
        <v>226</v>
      </c>
      <c r="K19" s="431" t="s">
        <v>226</v>
      </c>
      <c r="L19" s="431">
        <v>3</v>
      </c>
      <c r="M19" s="431" t="s">
        <v>226</v>
      </c>
      <c r="N19" s="431" t="s">
        <v>226</v>
      </c>
      <c r="O19" s="429"/>
    </row>
    <row r="20" spans="1:15" ht="24.95" customHeight="1">
      <c r="A20" s="429">
        <f t="shared" si="8"/>
        <v>382.06000000000006</v>
      </c>
      <c r="B20" s="581" t="s">
        <v>195</v>
      </c>
      <c r="C20" s="430" t="s">
        <v>190</v>
      </c>
      <c r="D20" s="431">
        <v>382.06000000000006</v>
      </c>
      <c r="E20" s="431">
        <v>339.8</v>
      </c>
      <c r="F20" s="431">
        <v>5.0999999999999996</v>
      </c>
      <c r="G20" s="431">
        <v>1.4</v>
      </c>
      <c r="H20" s="431">
        <v>35.6</v>
      </c>
      <c r="I20" s="431">
        <v>0.16</v>
      </c>
      <c r="J20" s="431" t="s">
        <v>226</v>
      </c>
      <c r="K20" s="431" t="s">
        <v>226</v>
      </c>
      <c r="L20" s="431" t="s">
        <v>226</v>
      </c>
      <c r="M20" s="431" t="s">
        <v>226</v>
      </c>
      <c r="N20" s="431" t="s">
        <v>226</v>
      </c>
      <c r="O20" s="429"/>
    </row>
    <row r="21" spans="1:15" ht="24.95" customHeight="1">
      <c r="A21" s="432">
        <f t="shared" ref="A21" si="9">D22*1000/D20</f>
        <v>1277.2862901115006</v>
      </c>
      <c r="B21" s="582"/>
      <c r="C21" s="430" t="s">
        <v>40</v>
      </c>
      <c r="D21" s="431">
        <v>1277</v>
      </c>
      <c r="E21" s="431">
        <v>1228.7110064743968</v>
      </c>
      <c r="F21" s="431">
        <v>1445.0980392156864</v>
      </c>
      <c r="G21" s="431">
        <v>1857.1428571428573</v>
      </c>
      <c r="H21" s="431">
        <v>1705.0561797752807</v>
      </c>
      <c r="I21" s="431">
        <v>1625</v>
      </c>
      <c r="J21" s="431" t="s">
        <v>226</v>
      </c>
      <c r="K21" s="431" t="s">
        <v>226</v>
      </c>
      <c r="L21" s="431" t="s">
        <v>226</v>
      </c>
      <c r="M21" s="431" t="s">
        <v>226</v>
      </c>
      <c r="N21" s="431" t="s">
        <v>226</v>
      </c>
      <c r="O21" s="432"/>
    </row>
    <row r="22" spans="1:15" ht="24.95" customHeight="1">
      <c r="A22" s="429">
        <f t="shared" ref="A22:A23" si="10">SUM(E22:N22)</f>
        <v>489</v>
      </c>
      <c r="B22" s="582"/>
      <c r="C22" s="430" t="s">
        <v>191</v>
      </c>
      <c r="D22" s="431">
        <v>488</v>
      </c>
      <c r="E22" s="431">
        <v>418</v>
      </c>
      <c r="F22" s="431">
        <v>7</v>
      </c>
      <c r="G22" s="431">
        <v>3</v>
      </c>
      <c r="H22" s="431">
        <v>61</v>
      </c>
      <c r="I22" s="431">
        <v>0</v>
      </c>
      <c r="J22" s="431" t="s">
        <v>226</v>
      </c>
      <c r="K22" s="431" t="s">
        <v>226</v>
      </c>
      <c r="L22" s="431" t="s">
        <v>226</v>
      </c>
      <c r="M22" s="431" t="s">
        <v>226</v>
      </c>
      <c r="N22" s="431" t="s">
        <v>226</v>
      </c>
      <c r="O22" s="429"/>
    </row>
    <row r="23" spans="1:15" ht="24.95" customHeight="1">
      <c r="A23" s="429">
        <f t="shared" si="10"/>
        <v>25990</v>
      </c>
      <c r="B23" s="581" t="s">
        <v>196</v>
      </c>
      <c r="C23" s="430" t="s">
        <v>190</v>
      </c>
      <c r="D23" s="431">
        <v>25990</v>
      </c>
      <c r="E23" s="431">
        <v>55</v>
      </c>
      <c r="F23" s="431" t="s">
        <v>226</v>
      </c>
      <c r="G23" s="431">
        <v>176</v>
      </c>
      <c r="H23" s="431">
        <v>25759</v>
      </c>
      <c r="I23" s="431" t="s">
        <v>226</v>
      </c>
      <c r="J23" s="431" t="s">
        <v>226</v>
      </c>
      <c r="K23" s="431" t="s">
        <v>226</v>
      </c>
      <c r="L23" s="431" t="s">
        <v>226</v>
      </c>
      <c r="M23" s="431" t="s">
        <v>226</v>
      </c>
      <c r="N23" s="431" t="s">
        <v>226</v>
      </c>
      <c r="O23" s="429"/>
    </row>
    <row r="24" spans="1:15" ht="24.95" customHeight="1">
      <c r="A24" s="432">
        <f t="shared" ref="A24" si="11">D25*1000/D23</f>
        <v>695.99846094651787</v>
      </c>
      <c r="B24" s="582"/>
      <c r="C24" s="430" t="s">
        <v>40</v>
      </c>
      <c r="D24" s="431">
        <v>696.01565986918047</v>
      </c>
      <c r="E24" s="431">
        <v>1073.4545454545455</v>
      </c>
      <c r="F24" s="431" t="s">
        <v>226</v>
      </c>
      <c r="G24" s="431">
        <v>1248.9204545454545</v>
      </c>
      <c r="H24" s="431">
        <v>691.43200434799485</v>
      </c>
      <c r="I24" s="431" t="s">
        <v>226</v>
      </c>
      <c r="J24" s="431" t="s">
        <v>226</v>
      </c>
      <c r="K24" s="431" t="s">
        <v>226</v>
      </c>
      <c r="L24" s="431" t="s">
        <v>226</v>
      </c>
      <c r="M24" s="431" t="s">
        <v>226</v>
      </c>
      <c r="N24" s="431" t="s">
        <v>226</v>
      </c>
      <c r="O24" s="432"/>
    </row>
    <row r="25" spans="1:15" ht="24.95" customHeight="1">
      <c r="A25" s="429">
        <f t="shared" ref="A25:A26" si="12">SUM(E25:N25)</f>
        <v>18090</v>
      </c>
      <c r="B25" s="582"/>
      <c r="C25" s="430" t="s">
        <v>191</v>
      </c>
      <c r="D25" s="431">
        <v>18089</v>
      </c>
      <c r="E25" s="431">
        <v>59</v>
      </c>
      <c r="F25" s="431" t="s">
        <v>226</v>
      </c>
      <c r="G25" s="431">
        <v>220</v>
      </c>
      <c r="H25" s="431">
        <v>17811</v>
      </c>
      <c r="I25" s="431" t="s">
        <v>226</v>
      </c>
      <c r="J25" s="431" t="s">
        <v>226</v>
      </c>
      <c r="K25" s="431" t="s">
        <v>226</v>
      </c>
      <c r="L25" s="431" t="s">
        <v>226</v>
      </c>
      <c r="M25" s="431" t="s">
        <v>226</v>
      </c>
      <c r="N25" s="431" t="s">
        <v>226</v>
      </c>
      <c r="O25" s="429"/>
    </row>
    <row r="26" spans="1:15" ht="24.95" customHeight="1">
      <c r="A26" s="429">
        <f t="shared" si="12"/>
        <v>104966</v>
      </c>
      <c r="B26" s="581" t="s">
        <v>197</v>
      </c>
      <c r="C26" s="430" t="s">
        <v>190</v>
      </c>
      <c r="D26" s="431">
        <v>104966</v>
      </c>
      <c r="E26" s="431">
        <v>3849</v>
      </c>
      <c r="F26" s="431" t="s">
        <v>226</v>
      </c>
      <c r="G26" s="431">
        <v>65611</v>
      </c>
      <c r="H26" s="431">
        <v>33500</v>
      </c>
      <c r="I26" s="431">
        <v>445</v>
      </c>
      <c r="J26" s="431">
        <v>1086</v>
      </c>
      <c r="K26" s="431" t="s">
        <v>226</v>
      </c>
      <c r="L26" s="431" t="s">
        <v>226</v>
      </c>
      <c r="M26" s="431">
        <v>475</v>
      </c>
      <c r="N26" s="431" t="s">
        <v>226</v>
      </c>
      <c r="O26" s="429"/>
    </row>
    <row r="27" spans="1:15" ht="24.95" customHeight="1">
      <c r="A27" s="432">
        <f t="shared" ref="A27" si="13">D28*1000/D26</f>
        <v>335.37526437132021</v>
      </c>
      <c r="B27" s="582"/>
      <c r="C27" s="430" t="s">
        <v>40</v>
      </c>
      <c r="D27" s="431">
        <v>335.37075815025815</v>
      </c>
      <c r="E27" s="431">
        <v>484.97272018706155</v>
      </c>
      <c r="F27" s="431" t="s">
        <v>226</v>
      </c>
      <c r="G27" s="431">
        <v>234.65969121031534</v>
      </c>
      <c r="H27" s="431">
        <v>479.95194029850745</v>
      </c>
      <c r="I27" s="431">
        <v>671.68539325842698</v>
      </c>
      <c r="J27" s="431">
        <v>1263.646408839779</v>
      </c>
      <c r="K27" s="431" t="s">
        <v>226</v>
      </c>
      <c r="L27" s="431" t="s">
        <v>226</v>
      </c>
      <c r="M27" s="431">
        <v>400</v>
      </c>
      <c r="N27" s="431" t="s">
        <v>226</v>
      </c>
      <c r="O27" s="432"/>
    </row>
    <row r="28" spans="1:15" ht="24.95" customHeight="1">
      <c r="A28" s="429">
        <f t="shared" ref="A28:A29" si="14">SUM(E28:N28)</f>
        <v>35202</v>
      </c>
      <c r="B28" s="582"/>
      <c r="C28" s="430" t="s">
        <v>191</v>
      </c>
      <c r="D28" s="431">
        <v>35203</v>
      </c>
      <c r="E28" s="431">
        <v>1867</v>
      </c>
      <c r="F28" s="431" t="s">
        <v>226</v>
      </c>
      <c r="G28" s="431">
        <v>15396</v>
      </c>
      <c r="H28" s="431">
        <v>16078</v>
      </c>
      <c r="I28" s="431">
        <v>299</v>
      </c>
      <c r="J28" s="431">
        <v>1372</v>
      </c>
      <c r="K28" s="431" t="s">
        <v>226</v>
      </c>
      <c r="L28" s="431" t="s">
        <v>226</v>
      </c>
      <c r="M28" s="431">
        <v>190</v>
      </c>
      <c r="N28" s="431" t="s">
        <v>226</v>
      </c>
      <c r="O28" s="429"/>
    </row>
    <row r="29" spans="1:15" ht="24.95" customHeight="1">
      <c r="A29" s="429">
        <f t="shared" si="14"/>
        <v>94738</v>
      </c>
      <c r="B29" s="581" t="s">
        <v>198</v>
      </c>
      <c r="C29" s="430" t="s">
        <v>190</v>
      </c>
      <c r="D29" s="431">
        <v>94738</v>
      </c>
      <c r="E29" s="431">
        <v>20</v>
      </c>
      <c r="F29" s="431" t="s">
        <v>226</v>
      </c>
      <c r="G29" s="431">
        <v>364</v>
      </c>
      <c r="H29" s="431">
        <v>93951</v>
      </c>
      <c r="I29" s="431">
        <v>65</v>
      </c>
      <c r="J29" s="431">
        <v>284</v>
      </c>
      <c r="K29" s="431" t="s">
        <v>226</v>
      </c>
      <c r="L29" s="431" t="s">
        <v>226</v>
      </c>
      <c r="M29" s="431" t="s">
        <v>226</v>
      </c>
      <c r="N29" s="431">
        <v>54</v>
      </c>
      <c r="O29" s="429"/>
    </row>
    <row r="30" spans="1:15" ht="24.95" customHeight="1">
      <c r="A30" s="432">
        <f t="shared" ref="A30" si="15">D31*1000/D29</f>
        <v>365.60830923177605</v>
      </c>
      <c r="B30" s="582"/>
      <c r="C30" s="430" t="s">
        <v>40</v>
      </c>
      <c r="D30" s="431">
        <v>365.60978699149234</v>
      </c>
      <c r="E30" s="431">
        <v>745.2</v>
      </c>
      <c r="F30" s="431" t="s">
        <v>226</v>
      </c>
      <c r="G30" s="431">
        <v>400.17582417582418</v>
      </c>
      <c r="H30" s="431">
        <v>365.25571840640333</v>
      </c>
      <c r="I30" s="431">
        <v>580</v>
      </c>
      <c r="J30" s="431">
        <v>291.83098591549293</v>
      </c>
      <c r="K30" s="431" t="s">
        <v>226</v>
      </c>
      <c r="L30" s="431" t="s">
        <v>226</v>
      </c>
      <c r="M30" s="431" t="s">
        <v>226</v>
      </c>
      <c r="N30" s="431">
        <v>738</v>
      </c>
      <c r="O30" s="432"/>
    </row>
    <row r="31" spans="1:15" ht="24.95" customHeight="1">
      <c r="A31" s="429">
        <f t="shared" ref="A31:A32" si="16">SUM(E31:N31)</f>
        <v>34638</v>
      </c>
      <c r="B31" s="583"/>
      <c r="C31" s="430" t="s">
        <v>191</v>
      </c>
      <c r="D31" s="431">
        <v>34637</v>
      </c>
      <c r="E31" s="431">
        <v>15</v>
      </c>
      <c r="F31" s="431" t="s">
        <v>226</v>
      </c>
      <c r="G31" s="431">
        <v>146</v>
      </c>
      <c r="H31" s="431">
        <v>34316</v>
      </c>
      <c r="I31" s="431">
        <v>38</v>
      </c>
      <c r="J31" s="431">
        <v>83</v>
      </c>
      <c r="K31" s="431" t="s">
        <v>226</v>
      </c>
      <c r="L31" s="431" t="s">
        <v>226</v>
      </c>
      <c r="M31" s="431" t="s">
        <v>226</v>
      </c>
      <c r="N31" s="431">
        <v>40</v>
      </c>
      <c r="O31" s="429"/>
    </row>
    <row r="32" spans="1:15" ht="24.95" customHeight="1">
      <c r="A32" s="429">
        <f t="shared" si="16"/>
        <v>5.25</v>
      </c>
      <c r="B32" s="581" t="s">
        <v>201</v>
      </c>
      <c r="C32" s="430" t="s">
        <v>190</v>
      </c>
      <c r="D32" s="431">
        <v>5.25</v>
      </c>
      <c r="E32" s="431" t="s">
        <v>226</v>
      </c>
      <c r="F32" s="431" t="s">
        <v>226</v>
      </c>
      <c r="G32" s="431" t="s">
        <v>226</v>
      </c>
      <c r="H32" s="431">
        <v>5.25</v>
      </c>
      <c r="I32" s="431" t="s">
        <v>226</v>
      </c>
      <c r="J32" s="431" t="s">
        <v>226</v>
      </c>
      <c r="K32" s="431" t="s">
        <v>226</v>
      </c>
      <c r="L32" s="431" t="s">
        <v>226</v>
      </c>
      <c r="M32" s="431" t="s">
        <v>226</v>
      </c>
      <c r="N32" s="431" t="s">
        <v>226</v>
      </c>
      <c r="O32" s="429"/>
    </row>
    <row r="33" spans="1:15" ht="24.95" customHeight="1">
      <c r="A33" s="432">
        <f t="shared" ref="A33" si="17">D34*1000/D32</f>
        <v>952.38095238095241</v>
      </c>
      <c r="B33" s="582"/>
      <c r="C33" s="430" t="s">
        <v>40</v>
      </c>
      <c r="D33" s="431">
        <v>1000</v>
      </c>
      <c r="E33" s="431" t="s">
        <v>226</v>
      </c>
      <c r="F33" s="431" t="s">
        <v>226</v>
      </c>
      <c r="G33" s="431" t="s">
        <v>226</v>
      </c>
      <c r="H33" s="431">
        <v>1000</v>
      </c>
      <c r="I33" s="431" t="s">
        <v>226</v>
      </c>
      <c r="J33" s="431" t="s">
        <v>226</v>
      </c>
      <c r="K33" s="431" t="s">
        <v>226</v>
      </c>
      <c r="L33" s="431" t="s">
        <v>226</v>
      </c>
      <c r="M33" s="431" t="s">
        <v>226</v>
      </c>
      <c r="N33" s="431" t="s">
        <v>226</v>
      </c>
      <c r="O33" s="432"/>
    </row>
    <row r="34" spans="1:15" ht="24.95" customHeight="1">
      <c r="A34" s="429">
        <f t="shared" ref="A34" si="18">SUM(E34:N34)</f>
        <v>5</v>
      </c>
      <c r="B34" s="583"/>
      <c r="C34" s="430" t="s">
        <v>191</v>
      </c>
      <c r="D34" s="431">
        <v>5</v>
      </c>
      <c r="E34" s="431" t="s">
        <v>226</v>
      </c>
      <c r="F34" s="431" t="s">
        <v>226</v>
      </c>
      <c r="G34" s="431" t="s">
        <v>226</v>
      </c>
      <c r="H34" s="431">
        <v>5</v>
      </c>
      <c r="I34" s="431" t="s">
        <v>226</v>
      </c>
      <c r="J34" s="431" t="s">
        <v>226</v>
      </c>
      <c r="K34" s="431" t="s">
        <v>226</v>
      </c>
      <c r="L34" s="431" t="s">
        <v>226</v>
      </c>
      <c r="M34" s="431" t="s">
        <v>226</v>
      </c>
      <c r="N34" s="431" t="s">
        <v>226</v>
      </c>
      <c r="O34" s="429"/>
    </row>
    <row r="35" spans="1:15" ht="24.95" customHeight="1">
      <c r="B35" s="433" t="s">
        <v>322</v>
      </c>
    </row>
    <row r="36" spans="1:15" ht="24.95" customHeight="1">
      <c r="B36" s="206" t="s">
        <v>341</v>
      </c>
      <c r="C36" s="434"/>
      <c r="D36" s="435"/>
      <c r="E36" s="435"/>
      <c r="F36" s="435"/>
      <c r="G36" s="435"/>
      <c r="H36" s="435"/>
      <c r="I36" s="435"/>
      <c r="J36" s="435"/>
      <c r="K36" s="435"/>
      <c r="L36" s="435"/>
      <c r="M36" s="435"/>
    </row>
    <row r="37" spans="1:15" ht="20.100000000000001" customHeight="1"/>
    <row r="38" spans="1:15" s="90" customFormat="1" ht="24.95" customHeight="1">
      <c r="B38" s="436" t="s">
        <v>206</v>
      </c>
      <c r="C38" s="437"/>
      <c r="D38" s="437"/>
      <c r="E38" s="437"/>
      <c r="F38" s="437"/>
      <c r="G38" s="437"/>
      <c r="O38" s="207"/>
    </row>
    <row r="39" spans="1:15" s="90" customFormat="1" ht="24.95" customHeight="1">
      <c r="B39" s="459" t="s">
        <v>205</v>
      </c>
      <c r="C39" s="461"/>
      <c r="D39" s="459" t="s">
        <v>207</v>
      </c>
      <c r="E39" s="460"/>
      <c r="F39" s="460"/>
      <c r="G39" s="460"/>
      <c r="H39" s="461"/>
      <c r="O39" s="207"/>
    </row>
    <row r="40" spans="1:15" ht="24.95" customHeight="1">
      <c r="B40" s="438" t="s">
        <v>208</v>
      </c>
      <c r="C40" s="439"/>
      <c r="D40" s="440" t="s">
        <v>209</v>
      </c>
      <c r="E40" s="440"/>
      <c r="F40" s="440"/>
      <c r="G40" s="440"/>
      <c r="H40" s="439"/>
      <c r="I40" s="90"/>
      <c r="J40" s="90"/>
      <c r="K40" s="90"/>
      <c r="L40" s="90"/>
      <c r="M40" s="90"/>
    </row>
    <row r="41" spans="1:15" ht="24.95" customHeight="1">
      <c r="B41" s="438" t="s">
        <v>210</v>
      </c>
      <c r="C41" s="439"/>
      <c r="D41" s="440" t="s">
        <v>211</v>
      </c>
      <c r="E41" s="440"/>
      <c r="F41" s="440"/>
      <c r="G41" s="440"/>
      <c r="H41" s="439"/>
      <c r="I41" s="90"/>
      <c r="J41" s="90"/>
      <c r="K41" s="90"/>
      <c r="L41" s="90"/>
      <c r="M41" s="90"/>
    </row>
    <row r="42" spans="1:15" ht="24.95" customHeight="1">
      <c r="B42" s="441" t="s">
        <v>212</v>
      </c>
      <c r="C42" s="439"/>
      <c r="D42" s="440" t="s">
        <v>213</v>
      </c>
      <c r="E42" s="440"/>
      <c r="F42" s="440"/>
      <c r="G42" s="440"/>
      <c r="H42" s="439"/>
      <c r="I42" s="90"/>
      <c r="J42" s="90"/>
      <c r="K42" s="90"/>
      <c r="L42" s="90"/>
      <c r="M42" s="90"/>
    </row>
    <row r="43" spans="1:15" ht="24.95" customHeight="1">
      <c r="B43" s="438" t="s">
        <v>214</v>
      </c>
      <c r="C43" s="439"/>
      <c r="D43" s="440" t="s">
        <v>215</v>
      </c>
      <c r="E43" s="440"/>
      <c r="F43" s="440"/>
      <c r="G43" s="440"/>
      <c r="H43" s="439"/>
      <c r="I43" s="90"/>
      <c r="J43" s="90"/>
      <c r="K43" s="90"/>
      <c r="L43" s="90"/>
      <c r="M43" s="90"/>
    </row>
    <row r="44" spans="1:15" ht="24.95" customHeight="1">
      <c r="B44" s="438" t="s">
        <v>216</v>
      </c>
      <c r="C44" s="439"/>
      <c r="D44" s="440" t="s">
        <v>217</v>
      </c>
      <c r="E44" s="440"/>
      <c r="F44" s="440"/>
      <c r="G44" s="440"/>
      <c r="H44" s="439"/>
      <c r="I44" s="90"/>
      <c r="J44" s="90"/>
      <c r="K44" s="90"/>
      <c r="L44" s="90"/>
      <c r="M44" s="90"/>
    </row>
    <row r="45" spans="1:15" ht="24.95" customHeight="1">
      <c r="B45" s="438" t="s">
        <v>218</v>
      </c>
      <c r="C45" s="439"/>
      <c r="D45" s="440" t="s">
        <v>219</v>
      </c>
      <c r="E45" s="440"/>
      <c r="F45" s="440"/>
      <c r="G45" s="440"/>
      <c r="H45" s="439"/>
      <c r="I45" s="90"/>
      <c r="J45" s="90"/>
      <c r="K45" s="90"/>
      <c r="L45" s="90"/>
      <c r="M45" s="90"/>
    </row>
    <row r="46" spans="1:15" ht="24.95" customHeight="1">
      <c r="B46" s="438" t="s">
        <v>220</v>
      </c>
      <c r="C46" s="439"/>
      <c r="D46" s="440" t="s">
        <v>221</v>
      </c>
      <c r="E46" s="440"/>
      <c r="F46" s="440"/>
      <c r="G46" s="440"/>
      <c r="H46" s="439"/>
      <c r="I46" s="90"/>
      <c r="J46" s="90"/>
      <c r="K46" s="90"/>
      <c r="L46" s="90"/>
      <c r="M46" s="90"/>
    </row>
    <row r="47" spans="1:15" ht="24.95" customHeight="1">
      <c r="B47" s="438" t="s">
        <v>222</v>
      </c>
      <c r="C47" s="439"/>
      <c r="D47" s="440" t="s">
        <v>223</v>
      </c>
      <c r="E47" s="440"/>
      <c r="F47" s="440"/>
      <c r="G47" s="440"/>
      <c r="H47" s="439"/>
      <c r="I47" s="90"/>
      <c r="J47" s="90"/>
      <c r="K47" s="90"/>
      <c r="L47" s="90"/>
      <c r="M47" s="90"/>
    </row>
    <row r="48" spans="1:15" ht="24.95" customHeight="1">
      <c r="B48" s="438" t="s">
        <v>224</v>
      </c>
      <c r="C48" s="439"/>
      <c r="D48" s="440" t="s">
        <v>225</v>
      </c>
      <c r="E48" s="440"/>
      <c r="F48" s="440"/>
      <c r="G48" s="440"/>
      <c r="H48" s="439"/>
      <c r="I48" s="90"/>
      <c r="J48" s="90"/>
      <c r="K48" s="90"/>
      <c r="L48" s="90"/>
      <c r="M48" s="90"/>
    </row>
    <row r="49" spans="2:8" ht="24.95" customHeight="1">
      <c r="B49" s="438" t="s">
        <v>323</v>
      </c>
      <c r="C49" s="439"/>
      <c r="D49" s="438" t="s">
        <v>324</v>
      </c>
      <c r="E49" s="440"/>
      <c r="F49" s="440"/>
      <c r="G49" s="440"/>
      <c r="H49" s="439"/>
    </row>
    <row r="51" spans="2:8" ht="20.100000000000001" customHeight="1"/>
    <row r="52" spans="2:8" ht="20.100000000000001" customHeight="1"/>
    <row r="53" spans="2:8" ht="20.100000000000001" customHeight="1"/>
    <row r="54" spans="2:8" ht="20.100000000000001" customHeight="1"/>
    <row r="55" spans="2:8" ht="20.100000000000001" customHeight="1"/>
    <row r="56" spans="2:8" ht="20.100000000000001" customHeight="1"/>
    <row r="57" spans="2:8" ht="20.100000000000001" customHeight="1"/>
  </sheetData>
  <mergeCells count="25">
    <mergeCell ref="B1:M1"/>
    <mergeCell ref="H2:M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32:B34"/>
    <mergeCell ref="B39:C39"/>
    <mergeCell ref="D39:H39"/>
    <mergeCell ref="B26:B28"/>
    <mergeCell ref="B29:B31"/>
    <mergeCell ref="B11:B13"/>
    <mergeCell ref="B14:B16"/>
    <mergeCell ref="B17:B19"/>
    <mergeCell ref="B20:B22"/>
    <mergeCell ref="B23:B25"/>
    <mergeCell ref="B5:B7"/>
    <mergeCell ref="B8:B10"/>
  </mergeCells>
  <phoneticPr fontId="3"/>
  <pageMargins left="0.6692913385826772" right="0.39370078740157483" top="0.51181102362204722" bottom="0.31496062992125984" header="0.31496062992125984" footer="0.31496062992125984"/>
  <pageSetup paperSize="9" scale="63" firstPageNumber="19" orientation="portrait" useFirstPageNumber="1" r:id="rId1"/>
  <headerFooter>
    <oddFooter>&amp;C-19-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43:I54"/>
  <sheetViews>
    <sheetView view="pageBreakPreview" topLeftCell="A12" zoomScaleNormal="100" zoomScaleSheetLayoutView="100" workbookViewId="0">
      <selection activeCell="N36" sqref="N36"/>
    </sheetView>
  </sheetViews>
  <sheetFormatPr defaultRowHeight="13.5"/>
  <cols>
    <col min="1" max="1" width="13.5" style="102" customWidth="1"/>
    <col min="2" max="2" width="9.125" style="102" customWidth="1"/>
    <col min="3" max="3" width="3.625" style="102" customWidth="1"/>
    <col min="4" max="4" width="9" style="102"/>
    <col min="5" max="5" width="5" style="102" customWidth="1"/>
    <col min="6" max="6" width="6" style="102" customWidth="1"/>
    <col min="7" max="8" width="9" style="102"/>
    <col min="9" max="9" width="6" style="102" customWidth="1"/>
    <col min="10" max="16384" width="9" style="102"/>
  </cols>
  <sheetData>
    <row r="43" spans="3:9">
      <c r="C43" s="594" t="s">
        <v>364</v>
      </c>
      <c r="D43" s="595"/>
      <c r="E43" s="595"/>
      <c r="F43" s="595"/>
      <c r="G43" s="595"/>
      <c r="H43" s="595"/>
      <c r="I43" s="596"/>
    </row>
    <row r="44" spans="3:9">
      <c r="C44" s="591" t="s">
        <v>71</v>
      </c>
      <c r="D44" s="592"/>
      <c r="E44" s="592"/>
      <c r="F44" s="592"/>
      <c r="G44" s="592"/>
      <c r="H44" s="592"/>
      <c r="I44" s="593"/>
    </row>
    <row r="45" spans="3:9" ht="9" customHeight="1">
      <c r="C45" s="103"/>
      <c r="D45" s="104"/>
      <c r="E45" s="104"/>
      <c r="F45" s="104"/>
      <c r="G45" s="104"/>
      <c r="H45" s="104"/>
      <c r="I45" s="105"/>
    </row>
    <row r="46" spans="3:9" ht="9" customHeight="1">
      <c r="C46" s="103"/>
      <c r="D46" s="104"/>
      <c r="E46" s="104"/>
      <c r="F46" s="104"/>
      <c r="G46" s="104"/>
      <c r="H46" s="104"/>
      <c r="I46" s="105"/>
    </row>
    <row r="47" spans="3:9" ht="15" customHeight="1">
      <c r="C47" s="106"/>
      <c r="D47" s="107" t="s">
        <v>46</v>
      </c>
      <c r="E47" s="107" t="s">
        <v>47</v>
      </c>
      <c r="F47" s="107"/>
      <c r="G47" s="107"/>
      <c r="H47" s="107"/>
      <c r="I47" s="108"/>
    </row>
    <row r="48" spans="3:9" ht="15" customHeight="1">
      <c r="C48" s="106"/>
      <c r="D48" s="109"/>
      <c r="E48" s="109" t="s">
        <v>48</v>
      </c>
      <c r="F48" s="109"/>
      <c r="G48" s="109"/>
      <c r="H48" s="109"/>
      <c r="I48" s="108"/>
    </row>
    <row r="49" spans="3:9" ht="15" customHeight="1">
      <c r="C49" s="106"/>
      <c r="D49" s="109"/>
      <c r="E49" s="109" t="s">
        <v>49</v>
      </c>
      <c r="F49" s="109" t="s">
        <v>50</v>
      </c>
      <c r="H49" s="109"/>
      <c r="I49" s="108"/>
    </row>
    <row r="50" spans="3:9" ht="15" customHeight="1">
      <c r="C50" s="106"/>
      <c r="D50" s="109"/>
      <c r="F50" s="109" t="s">
        <v>365</v>
      </c>
      <c r="G50" s="109"/>
      <c r="H50" s="109"/>
      <c r="I50" s="108"/>
    </row>
    <row r="51" spans="3:9" ht="15" customHeight="1">
      <c r="C51" s="106"/>
      <c r="D51" s="109"/>
      <c r="E51" s="109" t="s">
        <v>51</v>
      </c>
      <c r="F51" s="109" t="s">
        <v>248</v>
      </c>
      <c r="H51" s="109"/>
      <c r="I51" s="108"/>
    </row>
    <row r="52" spans="3:9" ht="9" customHeight="1">
      <c r="C52" s="106"/>
      <c r="D52" s="109"/>
      <c r="E52" s="109"/>
      <c r="F52" s="109"/>
      <c r="G52" s="109"/>
      <c r="H52" s="109"/>
      <c r="I52" s="108"/>
    </row>
    <row r="53" spans="3:9">
      <c r="C53" s="106"/>
      <c r="D53" s="109" t="s">
        <v>52</v>
      </c>
      <c r="E53" s="442" t="s">
        <v>343</v>
      </c>
      <c r="F53" s="110"/>
      <c r="G53" s="109"/>
      <c r="H53" s="109"/>
      <c r="I53" s="108"/>
    </row>
    <row r="54" spans="3:9">
      <c r="C54" s="111"/>
      <c r="D54" s="112"/>
      <c r="E54" s="112"/>
      <c r="F54" s="112"/>
      <c r="G54" s="112"/>
      <c r="H54" s="112"/>
      <c r="I54" s="113"/>
    </row>
  </sheetData>
  <mergeCells count="2">
    <mergeCell ref="C44:I44"/>
    <mergeCell ref="C43:I43"/>
  </mergeCells>
  <phoneticPr fontId="3"/>
  <pageMargins left="0.70866141732283472" right="0.70866141732283472" top="0.74803149606299213" bottom="0.51181102362204722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12</vt:i4>
      </vt:variant>
    </vt:vector>
  </HeadingPairs>
  <TitlesOfParts>
    <vt:vector size="21" baseType="lpstr">
      <vt:lpstr>表紙</vt:lpstr>
      <vt:lpstr>概要P.1-5</vt:lpstr>
      <vt:lpstr>表１P6～P7</vt:lpstr>
      <vt:lpstr>表２P8～P9</vt:lpstr>
      <vt:lpstr>表３P10～P11</vt:lpstr>
      <vt:lpstr>５年推移P12-17</vt:lpstr>
      <vt:lpstr>振興局集計表P.18</vt:lpstr>
      <vt:lpstr>道外産集計表P.19</vt:lpstr>
      <vt:lpstr>裏表紙</vt:lpstr>
      <vt:lpstr>'５年推移P12-17'!Print_Area</vt:lpstr>
      <vt:lpstr>'概要P.1-5'!Print_Area</vt:lpstr>
      <vt:lpstr>振興局集計表P.18!Print_Area</vt:lpstr>
      <vt:lpstr>道外産集計表P.19!Print_Area</vt:lpstr>
      <vt:lpstr>'表１P6～P7'!Print_Area</vt:lpstr>
      <vt:lpstr>'表２P8～P9'!Print_Area</vt:lpstr>
      <vt:lpstr>'表３P10～P11'!Print_Area</vt:lpstr>
      <vt:lpstr>表紙!Print_Area</vt:lpstr>
      <vt:lpstr>裏表紙!Print_Area</vt:lpstr>
      <vt:lpstr>'表１P6～P7'!Print_Titles</vt:lpstr>
      <vt:lpstr>'表２P8～P9'!Print_Titles</vt:lpstr>
      <vt:lpstr>'表３P10～P11'!Print_Titles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渡辺＿堅治</dc:creator>
  <cp:lastModifiedBy>村端＿孝二（流通加工グループ）</cp:lastModifiedBy>
  <cp:lastPrinted>2020-10-20T05:27:25Z</cp:lastPrinted>
  <dcterms:created xsi:type="dcterms:W3CDTF">2018-02-20T23:52:15Z</dcterms:created>
  <dcterms:modified xsi:type="dcterms:W3CDTF">2020-11-04T02:10:44Z</dcterms:modified>
</cp:coreProperties>
</file>