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事業指導係\01例規（指導監査要綱等）\★05現況報告書\R06現況報告書\Ｒ６時点現況報告書\"/>
    </mc:Choice>
  </mc:AlternateContent>
  <bookViews>
    <workbookView xWindow="0" yWindow="0" windowWidth="19200" windowHeight="6975" activeTab="2"/>
  </bookViews>
  <sheets>
    <sheet name="生活介護" sheetId="1" r:id="rId1"/>
    <sheet name="（参考）算出イメージ①" sheetId="3" r:id="rId2"/>
    <sheet name="（参考）算出イメージ②" sheetId="2" r:id="rId3"/>
  </sheets>
  <definedNames>
    <definedName name="_xlnm.Print_Area" localSheetId="1">'（参考）算出イメージ①'!$A$1:$O$41</definedName>
    <definedName name="_xlnm.Print_Area" localSheetId="2">'（参考）算出イメージ②'!$A$1:$CJ$34</definedName>
    <definedName name="_xlnm.Print_Area" localSheetId="0">生活介護!$A$1:$P$41</definedName>
  </definedNames>
  <calcPr calcId="162913"/>
</workbook>
</file>

<file path=xl/calcChain.xml><?xml version="1.0" encoding="utf-8"?>
<calcChain xmlns="http://schemas.openxmlformats.org/spreadsheetml/2006/main">
  <c r="O40" i="3" l="1"/>
  <c r="CG31" i="2" l="1"/>
  <c r="BL31" i="2"/>
  <c r="AQ31" i="2"/>
  <c r="V31" i="2"/>
  <c r="O40" i="1" l="1"/>
  <c r="O39" i="1" l="1"/>
  <c r="O38" i="1"/>
  <c r="F34" i="3"/>
  <c r="O39" i="3"/>
  <c r="O38" i="3"/>
  <c r="B33" i="1"/>
  <c r="B34" i="1"/>
  <c r="G40" i="3"/>
  <c r="CD26" i="2"/>
  <c r="BI26" i="2"/>
  <c r="AN26" i="2"/>
  <c r="AN31" i="2"/>
  <c r="S26" i="2"/>
  <c r="S31" i="2" s="1"/>
  <c r="CD25" i="2" l="1"/>
  <c r="CD24" i="2"/>
  <c r="CD23" i="2"/>
  <c r="CD22" i="2"/>
  <c r="CD21" i="2"/>
  <c r="CD20" i="2"/>
  <c r="CD19" i="2"/>
  <c r="CD18" i="2"/>
  <c r="CD17" i="2"/>
  <c r="CD16" i="2"/>
  <c r="CD15" i="2"/>
  <c r="CD14" i="2"/>
  <c r="CD13" i="2"/>
  <c r="CD12" i="2"/>
  <c r="CD11" i="2"/>
  <c r="CD10" i="2"/>
  <c r="CD9" i="2"/>
  <c r="CD8" i="2"/>
  <c r="CD7" i="2"/>
  <c r="CD6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B36" i="3"/>
  <c r="B33" i="3"/>
  <c r="N28" i="3"/>
  <c r="N27" i="3"/>
  <c r="B37" i="3" s="1"/>
  <c r="N26" i="3"/>
  <c r="N25" i="3"/>
  <c r="B35" i="3" s="1"/>
  <c r="N24" i="3"/>
  <c r="B34" i="3" s="1"/>
  <c r="N23" i="3"/>
  <c r="N22" i="3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CD31" i="2" l="1"/>
  <c r="BI31" i="2"/>
  <c r="B38" i="3"/>
  <c r="B40" i="3"/>
  <c r="N28" i="1"/>
  <c r="N27" i="1"/>
  <c r="B37" i="1"/>
  <c r="N26" i="1"/>
  <c r="B36" i="1" s="1"/>
  <c r="N25" i="1"/>
  <c r="B35" i="1" s="1"/>
  <c r="N24" i="1"/>
  <c r="N23" i="1"/>
  <c r="N22" i="1"/>
  <c r="B40" i="1" l="1"/>
  <c r="G40" i="1" s="1"/>
  <c r="B38" i="1"/>
  <c r="F34" i="1" l="1"/>
</calcChain>
</file>

<file path=xl/sharedStrings.xml><?xml version="1.0" encoding="utf-8"?>
<sst xmlns="http://schemas.openxmlformats.org/spreadsheetml/2006/main" count="230" uniqueCount="89">
  <si>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</si>
  <si>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</si>
  <si>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</si>
  <si>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</si>
  <si>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</si>
  <si>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</si>
  <si>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</si>
  <si>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</si>
  <si>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</si>
  <si>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</si>
  <si>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</si>
  <si>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　利用者実人数</t>
    <rPh sb="2" eb="5">
      <t>リヨウシャ</t>
    </rPh>
    <rPh sb="5" eb="6">
      <t>ジツ</t>
    </rPh>
    <rPh sb="6" eb="8">
      <t>ニンズウ</t>
    </rPh>
    <phoneticPr fontId="2"/>
  </si>
  <si>
    <t>年度計</t>
    <rPh sb="0" eb="2">
      <t>ネンド</t>
    </rPh>
    <rPh sb="2" eb="3">
      <t>ケイ</t>
    </rPh>
    <phoneticPr fontId="2"/>
  </si>
  <si>
    <t>４月</t>
    <rPh sb="1" eb="2">
      <t>ガツ</t>
    </rPh>
    <phoneticPr fontId="2"/>
  </si>
  <si>
    <t>（単位：人）</t>
    <rPh sb="1" eb="3">
      <t>タンイ</t>
    </rPh>
    <rPh sb="4" eb="5">
      <t>ニン</t>
    </rPh>
    <phoneticPr fontId="2"/>
  </si>
  <si>
    <t>区　　　　分</t>
    <rPh sb="0" eb="1">
      <t>ク</t>
    </rPh>
    <rPh sb="5" eb="6">
      <t>ブン</t>
    </rPh>
    <phoneticPr fontId="2"/>
  </si>
  <si>
    <t>事業所名</t>
  </si>
  <si>
    <t>平均障害程度区分</t>
    <rPh sb="0" eb="2">
      <t>ヘイキン</t>
    </rPh>
    <rPh sb="2" eb="4">
      <t>ショウガイ</t>
    </rPh>
    <rPh sb="4" eb="6">
      <t>テイド</t>
    </rPh>
    <rPh sb="6" eb="8">
      <t>クブン</t>
    </rPh>
    <phoneticPr fontId="2"/>
  </si>
  <si>
    <t>（別紙１）</t>
    <phoneticPr fontId="2"/>
  </si>
  <si>
    <t>２　利用者延べ人数</t>
    <rPh sb="2" eb="5">
      <t>リヨウシャ</t>
    </rPh>
    <rPh sb="5" eb="6">
      <t>ノ</t>
    </rPh>
    <rPh sb="7" eb="9">
      <t>ニンズウ</t>
    </rPh>
    <phoneticPr fontId="2"/>
  </si>
  <si>
    <t>経過措置利用者</t>
    <rPh sb="0" eb="2">
      <t>ケイカ</t>
    </rPh>
    <rPh sb="2" eb="4">
      <t>ソチ</t>
    </rPh>
    <rPh sb="4" eb="7">
      <t>リヨウシャ</t>
    </rPh>
    <phoneticPr fontId="2"/>
  </si>
  <si>
    <t>（小数点第２位以下四捨五入）</t>
    <rPh sb="1" eb="4">
      <t>ショウスウテン</t>
    </rPh>
    <rPh sb="4" eb="5">
      <t>ダイ</t>
    </rPh>
    <rPh sb="6" eb="7">
      <t>イ</t>
    </rPh>
    <rPh sb="7" eb="9">
      <t>イカ</t>
    </rPh>
    <rPh sb="9" eb="13">
      <t>シシャゴニュウ</t>
    </rPh>
    <phoneticPr fontId="2"/>
  </si>
  <si>
    <t>計</t>
    <rPh sb="0" eb="1">
      <t>ケイ</t>
    </rPh>
    <phoneticPr fontId="2"/>
  </si>
  <si>
    <t>Ｂ（総利用者数）</t>
    <rPh sb="2" eb="3">
      <t>ソウ</t>
    </rPh>
    <rPh sb="3" eb="6">
      <t>リヨウシャ</t>
    </rPh>
    <rPh sb="6" eb="7">
      <t>スウ</t>
    </rPh>
    <phoneticPr fontId="2"/>
  </si>
  <si>
    <t>開所日数</t>
    <rPh sb="0" eb="2">
      <t>カイショ</t>
    </rPh>
    <rPh sb="2" eb="4">
      <t>ニッスウ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</si>
  <si>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</si>
  <si>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</si>
  <si>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</si>
  <si>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</si>
  <si>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</si>
  <si>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①×２</t>
    <phoneticPr fontId="2"/>
  </si>
  <si>
    <t>②×３</t>
    <phoneticPr fontId="2"/>
  </si>
  <si>
    <t>Ａ／Ｂ＝</t>
    <phoneticPr fontId="2"/>
  </si>
  <si>
    <t>③×４</t>
    <phoneticPr fontId="2"/>
  </si>
  <si>
    <t>④×５</t>
    <phoneticPr fontId="2"/>
  </si>
  <si>
    <t>⑤×６</t>
    <phoneticPr fontId="2"/>
  </si>
  <si>
    <t>Ａ</t>
    <phoneticPr fontId="2"/>
  </si>
  <si>
    <t>①＋②＋③＋④＋⑤＝</t>
    <phoneticPr fontId="2"/>
  </si>
  <si>
    <t>定　　　員</t>
    <rPh sb="0" eb="1">
      <t>サダム</t>
    </rPh>
    <rPh sb="4" eb="5">
      <t>イン</t>
    </rPh>
    <phoneticPr fontId="2"/>
  </si>
  <si>
    <t>障害支援区分２（５０歳以上）</t>
    <rPh sb="0" eb="2">
      <t>ショウガイ</t>
    </rPh>
    <rPh sb="2" eb="4">
      <t>シエン</t>
    </rPh>
    <rPh sb="4" eb="6">
      <t>クブン</t>
    </rPh>
    <rPh sb="10" eb="11">
      <t>サイ</t>
    </rPh>
    <phoneticPr fontId="2"/>
  </si>
  <si>
    <t>障害支援区分３</t>
    <rPh sb="0" eb="2">
      <t>ショウガイ</t>
    </rPh>
    <rPh sb="2" eb="4">
      <t>シエン</t>
    </rPh>
    <rPh sb="4" eb="6">
      <t>クブン</t>
    </rPh>
    <phoneticPr fontId="2"/>
  </si>
  <si>
    <t>障害支援区分４</t>
    <rPh sb="0" eb="2">
      <t>ショウガイ</t>
    </rPh>
    <rPh sb="2" eb="4">
      <t>シエン</t>
    </rPh>
    <rPh sb="4" eb="6">
      <t>クブン</t>
    </rPh>
    <phoneticPr fontId="2"/>
  </si>
  <si>
    <t>障害支援区分５</t>
    <rPh sb="0" eb="2">
      <t>ショウガイ</t>
    </rPh>
    <rPh sb="2" eb="4">
      <t>シエン</t>
    </rPh>
    <rPh sb="4" eb="6">
      <t>クブン</t>
    </rPh>
    <phoneticPr fontId="2"/>
  </si>
  <si>
    <t>障害支援区分６</t>
    <rPh sb="0" eb="2">
      <t>ショウガイ</t>
    </rPh>
    <rPh sb="2" eb="4">
      <t>シエン</t>
    </rPh>
    <rPh sb="4" eb="6">
      <t>クブン</t>
    </rPh>
    <phoneticPr fontId="2"/>
  </si>
  <si>
    <t>３　平均障害支援区分の算出</t>
    <rPh sb="2" eb="4">
      <t>ヘイキン</t>
    </rPh>
    <rPh sb="4" eb="6">
      <t>ショウガイ</t>
    </rPh>
    <rPh sb="6" eb="8">
      <t>シエン</t>
    </rPh>
    <rPh sb="8" eb="10">
      <t>クブン</t>
    </rPh>
    <rPh sb="11" eb="13">
      <t>サンシュツ</t>
    </rPh>
    <phoneticPr fontId="2"/>
  </si>
  <si>
    <t>注１　障害支援区分ごとに利用した者の実人数を記入してください。</t>
    <rPh sb="0" eb="1">
      <t>チュウ</t>
    </rPh>
    <rPh sb="3" eb="5">
      <t>ショウガイ</t>
    </rPh>
    <rPh sb="5" eb="7">
      <t>シエン</t>
    </rPh>
    <rPh sb="7" eb="9">
      <t>クブン</t>
    </rPh>
    <rPh sb="12" eb="14">
      <t>リヨウ</t>
    </rPh>
    <rPh sb="16" eb="17">
      <t>モノ</t>
    </rPh>
    <rPh sb="18" eb="19">
      <t>ジツ</t>
    </rPh>
    <rPh sb="19" eb="21">
      <t>ニンズウ</t>
    </rPh>
    <rPh sb="22" eb="24">
      <t>キニュウ</t>
    </rPh>
    <phoneticPr fontId="2"/>
  </si>
  <si>
    <t>注２　「年度計」欄は、指定生活介護を利用した者の実人数を記入してください。（各月ごとの実人数を合算するものではありません。）</t>
    <rPh sb="0" eb="1">
      <t>チュウ</t>
    </rPh>
    <rPh sb="4" eb="6">
      <t>ネンド</t>
    </rPh>
    <rPh sb="6" eb="7">
      <t>ケイ</t>
    </rPh>
    <rPh sb="8" eb="9">
      <t>ラン</t>
    </rPh>
    <rPh sb="11" eb="13">
      <t>シテイ</t>
    </rPh>
    <rPh sb="13" eb="15">
      <t>セイカツ</t>
    </rPh>
    <rPh sb="15" eb="17">
      <t>カイゴ</t>
    </rPh>
    <rPh sb="18" eb="20">
      <t>リヨウ</t>
    </rPh>
    <rPh sb="22" eb="23">
      <t>モノ</t>
    </rPh>
    <rPh sb="24" eb="25">
      <t>ジツ</t>
    </rPh>
    <rPh sb="25" eb="27">
      <t>ニンズウ</t>
    </rPh>
    <rPh sb="28" eb="30">
      <t>キニュウ</t>
    </rPh>
    <rPh sb="38" eb="40">
      <t>カクツキ</t>
    </rPh>
    <rPh sb="43" eb="44">
      <t>ジツ</t>
    </rPh>
    <rPh sb="44" eb="46">
      <t>ニンズウ</t>
    </rPh>
    <rPh sb="47" eb="49">
      <t>ガッサン</t>
    </rPh>
    <phoneticPr fontId="2"/>
  </si>
  <si>
    <t>注１　障害程度区分ごとに利用した者の延べ人数を記入してください。</t>
    <rPh sb="0" eb="1">
      <t>チュウ</t>
    </rPh>
    <rPh sb="3" eb="5">
      <t>ショウガイ</t>
    </rPh>
    <rPh sb="5" eb="7">
      <t>テイド</t>
    </rPh>
    <rPh sb="7" eb="9">
      <t>クブン</t>
    </rPh>
    <rPh sb="12" eb="14">
      <t>リヨウ</t>
    </rPh>
    <rPh sb="16" eb="17">
      <t>モノ</t>
    </rPh>
    <rPh sb="18" eb="19">
      <t>ノ</t>
    </rPh>
    <rPh sb="20" eb="22">
      <t>ニンズウ</t>
    </rPh>
    <rPh sb="23" eb="25">
      <t>キニュウ</t>
    </rPh>
    <phoneticPr fontId="2"/>
  </si>
  <si>
    <t>注２　「年度計」欄は、各月ごとの延べ人数の合計を記入してください。</t>
    <rPh sb="0" eb="1">
      <t>チュウ</t>
    </rPh>
    <rPh sb="4" eb="6">
      <t>ネンド</t>
    </rPh>
    <rPh sb="6" eb="7">
      <t>ケイ</t>
    </rPh>
    <rPh sb="8" eb="9">
      <t>ラン</t>
    </rPh>
    <rPh sb="11" eb="13">
      <t>カクツキ</t>
    </rPh>
    <rPh sb="16" eb="17">
      <t>ノ</t>
    </rPh>
    <rPh sb="18" eb="20">
      <t>ニンズウ</t>
    </rPh>
    <rPh sb="21" eb="23">
      <t>ゴウケイ</t>
    </rPh>
    <rPh sb="24" eb="26">
      <t>キニュウ</t>
    </rPh>
    <phoneticPr fontId="2"/>
  </si>
  <si>
    <t>令和　　年度  　利　用　者　の　状　況</t>
    <rPh sb="0" eb="2">
      <t>レイワ</t>
    </rPh>
    <phoneticPr fontId="2"/>
  </si>
  <si>
    <t>令和　　　年</t>
    <rPh sb="0" eb="2">
      <t>レイワ</t>
    </rPh>
    <rPh sb="5" eb="6">
      <t>ネン</t>
    </rPh>
    <phoneticPr fontId="2"/>
  </si>
  <si>
    <t>令和　　　年</t>
    <rPh sb="5" eb="6">
      <t>ネン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</si>
  <si>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</si>
  <si>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</si>
  <si>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</si>
  <si>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</si>
  <si>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算定
時間数</t>
    <rPh sb="0" eb="2">
      <t>サンテイ</t>
    </rPh>
    <rPh sb="3" eb="6">
      <t>ジカンスウ</t>
    </rPh>
    <phoneticPr fontId="2"/>
  </si>
  <si>
    <t>合計</t>
    <rPh sb="0" eb="2">
      <t>ゴウケイ</t>
    </rPh>
    <phoneticPr fontId="2"/>
  </si>
  <si>
    <t>利用者延べ数算出</t>
    <rPh sb="0" eb="3">
      <t>リヨウシャ</t>
    </rPh>
    <rPh sb="3" eb="4">
      <t>ノ</t>
    </rPh>
    <rPh sb="5" eb="6">
      <t>スウ</t>
    </rPh>
    <rPh sb="6" eb="8">
      <t>サンシュツ</t>
    </rPh>
    <phoneticPr fontId="2"/>
  </si>
  <si>
    <t>○年○月分</t>
    <rPh sb="1" eb="2">
      <t>ネン</t>
    </rPh>
    <rPh sb="3" eb="4">
      <t>ガツ</t>
    </rPh>
    <rPh sb="4" eb="5">
      <t>ブン</t>
    </rPh>
    <phoneticPr fontId="2"/>
  </si>
  <si>
    <t>利用者A</t>
    <rPh sb="0" eb="3">
      <t>リヨウシャ</t>
    </rPh>
    <phoneticPr fontId="2"/>
  </si>
  <si>
    <t>所要時間</t>
    <rPh sb="0" eb="2">
      <t>ショヨウ</t>
    </rPh>
    <rPh sb="2" eb="4">
      <t>ジカン</t>
    </rPh>
    <phoneticPr fontId="2"/>
  </si>
  <si>
    <t>⇒　０．５でカウント</t>
    <phoneticPr fontId="2"/>
  </si>
  <si>
    <t>・５時間以上６時間未満</t>
    <rPh sb="2" eb="4">
      <t>ジカン</t>
    </rPh>
    <rPh sb="4" eb="6">
      <t>イジョウ</t>
    </rPh>
    <rPh sb="7" eb="9">
      <t>ジカン</t>
    </rPh>
    <rPh sb="9" eb="11">
      <t>ミマン</t>
    </rPh>
    <phoneticPr fontId="2"/>
  </si>
  <si>
    <t>・３時間未満</t>
    <rPh sb="2" eb="4">
      <t>ジカン</t>
    </rPh>
    <rPh sb="4" eb="6">
      <t>ミマン</t>
    </rPh>
    <phoneticPr fontId="2"/>
  </si>
  <si>
    <t>・３時間以上４時間未満</t>
    <rPh sb="2" eb="4">
      <t>ジカン</t>
    </rPh>
    <rPh sb="4" eb="6">
      <t>イジョウ</t>
    </rPh>
    <rPh sb="7" eb="9">
      <t>ジカン</t>
    </rPh>
    <rPh sb="9" eb="11">
      <t>ミマン</t>
    </rPh>
    <phoneticPr fontId="2"/>
  </si>
  <si>
    <t>・４時間以上５時間未満</t>
    <rPh sb="2" eb="4">
      <t>ジカン</t>
    </rPh>
    <rPh sb="4" eb="6">
      <t>イジョウ</t>
    </rPh>
    <rPh sb="7" eb="9">
      <t>ジカン</t>
    </rPh>
    <rPh sb="9" eb="11">
      <t>ミマン</t>
    </rPh>
    <phoneticPr fontId="2"/>
  </si>
  <si>
    <t>・６時間以上７時間未満</t>
    <rPh sb="2" eb="4">
      <t>ジカン</t>
    </rPh>
    <rPh sb="4" eb="6">
      <t>イジョウ</t>
    </rPh>
    <rPh sb="7" eb="9">
      <t>ジカン</t>
    </rPh>
    <rPh sb="9" eb="11">
      <t>ミマン</t>
    </rPh>
    <phoneticPr fontId="2"/>
  </si>
  <si>
    <t>⇒０．７５でカウント</t>
    <phoneticPr fontId="2"/>
  </si>
  <si>
    <t>・７時間以上</t>
    <rPh sb="2" eb="4">
      <t>ジカン</t>
    </rPh>
    <rPh sb="4" eb="6">
      <t>イジョウ</t>
    </rPh>
    <phoneticPr fontId="2"/>
  </si>
  <si>
    <t>⇒１でカウント</t>
    <phoneticPr fontId="2"/>
  </si>
  <si>
    <t>令和５年</t>
    <rPh sb="0" eb="2">
      <t>レイワ</t>
    </rPh>
    <rPh sb="3" eb="4">
      <t>ネン</t>
    </rPh>
    <phoneticPr fontId="2"/>
  </si>
  <si>
    <t>障害程度区分３</t>
    <rPh sb="0" eb="2">
      <t>ショウガイ</t>
    </rPh>
    <rPh sb="2" eb="4">
      <t>テイド</t>
    </rPh>
    <rPh sb="4" eb="6">
      <t>クブン</t>
    </rPh>
    <phoneticPr fontId="2"/>
  </si>
  <si>
    <t>前年度の平均値（利用者数）</t>
    <rPh sb="0" eb="3">
      <t>ゼンネンド</t>
    </rPh>
    <rPh sb="4" eb="7">
      <t>ヘイキンチ</t>
    </rPh>
    <rPh sb="8" eb="11">
      <t>リヨウシャ</t>
    </rPh>
    <rPh sb="11" eb="12">
      <t>スウ</t>
    </rPh>
    <phoneticPr fontId="2"/>
  </si>
  <si>
    <t>開所日数計／B＝</t>
    <rPh sb="0" eb="2">
      <t>カイショ</t>
    </rPh>
    <rPh sb="2" eb="4">
      <t>ニッスウ</t>
    </rPh>
    <rPh sb="4" eb="5">
      <t>ケイ</t>
    </rPh>
    <phoneticPr fontId="2"/>
  </si>
  <si>
    <t>利用者B</t>
    <rPh sb="0" eb="3">
      <t>リヨウシャ</t>
    </rPh>
    <phoneticPr fontId="2"/>
  </si>
  <si>
    <t>利用者C</t>
    <rPh sb="0" eb="3">
      <t>リヨウシャ</t>
    </rPh>
    <phoneticPr fontId="2"/>
  </si>
  <si>
    <t>利用者D</t>
    <rPh sb="0" eb="3">
      <t>リヨウシャ</t>
    </rPh>
    <phoneticPr fontId="2"/>
  </si>
  <si>
    <t>障害程度区分４</t>
    <rPh sb="0" eb="2">
      <t>ショウガイ</t>
    </rPh>
    <rPh sb="2" eb="4">
      <t>テイド</t>
    </rPh>
    <rPh sb="4" eb="6">
      <t>クブン</t>
    </rPh>
    <phoneticPr fontId="2"/>
  </si>
  <si>
    <t>令和６年</t>
    <rPh sb="3" eb="4">
      <t>ネン</t>
    </rPh>
    <phoneticPr fontId="2"/>
  </si>
  <si>
    <t>(小数点第２以下切り上げ）</t>
    <rPh sb="1" eb="4">
      <t>ショウスウテン</t>
    </rPh>
    <rPh sb="4" eb="5">
      <t>ダイ</t>
    </rPh>
    <rPh sb="6" eb="8">
      <t>イカ</t>
    </rPh>
    <rPh sb="8" eb="9">
      <t>キ</t>
    </rPh>
    <rPh sb="10" eb="11">
      <t>ア</t>
    </rPh>
    <phoneticPr fontId="2"/>
  </si>
  <si>
    <t>Ｃ</t>
    <phoneticPr fontId="2"/>
  </si>
  <si>
    <t>必要人員</t>
    <rPh sb="0" eb="2">
      <t>ヒツヨウ</t>
    </rPh>
    <rPh sb="2" eb="4">
      <t>ジンイン</t>
    </rPh>
    <phoneticPr fontId="2"/>
  </si>
  <si>
    <t>６　（平均障害程度区分　４未満）</t>
    <rPh sb="3" eb="5">
      <t>ヘイキン</t>
    </rPh>
    <rPh sb="5" eb="7">
      <t>ショウガイ</t>
    </rPh>
    <rPh sb="7" eb="9">
      <t>テイド</t>
    </rPh>
    <rPh sb="9" eb="11">
      <t>クブン</t>
    </rPh>
    <rPh sb="13" eb="15">
      <t>ミマン</t>
    </rPh>
    <phoneticPr fontId="2"/>
  </si>
  <si>
    <t>５　（平均障害程度区分　４以上５未満）</t>
    <rPh sb="3" eb="5">
      <t>ヘイキン</t>
    </rPh>
    <rPh sb="5" eb="7">
      <t>ショウガイ</t>
    </rPh>
    <rPh sb="7" eb="9">
      <t>テイド</t>
    </rPh>
    <rPh sb="9" eb="11">
      <t>クブン</t>
    </rPh>
    <rPh sb="13" eb="15">
      <t>イジョウ</t>
    </rPh>
    <rPh sb="16" eb="18">
      <t>ミマン</t>
    </rPh>
    <phoneticPr fontId="2"/>
  </si>
  <si>
    <t>　 Ｃ ÷</t>
    <phoneticPr fontId="2"/>
  </si>
  <si>
    <t>＝</t>
    <phoneticPr fontId="2"/>
  </si>
  <si>
    <t>人</t>
    <rPh sb="0" eb="1">
      <t>ニン</t>
    </rPh>
    <phoneticPr fontId="2"/>
  </si>
  <si>
    <t>３　（平均障害程度区分　５以上）</t>
    <rPh sb="3" eb="5">
      <t>ヘイキン</t>
    </rPh>
    <rPh sb="5" eb="7">
      <t>ショウガイ</t>
    </rPh>
    <rPh sb="7" eb="9">
      <t>テイド</t>
    </rPh>
    <rPh sb="9" eb="11">
      <t>クブン</t>
    </rPh>
    <rPh sb="13" eb="1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</si>
</sst>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_ "/>
    <numFmt numFmtId="178" formatCode="h:mm;@"/>
    <numFmt numFmtId="179" formatCode="#,##0.0;[Red]\-#,##0.0"/>
    <numFmt numFmtId="180" formatCode="0.0"/>
    <numFmt numFmtId="181" formatCode="#,##0.0_ "/>
    <numFmt numFmtId="183" formatCode="0.00_ 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sz val="9"/>
      <color theme="1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177" fontId="1" fillId="0" borderId="8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14" xfId="2" applyNumberFormat="1" applyFont="1" applyBorder="1">
      <alignment vertical="center"/>
    </xf>
    <xf numFmtId="0" fontId="6" fillId="0" borderId="11" xfId="2" applyNumberFormat="1" applyFont="1" applyBorder="1">
      <alignment vertical="center"/>
    </xf>
    <xf numFmtId="0" fontId="6" fillId="0" borderId="42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Alignment="1">
      <alignment horizontal="left" vertical="center" indent="1"/>
    </xf>
    <xf numFmtId="179" fontId="1" fillId="0" borderId="8" xfId="1" applyNumberFormat="1" applyFont="1" applyBorder="1">
      <alignment vertical="center"/>
    </xf>
    <xf numFmtId="180" fontId="1" fillId="0" borderId="1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181" fontId="1" fillId="0" borderId="1" xfId="0" applyNumberFormat="1" applyFont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176" fontId="1" fillId="5" borderId="1" xfId="0" applyNumberFormat="1" applyFont="1" applyFill="1" applyBorder="1" applyAlignment="1">
      <alignment vertical="center"/>
    </xf>
    <xf numFmtId="179" fontId="1" fillId="5" borderId="8" xfId="1" applyNumberFormat="1" applyFont="1" applyFill="1" applyBorder="1">
      <alignment vertical="center"/>
    </xf>
    <xf numFmtId="177" fontId="1" fillId="5" borderId="8" xfId="0" applyNumberFormat="1" applyFont="1" applyFill="1" applyBorder="1">
      <alignment vertical="center"/>
    </xf>
    <xf numFmtId="0" fontId="1" fillId="5" borderId="45" xfId="0" applyFont="1" applyFill="1" applyBorder="1">
      <alignment vertical="center"/>
    </xf>
    <xf numFmtId="0" fontId="1" fillId="5" borderId="46" xfId="0" applyFont="1" applyFill="1" applyBorder="1">
      <alignment vertical="center"/>
    </xf>
    <xf numFmtId="0" fontId="1" fillId="5" borderId="47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24" xfId="2" applyFont="1" applyFill="1" applyBorder="1" applyAlignment="1">
      <alignment horizontal="center" vertical="center" wrapText="1"/>
    </xf>
    <xf numFmtId="0" fontId="6" fillId="3" borderId="22" xfId="2" applyFont="1" applyFill="1" applyBorder="1" applyAlignment="1">
      <alignment horizontal="center" vertical="center" wrapText="1"/>
    </xf>
    <xf numFmtId="0" fontId="6" fillId="3" borderId="23" xfId="2" applyFont="1" applyFill="1" applyBorder="1" applyAlignment="1">
      <alignment horizontal="center" vertical="center" wrapText="1"/>
    </xf>
    <xf numFmtId="0" fontId="6" fillId="3" borderId="27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26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center" vertical="center"/>
    </xf>
    <xf numFmtId="20" fontId="6" fillId="3" borderId="1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 textRotation="255"/>
    </xf>
    <xf numFmtId="0" fontId="6" fillId="3" borderId="17" xfId="2" applyFont="1" applyFill="1" applyBorder="1" applyAlignment="1">
      <alignment horizontal="center" vertical="center" textRotation="255"/>
    </xf>
    <xf numFmtId="0" fontId="6" fillId="3" borderId="28" xfId="2" applyFont="1" applyFill="1" applyBorder="1" applyAlignment="1">
      <alignment horizontal="center" vertical="center" textRotation="255"/>
    </xf>
    <xf numFmtId="0" fontId="6" fillId="3" borderId="2" xfId="2" applyFont="1" applyFill="1" applyBorder="1" applyAlignment="1">
      <alignment horizontal="center" vertical="center" textRotation="255"/>
    </xf>
    <xf numFmtId="0" fontId="6" fillId="3" borderId="1" xfId="2" applyFont="1" applyFill="1" applyBorder="1" applyAlignment="1">
      <alignment horizontal="center" vertical="center" textRotation="255"/>
    </xf>
    <xf numFmtId="0" fontId="6" fillId="3" borderId="31" xfId="2" applyFont="1" applyFill="1" applyBorder="1" applyAlignment="1">
      <alignment horizontal="center" vertical="center" textRotation="255"/>
    </xf>
    <xf numFmtId="0" fontId="6" fillId="3" borderId="3" xfId="2" applyFont="1" applyFill="1" applyBorder="1" applyAlignment="1">
      <alignment horizontal="center" vertical="center" textRotation="255"/>
    </xf>
    <xf numFmtId="0" fontId="6" fillId="3" borderId="15" xfId="2" applyFont="1" applyFill="1" applyBorder="1" applyAlignment="1">
      <alignment horizontal="center" vertical="center" textRotation="255"/>
    </xf>
    <xf numFmtId="0" fontId="6" fillId="3" borderId="34" xfId="2" applyFont="1" applyFill="1" applyBorder="1" applyAlignment="1">
      <alignment horizontal="center" vertical="center" textRotation="255"/>
    </xf>
    <xf numFmtId="0" fontId="6" fillId="3" borderId="10" xfId="2" applyFont="1" applyFill="1" applyBorder="1" applyAlignment="1">
      <alignment horizontal="center" vertical="center" textRotation="255"/>
    </xf>
    <xf numFmtId="0" fontId="6" fillId="3" borderId="11" xfId="2" applyFont="1" applyFill="1" applyBorder="1" applyAlignment="1">
      <alignment horizontal="center" vertical="center" textRotation="255"/>
    </xf>
    <xf numFmtId="0" fontId="6" fillId="3" borderId="12" xfId="2" applyFont="1" applyFill="1" applyBorder="1" applyAlignment="1">
      <alignment horizontal="center" vertical="center" textRotation="255"/>
    </xf>
    <xf numFmtId="0" fontId="6" fillId="3" borderId="29" xfId="2" applyFont="1" applyFill="1" applyBorder="1" applyAlignment="1">
      <alignment horizontal="center" vertical="center"/>
    </xf>
    <xf numFmtId="0" fontId="6" fillId="3" borderId="30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20" fontId="6" fillId="3" borderId="13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31" xfId="2" applyFont="1" applyFill="1" applyBorder="1" applyAlignment="1">
      <alignment horizontal="center" vertical="center"/>
    </xf>
    <xf numFmtId="20" fontId="8" fillId="3" borderId="13" xfId="2" applyNumberFormat="1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/>
    </xf>
    <xf numFmtId="178" fontId="7" fillId="0" borderId="24" xfId="2" applyNumberFormat="1" applyFont="1" applyFill="1" applyBorder="1" applyAlignment="1">
      <alignment horizontal="center" vertical="center"/>
    </xf>
    <xf numFmtId="178" fontId="7" fillId="0" borderId="22" xfId="2" applyNumberFormat="1" applyFont="1" applyFill="1" applyBorder="1" applyAlignment="1">
      <alignment horizontal="center" vertical="center"/>
    </xf>
    <xf numFmtId="178" fontId="7" fillId="0" borderId="37" xfId="2" applyNumberFormat="1" applyFont="1" applyFill="1" applyBorder="1" applyAlignment="1">
      <alignment horizontal="center" vertical="center"/>
    </xf>
    <xf numFmtId="178" fontId="7" fillId="0" borderId="0" xfId="2" applyNumberFormat="1" applyFont="1" applyFill="1" applyBorder="1" applyAlignment="1">
      <alignment horizontal="center" vertical="center"/>
    </xf>
    <xf numFmtId="20" fontId="8" fillId="3" borderId="1" xfId="2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178" fontId="7" fillId="0" borderId="31" xfId="2" applyNumberFormat="1" applyFont="1" applyFill="1" applyBorder="1" applyAlignment="1">
      <alignment horizontal="center" vertical="center"/>
    </xf>
    <xf numFmtId="178" fontId="7" fillId="0" borderId="32" xfId="2" applyNumberFormat="1" applyFont="1" applyFill="1" applyBorder="1" applyAlignment="1">
      <alignment horizontal="center" vertical="center"/>
    </xf>
    <xf numFmtId="178" fontId="7" fillId="0" borderId="33" xfId="2" applyNumberFormat="1" applyFont="1" applyFill="1" applyBorder="1" applyAlignment="1">
      <alignment horizontal="center" vertical="center"/>
    </xf>
    <xf numFmtId="178" fontId="7" fillId="0" borderId="23" xfId="2" applyNumberFormat="1" applyFont="1" applyFill="1" applyBorder="1" applyAlignment="1">
      <alignment horizontal="center" vertical="center"/>
    </xf>
    <xf numFmtId="20" fontId="6" fillId="3" borderId="39" xfId="2" applyNumberFormat="1" applyFont="1" applyFill="1" applyBorder="1" applyAlignment="1">
      <alignment horizontal="center" vertical="center"/>
    </xf>
    <xf numFmtId="0" fontId="6" fillId="3" borderId="39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center" vertical="center"/>
    </xf>
    <xf numFmtId="0" fontId="6" fillId="3" borderId="40" xfId="2" applyFont="1" applyFill="1" applyBorder="1" applyAlignment="1">
      <alignment horizontal="center" vertical="center"/>
    </xf>
    <xf numFmtId="0" fontId="6" fillId="3" borderId="25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26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right" vertical="center"/>
    </xf>
    <xf numFmtId="0" fontId="6" fillId="0" borderId="4" xfId="2" applyFont="1" applyFill="1" applyBorder="1" applyAlignment="1">
      <alignment horizontal="right" vertical="center"/>
    </xf>
    <xf numFmtId="178" fontId="7" fillId="0" borderId="40" xfId="2" applyNumberFormat="1" applyFont="1" applyFill="1" applyBorder="1" applyAlignment="1">
      <alignment horizontal="center" vertical="center"/>
    </xf>
    <xf numFmtId="178" fontId="7" fillId="0" borderId="41" xfId="2" applyNumberFormat="1" applyFont="1" applyFill="1" applyBorder="1" applyAlignment="1">
      <alignment horizontal="center" vertical="center"/>
    </xf>
    <xf numFmtId="178" fontId="7" fillId="0" borderId="44" xfId="2" applyNumberFormat="1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 wrapText="1"/>
    </xf>
    <xf numFmtId="0" fontId="6" fillId="4" borderId="11" xfId="2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183" fontId="6" fillId="4" borderId="43" xfId="2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_（別添）■実績記録票記載方法■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25</xdr:row>
      <xdr:rowOff>120650</xdr:rowOff>
    </xdr:from>
    <xdr:to>
      <xdr:col>11</xdr:col>
      <xdr:colOff>495300</xdr:colOff>
      <xdr:row>28</xdr:row>
      <xdr:rowOff>82550</xdr:rowOff>
    </xdr:to>
    <xdr:sp macro="" textlink="">
      <xdr:nvSpPr>
        <xdr:cNvPr id="2" name="テキスト ボックス 1"/>
        <xdr:cNvSpPr txBox="1"/>
      </xdr:nvSpPr>
      <xdr:spPr>
        <a:xfrm>
          <a:off x="5619750" y="4883150"/>
          <a:ext cx="1860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算出イメージ②の算出例が毎月続くものとして試算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Zeros="0" view="pageBreakPreview" topLeftCell="A7" zoomScaleNormal="100" zoomScaleSheetLayoutView="100" workbookViewId="0">
      <selection activeCell="O40" sqref="O40"/>
    </sheetView>
  </sheetViews>
  <sheetFormatPr defaultColWidth="9" defaultRowHeight="15" customHeight="1" x14ac:dyDescent="0.15"/>
  <cols>
    <col min="1" max="1" width="23.625" style="1" customWidth="1"/>
    <col min="2" max="14" width="7.625" style="1" customWidth="1"/>
    <col min="15" max="15" width="8.5" style="1" customWidth="1"/>
    <col min="16" max="16" width="2.5" style="1" customWidth="1"/>
    <col min="17" max="16384" width="9" style="1"/>
  </cols>
  <sheetData>
    <row r="1" spans="1:15" ht="15" customHeight="1" x14ac:dyDescent="0.15">
      <c r="A1" s="1" t="s">
        <v>18</v>
      </c>
    </row>
    <row r="2" spans="1:15" ht="15" customHeight="1" x14ac:dyDescent="0.15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" customHeight="1" x14ac:dyDescent="0.15">
      <c r="H4" s="7"/>
      <c r="I4" s="7"/>
      <c r="J4" s="7"/>
      <c r="K4" s="67" t="s">
        <v>16</v>
      </c>
      <c r="L4" s="67"/>
      <c r="M4" s="67"/>
      <c r="N4" s="67"/>
      <c r="O4" s="67"/>
    </row>
    <row r="5" spans="1:15" ht="15" customHeight="1" x14ac:dyDescent="0.15">
      <c r="H5" s="4"/>
      <c r="I5" s="4"/>
      <c r="J5" s="4"/>
      <c r="K5" s="4"/>
      <c r="L5" s="4"/>
      <c r="M5" s="4"/>
      <c r="N5" s="4"/>
    </row>
    <row r="6" spans="1:15" ht="15" customHeight="1" thickBot="1" x14ac:dyDescent="0.2">
      <c r="A6" s="1" t="s">
        <v>11</v>
      </c>
      <c r="N6" s="10" t="s">
        <v>14</v>
      </c>
      <c r="O6" s="7"/>
    </row>
    <row r="7" spans="1:15" ht="15" customHeight="1" x14ac:dyDescent="0.15">
      <c r="A7" s="68" t="s">
        <v>15</v>
      </c>
      <c r="B7" s="59" t="s">
        <v>50</v>
      </c>
      <c r="C7" s="59"/>
      <c r="D7" s="59"/>
      <c r="E7" s="59"/>
      <c r="F7" s="59"/>
      <c r="G7" s="59"/>
      <c r="H7" s="59"/>
      <c r="I7" s="59"/>
      <c r="J7" s="59"/>
      <c r="K7" s="59" t="s">
        <v>51</v>
      </c>
      <c r="L7" s="59"/>
      <c r="M7" s="59"/>
      <c r="N7" s="60" t="s">
        <v>12</v>
      </c>
    </row>
    <row r="8" spans="1:15" ht="15" customHeight="1" x14ac:dyDescent="0.15">
      <c r="A8" s="69"/>
      <c r="B8" s="2" t="s">
        <v>13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66"/>
    </row>
    <row r="9" spans="1:15" ht="15" customHeight="1" x14ac:dyDescent="0.15">
      <c r="A9" s="5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7"/>
    </row>
    <row r="10" spans="1:15" ht="15" customHeight="1" x14ac:dyDescent="0.15">
      <c r="A10" s="5" t="s">
        <v>40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7"/>
    </row>
    <row r="11" spans="1:15" ht="15" customHeight="1" x14ac:dyDescent="0.15">
      <c r="A11" s="5" t="s">
        <v>41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7"/>
    </row>
    <row r="12" spans="1:15" ht="15" customHeight="1" x14ac:dyDescent="0.15">
      <c r="A12" s="5" t="s">
        <v>42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7"/>
    </row>
    <row r="13" spans="1:15" ht="15" customHeight="1" x14ac:dyDescent="0.15">
      <c r="A13" s="5" t="s">
        <v>43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7"/>
    </row>
    <row r="14" spans="1:15" ht="15" customHeight="1" thickBot="1" x14ac:dyDescent="0.2">
      <c r="A14" s="12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8"/>
    </row>
    <row r="15" spans="1:15" ht="15" customHeight="1" x14ac:dyDescent="0.15">
      <c r="A15" s="8" t="s">
        <v>45</v>
      </c>
    </row>
    <row r="16" spans="1:15" ht="15" customHeight="1" x14ac:dyDescent="0.15">
      <c r="A16" s="8" t="s">
        <v>46</v>
      </c>
    </row>
    <row r="17" spans="1:15" ht="15" customHeight="1" x14ac:dyDescent="0.15">
      <c r="A17" s="8"/>
      <c r="B17" s="4"/>
      <c r="C17" s="4"/>
      <c r="D17" s="9"/>
      <c r="E17" s="9"/>
    </row>
    <row r="18" spans="1:15" ht="15" customHeight="1" thickBot="1" x14ac:dyDescent="0.2">
      <c r="A18" s="1" t="s">
        <v>19</v>
      </c>
      <c r="M18" s="62" t="s">
        <v>14</v>
      </c>
      <c r="N18" s="62"/>
    </row>
    <row r="19" spans="1:15" ht="15" customHeight="1" x14ac:dyDescent="0.15">
      <c r="A19" s="63" t="s">
        <v>15</v>
      </c>
      <c r="B19" s="59" t="s">
        <v>51</v>
      </c>
      <c r="C19" s="59"/>
      <c r="D19" s="59"/>
      <c r="E19" s="59"/>
      <c r="F19" s="59"/>
      <c r="G19" s="59"/>
      <c r="H19" s="59"/>
      <c r="I19" s="59"/>
      <c r="J19" s="59"/>
      <c r="K19" s="59" t="s">
        <v>51</v>
      </c>
      <c r="L19" s="59"/>
      <c r="M19" s="59"/>
      <c r="N19" s="60" t="s">
        <v>12</v>
      </c>
    </row>
    <row r="20" spans="1:15" ht="15" customHeight="1" thickBot="1" x14ac:dyDescent="0.2">
      <c r="A20" s="64"/>
      <c r="B20" s="15" t="s">
        <v>13</v>
      </c>
      <c r="C20" s="15" t="s">
        <v>0</v>
      </c>
      <c r="D20" s="15" t="s">
        <v>1</v>
      </c>
      <c r="E20" s="15" t="s">
        <v>2</v>
      </c>
      <c r="F20" s="15" t="s">
        <v>3</v>
      </c>
      <c r="G20" s="15" t="s">
        <v>4</v>
      </c>
      <c r="H20" s="15" t="s">
        <v>5</v>
      </c>
      <c r="I20" s="15" t="s">
        <v>6</v>
      </c>
      <c r="J20" s="15" t="s">
        <v>7</v>
      </c>
      <c r="K20" s="15" t="s">
        <v>8</v>
      </c>
      <c r="L20" s="15" t="s">
        <v>9</v>
      </c>
      <c r="M20" s="15" t="s">
        <v>10</v>
      </c>
      <c r="N20" s="61"/>
    </row>
    <row r="21" spans="1:15" ht="15" customHeight="1" x14ac:dyDescent="0.15">
      <c r="A21" s="32" t="s">
        <v>38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3"/>
    </row>
    <row r="22" spans="1:15" ht="15" customHeight="1" thickBot="1" x14ac:dyDescent="0.2">
      <c r="A22" s="29" t="s">
        <v>24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>
        <f t="shared" ref="N22:N28" si="0">SUM(B22:M22)</f>
        <v>0</v>
      </c>
    </row>
    <row r="23" spans="1:15" ht="15" customHeight="1" x14ac:dyDescent="0.15">
      <c r="A23" s="5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0</v>
      </c>
      <c r="O23" s="1" t="s">
        <v>25</v>
      </c>
    </row>
    <row r="24" spans="1:15" ht="15" customHeight="1" x14ac:dyDescent="0.15">
      <c r="A24" s="5" t="s">
        <v>40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>
        <f t="shared" si="0"/>
        <v>0</v>
      </c>
      <c r="O24" s="1" t="s">
        <v>26</v>
      </c>
    </row>
    <row r="25" spans="1:15" ht="15" customHeight="1" x14ac:dyDescent="0.15">
      <c r="A25" s="5" t="s">
        <v>41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>
        <f t="shared" si="0"/>
        <v>0</v>
      </c>
      <c r="O25" s="1" t="s">
        <v>27</v>
      </c>
    </row>
    <row r="26" spans="1:15" ht="15" customHeight="1" x14ac:dyDescent="0.15">
      <c r="A26" s="5" t="s">
        <v>42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>
        <f t="shared" si="0"/>
        <v>0</v>
      </c>
      <c r="O26" s="1" t="s">
        <v>28</v>
      </c>
    </row>
    <row r="27" spans="1:15" ht="15" customHeight="1" x14ac:dyDescent="0.15">
      <c r="A27" s="5" t="s">
        <v>43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3">
        <f t="shared" si="0"/>
        <v>0</v>
      </c>
      <c r="O27" s="1" t="s">
        <v>29</v>
      </c>
    </row>
    <row r="28" spans="1:15" ht="15" customHeight="1" thickBot="1" x14ac:dyDescent="0.2">
      <c r="A28" s="6" t="s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4"/>
      <c r="N28" s="26">
        <f t="shared" si="0"/>
        <v>0</v>
      </c>
    </row>
    <row r="29" spans="1:15" ht="15" customHeight="1" x14ac:dyDescent="0.15">
      <c r="A29" s="8" t="s">
        <v>47</v>
      </c>
      <c r="M29" s="11"/>
      <c r="N29" s="11"/>
    </row>
    <row r="30" spans="1:15" ht="15" customHeight="1" x14ac:dyDescent="0.15">
      <c r="A30" s="8" t="s">
        <v>48</v>
      </c>
    </row>
    <row r="32" spans="1:15" ht="15" customHeight="1" thickBot="1" x14ac:dyDescent="0.2">
      <c r="A32" s="1" t="s">
        <v>44</v>
      </c>
    </row>
    <row r="33" spans="1:16" ht="15" customHeight="1" thickBot="1" x14ac:dyDescent="0.2">
      <c r="A33" s="13" t="s">
        <v>30</v>
      </c>
      <c r="B33" s="47">
        <f>N23*2</f>
        <v>0</v>
      </c>
      <c r="E33" s="1" t="s">
        <v>17</v>
      </c>
    </row>
    <row r="34" spans="1:16" ht="15" customHeight="1" thickBot="1" x14ac:dyDescent="0.2">
      <c r="A34" s="5" t="s">
        <v>31</v>
      </c>
      <c r="B34" s="48">
        <f>N24*3</f>
        <v>0</v>
      </c>
      <c r="E34" s="1" t="s">
        <v>32</v>
      </c>
      <c r="F34" s="52" t="str">
        <f>IFERROR((ROUND(B38/B40,1)),"")</f>
        <v/>
      </c>
      <c r="G34" s="1" t="s">
        <v>21</v>
      </c>
    </row>
    <row r="35" spans="1:16" ht="15" customHeight="1" x14ac:dyDescent="0.15">
      <c r="A35" s="5" t="s">
        <v>33</v>
      </c>
      <c r="B35" s="48">
        <f>N25*4</f>
        <v>0</v>
      </c>
    </row>
    <row r="36" spans="1:16" ht="15" customHeight="1" x14ac:dyDescent="0.15">
      <c r="A36" s="5" t="s">
        <v>34</v>
      </c>
      <c r="B36" s="48">
        <f>N26*5</f>
        <v>0</v>
      </c>
    </row>
    <row r="37" spans="1:16" ht="15" customHeight="1" thickBot="1" x14ac:dyDescent="0.2">
      <c r="A37" s="5" t="s">
        <v>35</v>
      </c>
      <c r="B37" s="48">
        <f>N27*6</f>
        <v>0</v>
      </c>
      <c r="L37" s="57"/>
      <c r="O37" s="1" t="s">
        <v>82</v>
      </c>
    </row>
    <row r="38" spans="1:16" ht="15" customHeight="1" thickBot="1" x14ac:dyDescent="0.2">
      <c r="A38" s="6" t="s">
        <v>22</v>
      </c>
      <c r="B38" s="49">
        <f>SUM(B33:B37)</f>
        <v>0</v>
      </c>
      <c r="C38" s="1" t="s">
        <v>36</v>
      </c>
      <c r="J38" s="1" t="s">
        <v>83</v>
      </c>
      <c r="N38" s="56" t="s">
        <v>86</v>
      </c>
      <c r="O38" s="53" t="e">
        <f>ROUNDUP(G40/6,1)</f>
        <v>#DIV/0!</v>
      </c>
      <c r="P38" s="1" t="s">
        <v>87</v>
      </c>
    </row>
    <row r="39" spans="1:16" ht="15" customHeight="1" thickBot="1" x14ac:dyDescent="0.2">
      <c r="B39" s="19"/>
      <c r="E39" s="1" t="s">
        <v>73</v>
      </c>
      <c r="I39" s="1" t="s">
        <v>85</v>
      </c>
      <c r="J39" s="1" t="s">
        <v>84</v>
      </c>
      <c r="N39" s="56" t="s">
        <v>86</v>
      </c>
      <c r="O39" s="54" t="e">
        <f>ROUNDUP(G40/5,1)</f>
        <v>#DIV/0!</v>
      </c>
      <c r="P39" s="1" t="s">
        <v>87</v>
      </c>
    </row>
    <row r="40" spans="1:16" ht="15" customHeight="1" thickBot="1" x14ac:dyDescent="0.2">
      <c r="A40" s="1" t="s">
        <v>37</v>
      </c>
      <c r="B40" s="50">
        <f>SUM(N23:N27)</f>
        <v>0</v>
      </c>
      <c r="C40" s="1" t="s">
        <v>23</v>
      </c>
      <c r="E40" s="1" t="s">
        <v>74</v>
      </c>
      <c r="G40" s="51" t="e">
        <f>B40/N22</f>
        <v>#DIV/0!</v>
      </c>
      <c r="H40" s="1" t="s">
        <v>81</v>
      </c>
      <c r="J40" s="1" t="s">
        <v>88</v>
      </c>
      <c r="N40" s="56" t="s">
        <v>86</v>
      </c>
      <c r="O40" s="55" t="e">
        <f>ROUNDUP(G40/3,1)</f>
        <v>#DIV/0!</v>
      </c>
      <c r="P40" s="1" t="s">
        <v>87</v>
      </c>
    </row>
    <row r="41" spans="1:16" ht="6.6" customHeight="1" x14ac:dyDescent="0.15"/>
  </sheetData>
  <mergeCells count="11">
    <mergeCell ref="A2:N2"/>
    <mergeCell ref="B7:J7"/>
    <mergeCell ref="K7:M7"/>
    <mergeCell ref="N7:N8"/>
    <mergeCell ref="K4:O4"/>
    <mergeCell ref="A7:A8"/>
    <mergeCell ref="B19:J19"/>
    <mergeCell ref="K19:M19"/>
    <mergeCell ref="N19:N20"/>
    <mergeCell ref="M18:N18"/>
    <mergeCell ref="A19:A20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Zeros="0" view="pageBreakPreview" topLeftCell="A10" zoomScaleNormal="100" zoomScaleSheetLayoutView="100" workbookViewId="0">
      <selection activeCell="I33" sqref="I33"/>
    </sheetView>
  </sheetViews>
  <sheetFormatPr defaultColWidth="9" defaultRowHeight="15" customHeight="1" x14ac:dyDescent="0.15"/>
  <cols>
    <col min="1" max="1" width="23.625" style="1" customWidth="1"/>
    <col min="2" max="14" width="7.625" style="1" customWidth="1"/>
    <col min="15" max="16384" width="9" style="1"/>
  </cols>
  <sheetData>
    <row r="1" spans="1:15" ht="15" customHeight="1" x14ac:dyDescent="0.15">
      <c r="A1" s="1" t="s">
        <v>18</v>
      </c>
    </row>
    <row r="2" spans="1:15" ht="15" customHeight="1" x14ac:dyDescent="0.15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5" ht="15" customHeight="1" x14ac:dyDescent="0.15">
      <c r="H4" s="7"/>
      <c r="I4" s="7"/>
      <c r="J4" s="7"/>
      <c r="K4" s="67" t="s">
        <v>16</v>
      </c>
      <c r="L4" s="67"/>
      <c r="M4" s="67"/>
      <c r="N4" s="67"/>
      <c r="O4" s="67"/>
    </row>
    <row r="5" spans="1:15" ht="15" customHeight="1" x14ac:dyDescent="0.15">
      <c r="H5" s="4"/>
      <c r="I5" s="4"/>
      <c r="J5" s="4"/>
      <c r="K5" s="4"/>
      <c r="L5" s="4"/>
      <c r="M5" s="4"/>
      <c r="N5" s="4"/>
    </row>
    <row r="6" spans="1:15" ht="15" customHeight="1" thickBot="1" x14ac:dyDescent="0.2">
      <c r="A6" s="1" t="s">
        <v>11</v>
      </c>
      <c r="N6" s="10" t="s">
        <v>14</v>
      </c>
      <c r="O6" s="7"/>
    </row>
    <row r="7" spans="1:15" ht="15" customHeight="1" x14ac:dyDescent="0.15">
      <c r="A7" s="68" t="s">
        <v>15</v>
      </c>
      <c r="B7" s="59" t="s">
        <v>71</v>
      </c>
      <c r="C7" s="59"/>
      <c r="D7" s="59"/>
      <c r="E7" s="59"/>
      <c r="F7" s="59"/>
      <c r="G7" s="59"/>
      <c r="H7" s="59"/>
      <c r="I7" s="59"/>
      <c r="J7" s="59"/>
      <c r="K7" s="59" t="s">
        <v>79</v>
      </c>
      <c r="L7" s="59"/>
      <c r="M7" s="59"/>
      <c r="N7" s="60" t="s">
        <v>12</v>
      </c>
    </row>
    <row r="8" spans="1:15" ht="15" customHeight="1" x14ac:dyDescent="0.15">
      <c r="A8" s="69"/>
      <c r="B8" s="2" t="s">
        <v>13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66"/>
    </row>
    <row r="9" spans="1:15" ht="15" customHeight="1" x14ac:dyDescent="0.15">
      <c r="A9" s="5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7"/>
    </row>
    <row r="10" spans="1:15" ht="15" customHeight="1" x14ac:dyDescent="0.15">
      <c r="A10" s="5" t="s">
        <v>40</v>
      </c>
      <c r="B10" s="22">
        <v>2</v>
      </c>
      <c r="C10" s="22">
        <v>2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17">
        <v>2</v>
      </c>
    </row>
    <row r="11" spans="1:15" ht="15" customHeight="1" x14ac:dyDescent="0.15">
      <c r="A11" s="5" t="s">
        <v>41</v>
      </c>
      <c r="B11" s="22">
        <v>2</v>
      </c>
      <c r="C11" s="22">
        <v>2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17">
        <v>2</v>
      </c>
    </row>
    <row r="12" spans="1:15" ht="15" customHeight="1" x14ac:dyDescent="0.15">
      <c r="A12" s="5" t="s">
        <v>42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7"/>
    </row>
    <row r="13" spans="1:15" ht="15" customHeight="1" x14ac:dyDescent="0.15">
      <c r="A13" s="5" t="s">
        <v>43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7"/>
    </row>
    <row r="14" spans="1:15" ht="15" customHeight="1" thickBot="1" x14ac:dyDescent="0.2">
      <c r="A14" s="12" t="s">
        <v>20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8"/>
    </row>
    <row r="15" spans="1:15" ht="15" customHeight="1" x14ac:dyDescent="0.15">
      <c r="A15" s="8" t="s">
        <v>45</v>
      </c>
    </row>
    <row r="16" spans="1:15" ht="15" customHeight="1" x14ac:dyDescent="0.15">
      <c r="A16" s="8" t="s">
        <v>46</v>
      </c>
    </row>
    <row r="17" spans="1:15" ht="15" customHeight="1" x14ac:dyDescent="0.15">
      <c r="A17" s="8"/>
      <c r="B17" s="4"/>
      <c r="C17" s="4"/>
      <c r="D17" s="9"/>
      <c r="E17" s="9"/>
    </row>
    <row r="18" spans="1:15" ht="15" customHeight="1" thickBot="1" x14ac:dyDescent="0.2">
      <c r="A18" s="1" t="s">
        <v>19</v>
      </c>
      <c r="M18" s="62" t="s">
        <v>14</v>
      </c>
      <c r="N18" s="62"/>
    </row>
    <row r="19" spans="1:15" ht="15" customHeight="1" x14ac:dyDescent="0.15">
      <c r="A19" s="63" t="s">
        <v>15</v>
      </c>
      <c r="B19" s="59" t="s">
        <v>71</v>
      </c>
      <c r="C19" s="59"/>
      <c r="D19" s="59"/>
      <c r="E19" s="59"/>
      <c r="F19" s="59"/>
      <c r="G19" s="59"/>
      <c r="H19" s="59"/>
      <c r="I19" s="59"/>
      <c r="J19" s="59"/>
      <c r="K19" s="59" t="s">
        <v>79</v>
      </c>
      <c r="L19" s="59"/>
      <c r="M19" s="59"/>
      <c r="N19" s="60" t="s">
        <v>12</v>
      </c>
    </row>
    <row r="20" spans="1:15" ht="15" customHeight="1" thickBot="1" x14ac:dyDescent="0.2">
      <c r="A20" s="64"/>
      <c r="B20" s="15" t="s">
        <v>13</v>
      </c>
      <c r="C20" s="15" t="s">
        <v>0</v>
      </c>
      <c r="D20" s="15" t="s">
        <v>1</v>
      </c>
      <c r="E20" s="15" t="s">
        <v>2</v>
      </c>
      <c r="F20" s="15" t="s">
        <v>3</v>
      </c>
      <c r="G20" s="15" t="s">
        <v>4</v>
      </c>
      <c r="H20" s="15" t="s">
        <v>5</v>
      </c>
      <c r="I20" s="15" t="s">
        <v>6</v>
      </c>
      <c r="J20" s="15" t="s">
        <v>7</v>
      </c>
      <c r="K20" s="15" t="s">
        <v>8</v>
      </c>
      <c r="L20" s="15" t="s">
        <v>9</v>
      </c>
      <c r="M20" s="15" t="s">
        <v>10</v>
      </c>
      <c r="N20" s="61"/>
    </row>
    <row r="21" spans="1:15" ht="15" customHeight="1" x14ac:dyDescent="0.15">
      <c r="A21" s="32" t="s">
        <v>38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3"/>
    </row>
    <row r="22" spans="1:15" ht="15" customHeight="1" thickBot="1" x14ac:dyDescent="0.2">
      <c r="A22" s="29" t="s">
        <v>24</v>
      </c>
      <c r="B22" s="30">
        <v>21</v>
      </c>
      <c r="C22" s="30">
        <v>21</v>
      </c>
      <c r="D22" s="30">
        <v>21</v>
      </c>
      <c r="E22" s="30">
        <v>21</v>
      </c>
      <c r="F22" s="30">
        <v>21</v>
      </c>
      <c r="G22" s="30">
        <v>21</v>
      </c>
      <c r="H22" s="30">
        <v>21</v>
      </c>
      <c r="I22" s="30">
        <v>21</v>
      </c>
      <c r="J22" s="30">
        <v>21</v>
      </c>
      <c r="K22" s="30">
        <v>21</v>
      </c>
      <c r="L22" s="30">
        <v>21</v>
      </c>
      <c r="M22" s="30">
        <v>21</v>
      </c>
      <c r="N22" s="31">
        <f t="shared" ref="N22:N28" si="0">SUM(B22:M22)</f>
        <v>252</v>
      </c>
    </row>
    <row r="23" spans="1:15" ht="15" customHeight="1" x14ac:dyDescent="0.15">
      <c r="A23" s="5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0</v>
      </c>
      <c r="O23" s="1" t="s">
        <v>25</v>
      </c>
    </row>
    <row r="24" spans="1:15" ht="15" customHeight="1" x14ac:dyDescent="0.15">
      <c r="A24" s="5" t="s">
        <v>40</v>
      </c>
      <c r="B24" s="44">
        <v>37.5</v>
      </c>
      <c r="C24" s="44">
        <v>37.5</v>
      </c>
      <c r="D24" s="44">
        <v>37.5</v>
      </c>
      <c r="E24" s="44">
        <v>37.5</v>
      </c>
      <c r="F24" s="44">
        <v>37.5</v>
      </c>
      <c r="G24" s="44">
        <v>37.5</v>
      </c>
      <c r="H24" s="44">
        <v>37.5</v>
      </c>
      <c r="I24" s="44">
        <v>37.5</v>
      </c>
      <c r="J24" s="44">
        <v>37.5</v>
      </c>
      <c r="K24" s="44">
        <v>37.5</v>
      </c>
      <c r="L24" s="44">
        <v>37.5</v>
      </c>
      <c r="M24" s="44">
        <v>37.5</v>
      </c>
      <c r="N24" s="45">
        <f t="shared" si="0"/>
        <v>450</v>
      </c>
      <c r="O24" s="1" t="s">
        <v>26</v>
      </c>
    </row>
    <row r="25" spans="1:15" ht="15" customHeight="1" x14ac:dyDescent="0.15">
      <c r="A25" s="5" t="s">
        <v>41</v>
      </c>
      <c r="B25" s="44">
        <v>26.3</v>
      </c>
      <c r="C25" s="44">
        <v>26.3</v>
      </c>
      <c r="D25" s="44">
        <v>26.3</v>
      </c>
      <c r="E25" s="44">
        <v>26.3</v>
      </c>
      <c r="F25" s="44">
        <v>26.3</v>
      </c>
      <c r="G25" s="44">
        <v>26.3</v>
      </c>
      <c r="H25" s="44">
        <v>26.3</v>
      </c>
      <c r="I25" s="44">
        <v>26.3</v>
      </c>
      <c r="J25" s="44">
        <v>26.3</v>
      </c>
      <c r="K25" s="44">
        <v>26.3</v>
      </c>
      <c r="L25" s="44">
        <v>26.3</v>
      </c>
      <c r="M25" s="44">
        <v>26.3</v>
      </c>
      <c r="N25" s="45">
        <f t="shared" si="0"/>
        <v>315.60000000000008</v>
      </c>
      <c r="O25" s="1" t="s">
        <v>27</v>
      </c>
    </row>
    <row r="26" spans="1:15" ht="15" customHeight="1" x14ac:dyDescent="0.15">
      <c r="A26" s="5" t="s">
        <v>42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>
        <f t="shared" si="0"/>
        <v>0</v>
      </c>
      <c r="O26" s="1" t="s">
        <v>28</v>
      </c>
    </row>
    <row r="27" spans="1:15" ht="15" customHeight="1" x14ac:dyDescent="0.15">
      <c r="A27" s="5" t="s">
        <v>43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3">
        <f t="shared" si="0"/>
        <v>0</v>
      </c>
      <c r="O27" s="1" t="s">
        <v>29</v>
      </c>
    </row>
    <row r="28" spans="1:15" ht="15" customHeight="1" thickBot="1" x14ac:dyDescent="0.2">
      <c r="A28" s="6" t="s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4"/>
      <c r="N28" s="26">
        <f t="shared" si="0"/>
        <v>0</v>
      </c>
    </row>
    <row r="29" spans="1:15" ht="15" customHeight="1" x14ac:dyDescent="0.15">
      <c r="A29" s="8" t="s">
        <v>47</v>
      </c>
      <c r="M29" s="11"/>
      <c r="N29" s="11"/>
    </row>
    <row r="30" spans="1:15" ht="15" customHeight="1" x14ac:dyDescent="0.15">
      <c r="A30" s="8" t="s">
        <v>48</v>
      </c>
    </row>
    <row r="32" spans="1:15" ht="15" customHeight="1" thickBot="1" x14ac:dyDescent="0.2">
      <c r="A32" s="1" t="s">
        <v>44</v>
      </c>
    </row>
    <row r="33" spans="1:16" ht="15" customHeight="1" thickBot="1" x14ac:dyDescent="0.2">
      <c r="A33" s="13" t="s">
        <v>30</v>
      </c>
      <c r="B33" s="16">
        <f>N23*2</f>
        <v>0</v>
      </c>
      <c r="E33" s="1" t="s">
        <v>17</v>
      </c>
    </row>
    <row r="34" spans="1:16" ht="15" customHeight="1" thickBot="1" x14ac:dyDescent="0.2">
      <c r="A34" s="5" t="s">
        <v>31</v>
      </c>
      <c r="B34" s="45">
        <f>N24*3</f>
        <v>1350</v>
      </c>
      <c r="E34" s="1" t="s">
        <v>32</v>
      </c>
      <c r="F34" s="14">
        <f>IFERROR((ROUND(B38/B40,1)),"")</f>
        <v>3.4</v>
      </c>
      <c r="G34" s="58" t="s">
        <v>21</v>
      </c>
    </row>
    <row r="35" spans="1:16" ht="15" customHeight="1" x14ac:dyDescent="0.15">
      <c r="A35" s="5" t="s">
        <v>33</v>
      </c>
      <c r="B35" s="17">
        <f>N25*4</f>
        <v>1262.4000000000003</v>
      </c>
    </row>
    <row r="36" spans="1:16" ht="15" customHeight="1" x14ac:dyDescent="0.15">
      <c r="A36" s="5" t="s">
        <v>34</v>
      </c>
      <c r="B36" s="17">
        <f>N26*5</f>
        <v>0</v>
      </c>
    </row>
    <row r="37" spans="1:16" ht="15" customHeight="1" thickBot="1" x14ac:dyDescent="0.2">
      <c r="A37" s="5" t="s">
        <v>35</v>
      </c>
      <c r="B37" s="17">
        <f>N27*6</f>
        <v>0</v>
      </c>
      <c r="L37" s="57"/>
      <c r="O37" s="1" t="s">
        <v>82</v>
      </c>
    </row>
    <row r="38" spans="1:16" ht="15" customHeight="1" thickBot="1" x14ac:dyDescent="0.2">
      <c r="A38" s="6" t="s">
        <v>22</v>
      </c>
      <c r="B38" s="18">
        <f>SUM(B33:B37)</f>
        <v>2612.4000000000005</v>
      </c>
      <c r="C38" s="1" t="s">
        <v>36</v>
      </c>
      <c r="J38" s="1" t="s">
        <v>83</v>
      </c>
      <c r="N38" s="56" t="s">
        <v>86</v>
      </c>
      <c r="O38" s="53">
        <f>ROUNDUP(G40/6,1)</f>
        <v>0.6</v>
      </c>
      <c r="P38" s="1" t="s">
        <v>87</v>
      </c>
    </row>
    <row r="39" spans="1:16" ht="15" customHeight="1" thickBot="1" x14ac:dyDescent="0.2">
      <c r="B39" s="19"/>
      <c r="E39" s="1" t="s">
        <v>73</v>
      </c>
      <c r="I39" s="1" t="s">
        <v>85</v>
      </c>
      <c r="J39" s="1" t="s">
        <v>84</v>
      </c>
      <c r="N39" s="56" t="s">
        <v>86</v>
      </c>
      <c r="O39" s="54">
        <f>ROUNDUP(G40/5,1)</f>
        <v>0.7</v>
      </c>
      <c r="P39" s="1" t="s">
        <v>87</v>
      </c>
    </row>
    <row r="40" spans="1:16" ht="15" customHeight="1" thickBot="1" x14ac:dyDescent="0.2">
      <c r="A40" s="1" t="s">
        <v>37</v>
      </c>
      <c r="B40" s="46">
        <f>SUM(N23:N27)</f>
        <v>765.60000000000014</v>
      </c>
      <c r="C40" s="1" t="s">
        <v>23</v>
      </c>
      <c r="E40" s="1" t="s">
        <v>74</v>
      </c>
      <c r="G40" s="43">
        <f>ROUNDUP(B40/N22,1)</f>
        <v>3.1</v>
      </c>
      <c r="H40" s="58" t="s">
        <v>80</v>
      </c>
      <c r="J40" s="1" t="s">
        <v>88</v>
      </c>
      <c r="N40" s="56" t="s">
        <v>86</v>
      </c>
      <c r="O40" s="55">
        <f>ROUNDUP(G40/3,1)</f>
        <v>1.1000000000000001</v>
      </c>
      <c r="P40" s="1" t="s">
        <v>87</v>
      </c>
    </row>
    <row r="41" spans="1:16" ht="6.6" customHeight="1" x14ac:dyDescent="0.15"/>
  </sheetData>
  <mergeCells count="11">
    <mergeCell ref="M18:N18"/>
    <mergeCell ref="A19:A20"/>
    <mergeCell ref="B19:J19"/>
    <mergeCell ref="K19:M19"/>
    <mergeCell ref="N19:N20"/>
    <mergeCell ref="A2:N2"/>
    <mergeCell ref="K4:O4"/>
    <mergeCell ref="A7:A8"/>
    <mergeCell ref="B7:J7"/>
    <mergeCell ref="K7:M7"/>
    <mergeCell ref="N7:N8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130"/>
  <sheetViews>
    <sheetView tabSelected="1" view="pageBreakPreview" topLeftCell="A10" zoomScaleNormal="100" zoomScaleSheetLayoutView="100" workbookViewId="0">
      <selection activeCell="AQ28" sqref="AQ28"/>
    </sheetView>
  </sheetViews>
  <sheetFormatPr defaultColWidth="1.625" defaultRowHeight="11.25" x14ac:dyDescent="0.15"/>
  <cols>
    <col min="1" max="1" width="2.25" style="35" customWidth="1"/>
    <col min="2" max="8" width="1.625" style="35"/>
    <col min="9" max="12" width="1.625" style="35" customWidth="1"/>
    <col min="13" max="21" width="1.625" style="35"/>
    <col min="22" max="22" width="8.125" style="35" customWidth="1"/>
    <col min="23" max="29" width="1.625" style="35"/>
    <col min="30" max="33" width="1.625" style="35" customWidth="1"/>
    <col min="34" max="42" width="1.625" style="35"/>
    <col min="43" max="43" width="8.125" style="35" customWidth="1"/>
    <col min="44" max="50" width="1.625" style="35"/>
    <col min="51" max="54" width="1.625" style="35" customWidth="1"/>
    <col min="55" max="63" width="1.625" style="35"/>
    <col min="64" max="64" width="8.125" style="35" customWidth="1"/>
    <col min="65" max="71" width="1.625" style="35"/>
    <col min="72" max="75" width="1.625" style="35" customWidth="1"/>
    <col min="76" max="84" width="1.625" style="35"/>
    <col min="85" max="85" width="8.125" style="35" customWidth="1"/>
    <col min="86" max="87" width="1.625" style="35"/>
    <col min="88" max="88" width="21" style="35" customWidth="1"/>
    <col min="89" max="264" width="1.625" style="35"/>
    <col min="265" max="265" width="2.25" style="35" customWidth="1"/>
    <col min="266" max="272" width="1.625" style="35"/>
    <col min="273" max="281" width="1.625" style="35" customWidth="1"/>
    <col min="282" max="338" width="1.625" style="35"/>
    <col min="339" max="340" width="1.625" style="35" customWidth="1"/>
    <col min="341" max="520" width="1.625" style="35"/>
    <col min="521" max="521" width="2.25" style="35" customWidth="1"/>
    <col min="522" max="528" width="1.625" style="35"/>
    <col min="529" max="537" width="1.625" style="35" customWidth="1"/>
    <col min="538" max="594" width="1.625" style="35"/>
    <col min="595" max="596" width="1.625" style="35" customWidth="1"/>
    <col min="597" max="776" width="1.625" style="35"/>
    <col min="777" max="777" width="2.25" style="35" customWidth="1"/>
    <col min="778" max="784" width="1.625" style="35"/>
    <col min="785" max="793" width="1.625" style="35" customWidth="1"/>
    <col min="794" max="850" width="1.625" style="35"/>
    <col min="851" max="852" width="1.625" style="35" customWidth="1"/>
    <col min="853" max="1032" width="1.625" style="35"/>
    <col min="1033" max="1033" width="2.25" style="35" customWidth="1"/>
    <col min="1034" max="1040" width="1.625" style="35"/>
    <col min="1041" max="1049" width="1.625" style="35" customWidth="1"/>
    <col min="1050" max="1106" width="1.625" style="35"/>
    <col min="1107" max="1108" width="1.625" style="35" customWidth="1"/>
    <col min="1109" max="1288" width="1.625" style="35"/>
    <col min="1289" max="1289" width="2.25" style="35" customWidth="1"/>
    <col min="1290" max="1296" width="1.625" style="35"/>
    <col min="1297" max="1305" width="1.625" style="35" customWidth="1"/>
    <col min="1306" max="1362" width="1.625" style="35"/>
    <col min="1363" max="1364" width="1.625" style="35" customWidth="1"/>
    <col min="1365" max="1544" width="1.625" style="35"/>
    <col min="1545" max="1545" width="2.25" style="35" customWidth="1"/>
    <col min="1546" max="1552" width="1.625" style="35"/>
    <col min="1553" max="1561" width="1.625" style="35" customWidth="1"/>
    <col min="1562" max="1618" width="1.625" style="35"/>
    <col min="1619" max="1620" width="1.625" style="35" customWidth="1"/>
    <col min="1621" max="1800" width="1.625" style="35"/>
    <col min="1801" max="1801" width="2.25" style="35" customWidth="1"/>
    <col min="1802" max="1808" width="1.625" style="35"/>
    <col min="1809" max="1817" width="1.625" style="35" customWidth="1"/>
    <col min="1818" max="1874" width="1.625" style="35"/>
    <col min="1875" max="1876" width="1.625" style="35" customWidth="1"/>
    <col min="1877" max="2056" width="1.625" style="35"/>
    <col min="2057" max="2057" width="2.25" style="35" customWidth="1"/>
    <col min="2058" max="2064" width="1.625" style="35"/>
    <col min="2065" max="2073" width="1.625" style="35" customWidth="1"/>
    <col min="2074" max="2130" width="1.625" style="35"/>
    <col min="2131" max="2132" width="1.625" style="35" customWidth="1"/>
    <col min="2133" max="2312" width="1.625" style="35"/>
    <col min="2313" max="2313" width="2.25" style="35" customWidth="1"/>
    <col min="2314" max="2320" width="1.625" style="35"/>
    <col min="2321" max="2329" width="1.625" style="35" customWidth="1"/>
    <col min="2330" max="2386" width="1.625" style="35"/>
    <col min="2387" max="2388" width="1.625" style="35" customWidth="1"/>
    <col min="2389" max="2568" width="1.625" style="35"/>
    <col min="2569" max="2569" width="2.25" style="35" customWidth="1"/>
    <col min="2570" max="2576" width="1.625" style="35"/>
    <col min="2577" max="2585" width="1.625" style="35" customWidth="1"/>
    <col min="2586" max="2642" width="1.625" style="35"/>
    <col min="2643" max="2644" width="1.625" style="35" customWidth="1"/>
    <col min="2645" max="2824" width="1.625" style="35"/>
    <col min="2825" max="2825" width="2.25" style="35" customWidth="1"/>
    <col min="2826" max="2832" width="1.625" style="35"/>
    <col min="2833" max="2841" width="1.625" style="35" customWidth="1"/>
    <col min="2842" max="2898" width="1.625" style="35"/>
    <col min="2899" max="2900" width="1.625" style="35" customWidth="1"/>
    <col min="2901" max="3080" width="1.625" style="35"/>
    <col min="3081" max="3081" width="2.25" style="35" customWidth="1"/>
    <col min="3082" max="3088" width="1.625" style="35"/>
    <col min="3089" max="3097" width="1.625" style="35" customWidth="1"/>
    <col min="3098" max="3154" width="1.625" style="35"/>
    <col min="3155" max="3156" width="1.625" style="35" customWidth="1"/>
    <col min="3157" max="3336" width="1.625" style="35"/>
    <col min="3337" max="3337" width="2.25" style="35" customWidth="1"/>
    <col min="3338" max="3344" width="1.625" style="35"/>
    <col min="3345" max="3353" width="1.625" style="35" customWidth="1"/>
    <col min="3354" max="3410" width="1.625" style="35"/>
    <col min="3411" max="3412" width="1.625" style="35" customWidth="1"/>
    <col min="3413" max="3592" width="1.625" style="35"/>
    <col min="3593" max="3593" width="2.25" style="35" customWidth="1"/>
    <col min="3594" max="3600" width="1.625" style="35"/>
    <col min="3601" max="3609" width="1.625" style="35" customWidth="1"/>
    <col min="3610" max="3666" width="1.625" style="35"/>
    <col min="3667" max="3668" width="1.625" style="35" customWidth="1"/>
    <col min="3669" max="3848" width="1.625" style="35"/>
    <col min="3849" max="3849" width="2.25" style="35" customWidth="1"/>
    <col min="3850" max="3856" width="1.625" style="35"/>
    <col min="3857" max="3865" width="1.625" style="35" customWidth="1"/>
    <col min="3866" max="3922" width="1.625" style="35"/>
    <col min="3923" max="3924" width="1.625" style="35" customWidth="1"/>
    <col min="3925" max="4104" width="1.625" style="35"/>
    <col min="4105" max="4105" width="2.25" style="35" customWidth="1"/>
    <col min="4106" max="4112" width="1.625" style="35"/>
    <col min="4113" max="4121" width="1.625" style="35" customWidth="1"/>
    <col min="4122" max="4178" width="1.625" style="35"/>
    <col min="4179" max="4180" width="1.625" style="35" customWidth="1"/>
    <col min="4181" max="4360" width="1.625" style="35"/>
    <col min="4361" max="4361" width="2.25" style="35" customWidth="1"/>
    <col min="4362" max="4368" width="1.625" style="35"/>
    <col min="4369" max="4377" width="1.625" style="35" customWidth="1"/>
    <col min="4378" max="4434" width="1.625" style="35"/>
    <col min="4435" max="4436" width="1.625" style="35" customWidth="1"/>
    <col min="4437" max="4616" width="1.625" style="35"/>
    <col min="4617" max="4617" width="2.25" style="35" customWidth="1"/>
    <col min="4618" max="4624" width="1.625" style="35"/>
    <col min="4625" max="4633" width="1.625" style="35" customWidth="1"/>
    <col min="4634" max="4690" width="1.625" style="35"/>
    <col min="4691" max="4692" width="1.625" style="35" customWidth="1"/>
    <col min="4693" max="4872" width="1.625" style="35"/>
    <col min="4873" max="4873" width="2.25" style="35" customWidth="1"/>
    <col min="4874" max="4880" width="1.625" style="35"/>
    <col min="4881" max="4889" width="1.625" style="35" customWidth="1"/>
    <col min="4890" max="4946" width="1.625" style="35"/>
    <col min="4947" max="4948" width="1.625" style="35" customWidth="1"/>
    <col min="4949" max="5128" width="1.625" style="35"/>
    <col min="5129" max="5129" width="2.25" style="35" customWidth="1"/>
    <col min="5130" max="5136" width="1.625" style="35"/>
    <col min="5137" max="5145" width="1.625" style="35" customWidth="1"/>
    <col min="5146" max="5202" width="1.625" style="35"/>
    <col min="5203" max="5204" width="1.625" style="35" customWidth="1"/>
    <col min="5205" max="5384" width="1.625" style="35"/>
    <col min="5385" max="5385" width="2.25" style="35" customWidth="1"/>
    <col min="5386" max="5392" width="1.625" style="35"/>
    <col min="5393" max="5401" width="1.625" style="35" customWidth="1"/>
    <col min="5402" max="5458" width="1.625" style="35"/>
    <col min="5459" max="5460" width="1.625" style="35" customWidth="1"/>
    <col min="5461" max="5640" width="1.625" style="35"/>
    <col min="5641" max="5641" width="2.25" style="35" customWidth="1"/>
    <col min="5642" max="5648" width="1.625" style="35"/>
    <col min="5649" max="5657" width="1.625" style="35" customWidth="1"/>
    <col min="5658" max="5714" width="1.625" style="35"/>
    <col min="5715" max="5716" width="1.625" style="35" customWidth="1"/>
    <col min="5717" max="5896" width="1.625" style="35"/>
    <col min="5897" max="5897" width="2.25" style="35" customWidth="1"/>
    <col min="5898" max="5904" width="1.625" style="35"/>
    <col min="5905" max="5913" width="1.625" style="35" customWidth="1"/>
    <col min="5914" max="5970" width="1.625" style="35"/>
    <col min="5971" max="5972" width="1.625" style="35" customWidth="1"/>
    <col min="5973" max="6152" width="1.625" style="35"/>
    <col min="6153" max="6153" width="2.25" style="35" customWidth="1"/>
    <col min="6154" max="6160" width="1.625" style="35"/>
    <col min="6161" max="6169" width="1.625" style="35" customWidth="1"/>
    <col min="6170" max="6226" width="1.625" style="35"/>
    <col min="6227" max="6228" width="1.625" style="35" customWidth="1"/>
    <col min="6229" max="6408" width="1.625" style="35"/>
    <col min="6409" max="6409" width="2.25" style="35" customWidth="1"/>
    <col min="6410" max="6416" width="1.625" style="35"/>
    <col min="6417" max="6425" width="1.625" style="35" customWidth="1"/>
    <col min="6426" max="6482" width="1.625" style="35"/>
    <col min="6483" max="6484" width="1.625" style="35" customWidth="1"/>
    <col min="6485" max="6664" width="1.625" style="35"/>
    <col min="6665" max="6665" width="2.25" style="35" customWidth="1"/>
    <col min="6666" max="6672" width="1.625" style="35"/>
    <col min="6673" max="6681" width="1.625" style="35" customWidth="1"/>
    <col min="6682" max="6738" width="1.625" style="35"/>
    <col min="6739" max="6740" width="1.625" style="35" customWidth="1"/>
    <col min="6741" max="6920" width="1.625" style="35"/>
    <col min="6921" max="6921" width="2.25" style="35" customWidth="1"/>
    <col min="6922" max="6928" width="1.625" style="35"/>
    <col min="6929" max="6937" width="1.625" style="35" customWidth="1"/>
    <col min="6938" max="6994" width="1.625" style="35"/>
    <col min="6995" max="6996" width="1.625" style="35" customWidth="1"/>
    <col min="6997" max="7176" width="1.625" style="35"/>
    <col min="7177" max="7177" width="2.25" style="35" customWidth="1"/>
    <col min="7178" max="7184" width="1.625" style="35"/>
    <col min="7185" max="7193" width="1.625" style="35" customWidth="1"/>
    <col min="7194" max="7250" width="1.625" style="35"/>
    <col min="7251" max="7252" width="1.625" style="35" customWidth="1"/>
    <col min="7253" max="7432" width="1.625" style="35"/>
    <col min="7433" max="7433" width="2.25" style="35" customWidth="1"/>
    <col min="7434" max="7440" width="1.625" style="35"/>
    <col min="7441" max="7449" width="1.625" style="35" customWidth="1"/>
    <col min="7450" max="7506" width="1.625" style="35"/>
    <col min="7507" max="7508" width="1.625" style="35" customWidth="1"/>
    <col min="7509" max="7688" width="1.625" style="35"/>
    <col min="7689" max="7689" width="2.25" style="35" customWidth="1"/>
    <col min="7690" max="7696" width="1.625" style="35"/>
    <col min="7697" max="7705" width="1.625" style="35" customWidth="1"/>
    <col min="7706" max="7762" width="1.625" style="35"/>
    <col min="7763" max="7764" width="1.625" style="35" customWidth="1"/>
    <col min="7765" max="7944" width="1.625" style="35"/>
    <col min="7945" max="7945" width="2.25" style="35" customWidth="1"/>
    <col min="7946" max="7952" width="1.625" style="35"/>
    <col min="7953" max="7961" width="1.625" style="35" customWidth="1"/>
    <col min="7962" max="8018" width="1.625" style="35"/>
    <col min="8019" max="8020" width="1.625" style="35" customWidth="1"/>
    <col min="8021" max="8200" width="1.625" style="35"/>
    <col min="8201" max="8201" width="2.25" style="35" customWidth="1"/>
    <col min="8202" max="8208" width="1.625" style="35"/>
    <col min="8209" max="8217" width="1.625" style="35" customWidth="1"/>
    <col min="8218" max="8274" width="1.625" style="35"/>
    <col min="8275" max="8276" width="1.625" style="35" customWidth="1"/>
    <col min="8277" max="8456" width="1.625" style="35"/>
    <col min="8457" max="8457" width="2.25" style="35" customWidth="1"/>
    <col min="8458" max="8464" width="1.625" style="35"/>
    <col min="8465" max="8473" width="1.625" style="35" customWidth="1"/>
    <col min="8474" max="8530" width="1.625" style="35"/>
    <col min="8531" max="8532" width="1.625" style="35" customWidth="1"/>
    <col min="8533" max="8712" width="1.625" style="35"/>
    <col min="8713" max="8713" width="2.25" style="35" customWidth="1"/>
    <col min="8714" max="8720" width="1.625" style="35"/>
    <col min="8721" max="8729" width="1.625" style="35" customWidth="1"/>
    <col min="8730" max="8786" width="1.625" style="35"/>
    <col min="8787" max="8788" width="1.625" style="35" customWidth="1"/>
    <col min="8789" max="8968" width="1.625" style="35"/>
    <col min="8969" max="8969" width="2.25" style="35" customWidth="1"/>
    <col min="8970" max="8976" width="1.625" style="35"/>
    <col min="8977" max="8985" width="1.625" style="35" customWidth="1"/>
    <col min="8986" max="9042" width="1.625" style="35"/>
    <col min="9043" max="9044" width="1.625" style="35" customWidth="1"/>
    <col min="9045" max="9224" width="1.625" style="35"/>
    <col min="9225" max="9225" width="2.25" style="35" customWidth="1"/>
    <col min="9226" max="9232" width="1.625" style="35"/>
    <col min="9233" max="9241" width="1.625" style="35" customWidth="1"/>
    <col min="9242" max="9298" width="1.625" style="35"/>
    <col min="9299" max="9300" width="1.625" style="35" customWidth="1"/>
    <col min="9301" max="9480" width="1.625" style="35"/>
    <col min="9481" max="9481" width="2.25" style="35" customWidth="1"/>
    <col min="9482" max="9488" width="1.625" style="35"/>
    <col min="9489" max="9497" width="1.625" style="35" customWidth="1"/>
    <col min="9498" max="9554" width="1.625" style="35"/>
    <col min="9555" max="9556" width="1.625" style="35" customWidth="1"/>
    <col min="9557" max="9736" width="1.625" style="35"/>
    <col min="9737" max="9737" width="2.25" style="35" customWidth="1"/>
    <col min="9738" max="9744" width="1.625" style="35"/>
    <col min="9745" max="9753" width="1.625" style="35" customWidth="1"/>
    <col min="9754" max="9810" width="1.625" style="35"/>
    <col min="9811" max="9812" width="1.625" style="35" customWidth="1"/>
    <col min="9813" max="9992" width="1.625" style="35"/>
    <col min="9993" max="9993" width="2.25" style="35" customWidth="1"/>
    <col min="9994" max="10000" width="1.625" style="35"/>
    <col min="10001" max="10009" width="1.625" style="35" customWidth="1"/>
    <col min="10010" max="10066" width="1.625" style="35"/>
    <col min="10067" max="10068" width="1.625" style="35" customWidth="1"/>
    <col min="10069" max="10248" width="1.625" style="35"/>
    <col min="10249" max="10249" width="2.25" style="35" customWidth="1"/>
    <col min="10250" max="10256" width="1.625" style="35"/>
    <col min="10257" max="10265" width="1.625" style="35" customWidth="1"/>
    <col min="10266" max="10322" width="1.625" style="35"/>
    <col min="10323" max="10324" width="1.625" style="35" customWidth="1"/>
    <col min="10325" max="10504" width="1.625" style="35"/>
    <col min="10505" max="10505" width="2.25" style="35" customWidth="1"/>
    <col min="10506" max="10512" width="1.625" style="35"/>
    <col min="10513" max="10521" width="1.625" style="35" customWidth="1"/>
    <col min="10522" max="10578" width="1.625" style="35"/>
    <col min="10579" max="10580" width="1.625" style="35" customWidth="1"/>
    <col min="10581" max="10760" width="1.625" style="35"/>
    <col min="10761" max="10761" width="2.25" style="35" customWidth="1"/>
    <col min="10762" max="10768" width="1.625" style="35"/>
    <col min="10769" max="10777" width="1.625" style="35" customWidth="1"/>
    <col min="10778" max="10834" width="1.625" style="35"/>
    <col min="10835" max="10836" width="1.625" style="35" customWidth="1"/>
    <col min="10837" max="11016" width="1.625" style="35"/>
    <col min="11017" max="11017" width="2.25" style="35" customWidth="1"/>
    <col min="11018" max="11024" width="1.625" style="35"/>
    <col min="11025" max="11033" width="1.625" style="35" customWidth="1"/>
    <col min="11034" max="11090" width="1.625" style="35"/>
    <col min="11091" max="11092" width="1.625" style="35" customWidth="1"/>
    <col min="11093" max="11272" width="1.625" style="35"/>
    <col min="11273" max="11273" width="2.25" style="35" customWidth="1"/>
    <col min="11274" max="11280" width="1.625" style="35"/>
    <col min="11281" max="11289" width="1.625" style="35" customWidth="1"/>
    <col min="11290" max="11346" width="1.625" style="35"/>
    <col min="11347" max="11348" width="1.625" style="35" customWidth="1"/>
    <col min="11349" max="11528" width="1.625" style="35"/>
    <col min="11529" max="11529" width="2.25" style="35" customWidth="1"/>
    <col min="11530" max="11536" width="1.625" style="35"/>
    <col min="11537" max="11545" width="1.625" style="35" customWidth="1"/>
    <col min="11546" max="11602" width="1.625" style="35"/>
    <col min="11603" max="11604" width="1.625" style="35" customWidth="1"/>
    <col min="11605" max="11784" width="1.625" style="35"/>
    <col min="11785" max="11785" width="2.25" style="35" customWidth="1"/>
    <col min="11786" max="11792" width="1.625" style="35"/>
    <col min="11793" max="11801" width="1.625" style="35" customWidth="1"/>
    <col min="11802" max="11858" width="1.625" style="35"/>
    <col min="11859" max="11860" width="1.625" style="35" customWidth="1"/>
    <col min="11861" max="12040" width="1.625" style="35"/>
    <col min="12041" max="12041" width="2.25" style="35" customWidth="1"/>
    <col min="12042" max="12048" width="1.625" style="35"/>
    <col min="12049" max="12057" width="1.625" style="35" customWidth="1"/>
    <col min="12058" max="12114" width="1.625" style="35"/>
    <col min="12115" max="12116" width="1.625" style="35" customWidth="1"/>
    <col min="12117" max="12296" width="1.625" style="35"/>
    <col min="12297" max="12297" width="2.25" style="35" customWidth="1"/>
    <col min="12298" max="12304" width="1.625" style="35"/>
    <col min="12305" max="12313" width="1.625" style="35" customWidth="1"/>
    <col min="12314" max="12370" width="1.625" style="35"/>
    <col min="12371" max="12372" width="1.625" style="35" customWidth="1"/>
    <col min="12373" max="12552" width="1.625" style="35"/>
    <col min="12553" max="12553" width="2.25" style="35" customWidth="1"/>
    <col min="12554" max="12560" width="1.625" style="35"/>
    <col min="12561" max="12569" width="1.625" style="35" customWidth="1"/>
    <col min="12570" max="12626" width="1.625" style="35"/>
    <col min="12627" max="12628" width="1.625" style="35" customWidth="1"/>
    <col min="12629" max="12808" width="1.625" style="35"/>
    <col min="12809" max="12809" width="2.25" style="35" customWidth="1"/>
    <col min="12810" max="12816" width="1.625" style="35"/>
    <col min="12817" max="12825" width="1.625" style="35" customWidth="1"/>
    <col min="12826" max="12882" width="1.625" style="35"/>
    <col min="12883" max="12884" width="1.625" style="35" customWidth="1"/>
    <col min="12885" max="13064" width="1.625" style="35"/>
    <col min="13065" max="13065" width="2.25" style="35" customWidth="1"/>
    <col min="13066" max="13072" width="1.625" style="35"/>
    <col min="13073" max="13081" width="1.625" style="35" customWidth="1"/>
    <col min="13082" max="13138" width="1.625" style="35"/>
    <col min="13139" max="13140" width="1.625" style="35" customWidth="1"/>
    <col min="13141" max="13320" width="1.625" style="35"/>
    <col min="13321" max="13321" width="2.25" style="35" customWidth="1"/>
    <col min="13322" max="13328" width="1.625" style="35"/>
    <col min="13329" max="13337" width="1.625" style="35" customWidth="1"/>
    <col min="13338" max="13394" width="1.625" style="35"/>
    <col min="13395" max="13396" width="1.625" style="35" customWidth="1"/>
    <col min="13397" max="13576" width="1.625" style="35"/>
    <col min="13577" max="13577" width="2.25" style="35" customWidth="1"/>
    <col min="13578" max="13584" width="1.625" style="35"/>
    <col min="13585" max="13593" width="1.625" style="35" customWidth="1"/>
    <col min="13594" max="13650" width="1.625" style="35"/>
    <col min="13651" max="13652" width="1.625" style="35" customWidth="1"/>
    <col min="13653" max="13832" width="1.625" style="35"/>
    <col min="13833" max="13833" width="2.25" style="35" customWidth="1"/>
    <col min="13834" max="13840" width="1.625" style="35"/>
    <col min="13841" max="13849" width="1.625" style="35" customWidth="1"/>
    <col min="13850" max="13906" width="1.625" style="35"/>
    <col min="13907" max="13908" width="1.625" style="35" customWidth="1"/>
    <col min="13909" max="14088" width="1.625" style="35"/>
    <col min="14089" max="14089" width="2.25" style="35" customWidth="1"/>
    <col min="14090" max="14096" width="1.625" style="35"/>
    <col min="14097" max="14105" width="1.625" style="35" customWidth="1"/>
    <col min="14106" max="14162" width="1.625" style="35"/>
    <col min="14163" max="14164" width="1.625" style="35" customWidth="1"/>
    <col min="14165" max="14344" width="1.625" style="35"/>
    <col min="14345" max="14345" width="2.25" style="35" customWidth="1"/>
    <col min="14346" max="14352" width="1.625" style="35"/>
    <col min="14353" max="14361" width="1.625" style="35" customWidth="1"/>
    <col min="14362" max="14418" width="1.625" style="35"/>
    <col min="14419" max="14420" width="1.625" style="35" customWidth="1"/>
    <col min="14421" max="14600" width="1.625" style="35"/>
    <col min="14601" max="14601" width="2.25" style="35" customWidth="1"/>
    <col min="14602" max="14608" width="1.625" style="35"/>
    <col min="14609" max="14617" width="1.625" style="35" customWidth="1"/>
    <col min="14618" max="14674" width="1.625" style="35"/>
    <col min="14675" max="14676" width="1.625" style="35" customWidth="1"/>
    <col min="14677" max="14856" width="1.625" style="35"/>
    <col min="14857" max="14857" width="2.25" style="35" customWidth="1"/>
    <col min="14858" max="14864" width="1.625" style="35"/>
    <col min="14865" max="14873" width="1.625" style="35" customWidth="1"/>
    <col min="14874" max="14930" width="1.625" style="35"/>
    <col min="14931" max="14932" width="1.625" style="35" customWidth="1"/>
    <col min="14933" max="15112" width="1.625" style="35"/>
    <col min="15113" max="15113" width="2.25" style="35" customWidth="1"/>
    <col min="15114" max="15120" width="1.625" style="35"/>
    <col min="15121" max="15129" width="1.625" style="35" customWidth="1"/>
    <col min="15130" max="15186" width="1.625" style="35"/>
    <col min="15187" max="15188" width="1.625" style="35" customWidth="1"/>
    <col min="15189" max="15368" width="1.625" style="35"/>
    <col min="15369" max="15369" width="2.25" style="35" customWidth="1"/>
    <col min="15370" max="15376" width="1.625" style="35"/>
    <col min="15377" max="15385" width="1.625" style="35" customWidth="1"/>
    <col min="15386" max="15442" width="1.625" style="35"/>
    <col min="15443" max="15444" width="1.625" style="35" customWidth="1"/>
    <col min="15445" max="15624" width="1.625" style="35"/>
    <col min="15625" max="15625" width="2.25" style="35" customWidth="1"/>
    <col min="15626" max="15632" width="1.625" style="35"/>
    <col min="15633" max="15641" width="1.625" style="35" customWidth="1"/>
    <col min="15642" max="15698" width="1.625" style="35"/>
    <col min="15699" max="15700" width="1.625" style="35" customWidth="1"/>
    <col min="15701" max="15880" width="1.625" style="35"/>
    <col min="15881" max="15881" width="2.25" style="35" customWidth="1"/>
    <col min="15882" max="15888" width="1.625" style="35"/>
    <col min="15889" max="15897" width="1.625" style="35" customWidth="1"/>
    <col min="15898" max="15954" width="1.625" style="35"/>
    <col min="15955" max="15956" width="1.625" style="35" customWidth="1"/>
    <col min="15957" max="16136" width="1.625" style="35"/>
    <col min="16137" max="16137" width="2.25" style="35" customWidth="1"/>
    <col min="16138" max="16144" width="1.625" style="35"/>
    <col min="16145" max="16153" width="1.625" style="35" customWidth="1"/>
    <col min="16154" max="16210" width="1.625" style="35"/>
    <col min="16211" max="16212" width="1.625" style="35" customWidth="1"/>
    <col min="16213" max="16384" width="1.625" style="35"/>
  </cols>
  <sheetData>
    <row r="2" spans="1:88" ht="15" customHeight="1" thickBot="1" x14ac:dyDescent="0.2">
      <c r="C2" s="41" t="s">
        <v>59</v>
      </c>
      <c r="D2" s="36"/>
      <c r="E2" s="36"/>
      <c r="F2" s="36"/>
      <c r="G2" s="36"/>
      <c r="H2" s="36"/>
      <c r="I2" s="36"/>
      <c r="J2" s="36"/>
      <c r="K2" s="36"/>
      <c r="L2" s="36"/>
      <c r="M2" s="36" t="s">
        <v>60</v>
      </c>
      <c r="N2" s="36"/>
      <c r="O2" s="36"/>
      <c r="P2" s="36"/>
      <c r="Q2" s="41" t="s">
        <v>72</v>
      </c>
      <c r="R2" s="36"/>
      <c r="U2" s="36"/>
      <c r="X2" s="41" t="s">
        <v>59</v>
      </c>
      <c r="Y2" s="36"/>
      <c r="Z2" s="36"/>
      <c r="AA2" s="36"/>
      <c r="AB2" s="36"/>
      <c r="AC2" s="36"/>
      <c r="AD2" s="36"/>
      <c r="AE2" s="36"/>
      <c r="AF2" s="36"/>
      <c r="AG2" s="36"/>
      <c r="AH2" s="36" t="s">
        <v>75</v>
      </c>
      <c r="AI2" s="36"/>
      <c r="AJ2" s="36"/>
      <c r="AK2" s="36"/>
      <c r="AL2" s="41" t="s">
        <v>72</v>
      </c>
      <c r="AM2" s="36"/>
      <c r="AP2" s="36"/>
      <c r="AS2" s="41" t="s">
        <v>59</v>
      </c>
      <c r="AT2" s="36"/>
      <c r="AU2" s="36"/>
      <c r="AV2" s="36"/>
      <c r="AW2" s="36"/>
      <c r="AX2" s="36"/>
      <c r="AY2" s="36"/>
      <c r="AZ2" s="36"/>
      <c r="BA2" s="36"/>
      <c r="BB2" s="36"/>
      <c r="BC2" s="36" t="s">
        <v>76</v>
      </c>
      <c r="BD2" s="36"/>
      <c r="BE2" s="36"/>
      <c r="BF2" s="36"/>
      <c r="BG2" s="41" t="s">
        <v>78</v>
      </c>
      <c r="BH2" s="36"/>
      <c r="BK2" s="36"/>
      <c r="BN2" s="41" t="s">
        <v>59</v>
      </c>
      <c r="BO2" s="36"/>
      <c r="BP2" s="36"/>
      <c r="BQ2" s="36"/>
      <c r="BR2" s="36"/>
      <c r="BS2" s="36"/>
      <c r="BT2" s="36"/>
      <c r="BU2" s="36"/>
      <c r="BV2" s="36"/>
      <c r="BW2" s="36"/>
      <c r="BX2" s="36" t="s">
        <v>77</v>
      </c>
      <c r="BY2" s="36"/>
      <c r="BZ2" s="36"/>
      <c r="CA2" s="36"/>
      <c r="CB2" s="41" t="s">
        <v>78</v>
      </c>
      <c r="CC2" s="36"/>
      <c r="CF2" s="36"/>
    </row>
    <row r="3" spans="1:88" ht="15" customHeight="1" x14ac:dyDescent="0.15">
      <c r="C3" s="87" t="s">
        <v>52</v>
      </c>
      <c r="D3" s="88"/>
      <c r="E3" s="89"/>
      <c r="F3" s="88" t="s">
        <v>53</v>
      </c>
      <c r="G3" s="88"/>
      <c r="H3" s="96"/>
      <c r="I3" s="99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31" t="s">
        <v>58</v>
      </c>
      <c r="X3" s="87" t="s">
        <v>52</v>
      </c>
      <c r="Y3" s="88"/>
      <c r="Z3" s="89"/>
      <c r="AA3" s="88" t="s">
        <v>53</v>
      </c>
      <c r="AB3" s="88"/>
      <c r="AC3" s="96"/>
      <c r="AD3" s="99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31" t="s">
        <v>58</v>
      </c>
      <c r="AS3" s="87" t="s">
        <v>52</v>
      </c>
      <c r="AT3" s="88"/>
      <c r="AU3" s="89"/>
      <c r="AV3" s="88" t="s">
        <v>53</v>
      </c>
      <c r="AW3" s="88"/>
      <c r="AX3" s="96"/>
      <c r="AY3" s="99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31" t="s">
        <v>58</v>
      </c>
      <c r="BN3" s="87" t="s">
        <v>52</v>
      </c>
      <c r="BO3" s="88"/>
      <c r="BP3" s="89"/>
      <c r="BQ3" s="88" t="s">
        <v>53</v>
      </c>
      <c r="BR3" s="88"/>
      <c r="BS3" s="96"/>
      <c r="BT3" s="99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31" t="s">
        <v>58</v>
      </c>
    </row>
    <row r="4" spans="1:88" ht="15" customHeight="1" x14ac:dyDescent="0.15">
      <c r="C4" s="90"/>
      <c r="D4" s="91"/>
      <c r="E4" s="92"/>
      <c r="F4" s="91"/>
      <c r="G4" s="91"/>
      <c r="H4" s="97"/>
      <c r="I4" s="70" t="s">
        <v>54</v>
      </c>
      <c r="J4" s="71"/>
      <c r="K4" s="71"/>
      <c r="L4" s="71"/>
      <c r="M4" s="71"/>
      <c r="N4" s="74" t="s">
        <v>55</v>
      </c>
      <c r="O4" s="75"/>
      <c r="P4" s="75"/>
      <c r="Q4" s="75"/>
      <c r="R4" s="76"/>
      <c r="S4" s="80" t="s">
        <v>56</v>
      </c>
      <c r="T4" s="81"/>
      <c r="U4" s="82"/>
      <c r="V4" s="132"/>
      <c r="X4" s="90"/>
      <c r="Y4" s="91"/>
      <c r="Z4" s="92"/>
      <c r="AA4" s="91"/>
      <c r="AB4" s="91"/>
      <c r="AC4" s="97"/>
      <c r="AD4" s="70" t="s">
        <v>54</v>
      </c>
      <c r="AE4" s="71"/>
      <c r="AF4" s="71"/>
      <c r="AG4" s="71"/>
      <c r="AH4" s="71"/>
      <c r="AI4" s="74" t="s">
        <v>55</v>
      </c>
      <c r="AJ4" s="75"/>
      <c r="AK4" s="75"/>
      <c r="AL4" s="75"/>
      <c r="AM4" s="76"/>
      <c r="AN4" s="80" t="s">
        <v>56</v>
      </c>
      <c r="AO4" s="81"/>
      <c r="AP4" s="82"/>
      <c r="AQ4" s="132"/>
      <c r="AS4" s="90"/>
      <c r="AT4" s="91"/>
      <c r="AU4" s="92"/>
      <c r="AV4" s="91"/>
      <c r="AW4" s="91"/>
      <c r="AX4" s="97"/>
      <c r="AY4" s="70" t="s">
        <v>54</v>
      </c>
      <c r="AZ4" s="71"/>
      <c r="BA4" s="71"/>
      <c r="BB4" s="71"/>
      <c r="BC4" s="71"/>
      <c r="BD4" s="74" t="s">
        <v>55</v>
      </c>
      <c r="BE4" s="75"/>
      <c r="BF4" s="75"/>
      <c r="BG4" s="75"/>
      <c r="BH4" s="76"/>
      <c r="BI4" s="80" t="s">
        <v>56</v>
      </c>
      <c r="BJ4" s="81"/>
      <c r="BK4" s="82"/>
      <c r="BL4" s="132"/>
      <c r="BN4" s="90"/>
      <c r="BO4" s="91"/>
      <c r="BP4" s="92"/>
      <c r="BQ4" s="91"/>
      <c r="BR4" s="91"/>
      <c r="BS4" s="97"/>
      <c r="BT4" s="70" t="s">
        <v>54</v>
      </c>
      <c r="BU4" s="71"/>
      <c r="BV4" s="71"/>
      <c r="BW4" s="71"/>
      <c r="BX4" s="71"/>
      <c r="BY4" s="74" t="s">
        <v>55</v>
      </c>
      <c r="BZ4" s="75"/>
      <c r="CA4" s="75"/>
      <c r="CB4" s="75"/>
      <c r="CC4" s="76"/>
      <c r="CD4" s="80" t="s">
        <v>56</v>
      </c>
      <c r="CE4" s="81"/>
      <c r="CF4" s="82"/>
      <c r="CG4" s="132"/>
    </row>
    <row r="5" spans="1:88" ht="15" customHeight="1" thickBot="1" x14ac:dyDescent="0.2">
      <c r="C5" s="93"/>
      <c r="D5" s="94"/>
      <c r="E5" s="95"/>
      <c r="F5" s="94"/>
      <c r="G5" s="94"/>
      <c r="H5" s="98"/>
      <c r="I5" s="72"/>
      <c r="J5" s="73"/>
      <c r="K5" s="73"/>
      <c r="L5" s="73"/>
      <c r="M5" s="73"/>
      <c r="N5" s="77"/>
      <c r="O5" s="78"/>
      <c r="P5" s="78"/>
      <c r="Q5" s="78"/>
      <c r="R5" s="79"/>
      <c r="S5" s="83"/>
      <c r="T5" s="83"/>
      <c r="U5" s="84"/>
      <c r="V5" s="133"/>
      <c r="X5" s="93"/>
      <c r="Y5" s="94"/>
      <c r="Z5" s="95"/>
      <c r="AA5" s="94"/>
      <c r="AB5" s="94"/>
      <c r="AC5" s="98"/>
      <c r="AD5" s="72"/>
      <c r="AE5" s="73"/>
      <c r="AF5" s="73"/>
      <c r="AG5" s="73"/>
      <c r="AH5" s="73"/>
      <c r="AI5" s="77"/>
      <c r="AJ5" s="78"/>
      <c r="AK5" s="78"/>
      <c r="AL5" s="78"/>
      <c r="AM5" s="79"/>
      <c r="AN5" s="83"/>
      <c r="AO5" s="83"/>
      <c r="AP5" s="84"/>
      <c r="AQ5" s="133"/>
      <c r="AS5" s="93"/>
      <c r="AT5" s="94"/>
      <c r="AU5" s="95"/>
      <c r="AV5" s="94"/>
      <c r="AW5" s="94"/>
      <c r="AX5" s="98"/>
      <c r="AY5" s="72"/>
      <c r="AZ5" s="73"/>
      <c r="BA5" s="73"/>
      <c r="BB5" s="73"/>
      <c r="BC5" s="73"/>
      <c r="BD5" s="77"/>
      <c r="BE5" s="78"/>
      <c r="BF5" s="78"/>
      <c r="BG5" s="78"/>
      <c r="BH5" s="79"/>
      <c r="BI5" s="83"/>
      <c r="BJ5" s="83"/>
      <c r="BK5" s="84"/>
      <c r="BL5" s="133"/>
      <c r="BN5" s="93"/>
      <c r="BO5" s="94"/>
      <c r="BP5" s="95"/>
      <c r="BQ5" s="94"/>
      <c r="BR5" s="94"/>
      <c r="BS5" s="98"/>
      <c r="BT5" s="72"/>
      <c r="BU5" s="73"/>
      <c r="BV5" s="73"/>
      <c r="BW5" s="73"/>
      <c r="BX5" s="73"/>
      <c r="BY5" s="77"/>
      <c r="BZ5" s="78"/>
      <c r="CA5" s="78"/>
      <c r="CB5" s="78"/>
      <c r="CC5" s="79"/>
      <c r="CD5" s="83"/>
      <c r="CE5" s="83"/>
      <c r="CF5" s="84"/>
      <c r="CG5" s="133"/>
    </row>
    <row r="6" spans="1:88" ht="21.75" customHeight="1" x14ac:dyDescent="0.15">
      <c r="A6" s="35">
        <v>1</v>
      </c>
      <c r="C6" s="101">
        <v>3</v>
      </c>
      <c r="D6" s="102"/>
      <c r="E6" s="102"/>
      <c r="F6" s="102"/>
      <c r="G6" s="102"/>
      <c r="H6" s="103"/>
      <c r="I6" s="104">
        <v>0.375</v>
      </c>
      <c r="J6" s="102"/>
      <c r="K6" s="102"/>
      <c r="L6" s="102"/>
      <c r="M6" s="102"/>
      <c r="N6" s="107">
        <v>0.70833333333333337</v>
      </c>
      <c r="O6" s="108"/>
      <c r="P6" s="108"/>
      <c r="Q6" s="108"/>
      <c r="R6" s="108"/>
      <c r="S6" s="111">
        <f>N6-I6</f>
        <v>0.33333333333333337</v>
      </c>
      <c r="T6" s="112"/>
      <c r="U6" s="112"/>
      <c r="V6" s="37">
        <v>1</v>
      </c>
      <c r="X6" s="101">
        <v>3</v>
      </c>
      <c r="Y6" s="102"/>
      <c r="Z6" s="102"/>
      <c r="AA6" s="102"/>
      <c r="AB6" s="102"/>
      <c r="AC6" s="103"/>
      <c r="AD6" s="104">
        <v>0.375</v>
      </c>
      <c r="AE6" s="102"/>
      <c r="AF6" s="102"/>
      <c r="AG6" s="102"/>
      <c r="AH6" s="102"/>
      <c r="AI6" s="107">
        <v>0.70833333333333337</v>
      </c>
      <c r="AJ6" s="108"/>
      <c r="AK6" s="108"/>
      <c r="AL6" s="108"/>
      <c r="AM6" s="108"/>
      <c r="AN6" s="111">
        <f>AI6-AD6</f>
        <v>0.33333333333333337</v>
      </c>
      <c r="AO6" s="112"/>
      <c r="AP6" s="112"/>
      <c r="AQ6" s="37">
        <v>1</v>
      </c>
      <c r="AS6" s="101">
        <v>3</v>
      </c>
      <c r="AT6" s="102"/>
      <c r="AU6" s="102"/>
      <c r="AV6" s="102"/>
      <c r="AW6" s="102"/>
      <c r="AX6" s="103"/>
      <c r="AY6" s="104">
        <v>0.45833333333333331</v>
      </c>
      <c r="AZ6" s="102"/>
      <c r="BA6" s="102"/>
      <c r="BB6" s="102"/>
      <c r="BC6" s="102"/>
      <c r="BD6" s="107">
        <v>0.70833333333333337</v>
      </c>
      <c r="BE6" s="108"/>
      <c r="BF6" s="108"/>
      <c r="BG6" s="108"/>
      <c r="BH6" s="108"/>
      <c r="BI6" s="111">
        <f>BD6-AY6</f>
        <v>0.25000000000000006</v>
      </c>
      <c r="BJ6" s="112"/>
      <c r="BK6" s="112"/>
      <c r="BL6" s="37">
        <v>0.75</v>
      </c>
      <c r="BN6" s="101">
        <v>3</v>
      </c>
      <c r="BO6" s="102"/>
      <c r="BP6" s="102"/>
      <c r="BQ6" s="102"/>
      <c r="BR6" s="102"/>
      <c r="BS6" s="103"/>
      <c r="BT6" s="104">
        <v>0.54166666666666663</v>
      </c>
      <c r="BU6" s="102"/>
      <c r="BV6" s="102"/>
      <c r="BW6" s="102"/>
      <c r="BX6" s="102"/>
      <c r="BY6" s="107">
        <v>0.70833333333333337</v>
      </c>
      <c r="BZ6" s="108"/>
      <c r="CA6" s="108"/>
      <c r="CB6" s="108"/>
      <c r="CC6" s="108"/>
      <c r="CD6" s="111">
        <f>BY6-BT6</f>
        <v>0.16666666666666674</v>
      </c>
      <c r="CE6" s="112"/>
      <c r="CF6" s="112"/>
      <c r="CG6" s="37">
        <v>0.5</v>
      </c>
    </row>
    <row r="7" spans="1:88" ht="21.75" customHeight="1" x14ac:dyDescent="0.15">
      <c r="A7" s="35">
        <v>2</v>
      </c>
      <c r="C7" s="105">
        <v>4</v>
      </c>
      <c r="D7" s="86"/>
      <c r="E7" s="86"/>
      <c r="F7" s="86"/>
      <c r="G7" s="86"/>
      <c r="H7" s="106"/>
      <c r="I7" s="85">
        <v>0.41666666666666669</v>
      </c>
      <c r="J7" s="86"/>
      <c r="K7" s="86"/>
      <c r="L7" s="86"/>
      <c r="M7" s="86"/>
      <c r="N7" s="107">
        <v>0.70833333333333337</v>
      </c>
      <c r="O7" s="108"/>
      <c r="P7" s="108"/>
      <c r="Q7" s="108"/>
      <c r="R7" s="108"/>
      <c r="S7" s="109">
        <f t="shared" ref="S7:S10" si="0">N7-I7</f>
        <v>0.29166666666666669</v>
      </c>
      <c r="T7" s="110"/>
      <c r="U7" s="110"/>
      <c r="V7" s="38">
        <v>1</v>
      </c>
      <c r="X7" s="105">
        <v>4</v>
      </c>
      <c r="Y7" s="86"/>
      <c r="Z7" s="86"/>
      <c r="AA7" s="86"/>
      <c r="AB7" s="86"/>
      <c r="AC7" s="106"/>
      <c r="AD7" s="85">
        <v>0.375</v>
      </c>
      <c r="AE7" s="86"/>
      <c r="AF7" s="86"/>
      <c r="AG7" s="86"/>
      <c r="AH7" s="86"/>
      <c r="AI7" s="107">
        <v>0.70833333333333337</v>
      </c>
      <c r="AJ7" s="108"/>
      <c r="AK7" s="108"/>
      <c r="AL7" s="108"/>
      <c r="AM7" s="108"/>
      <c r="AN7" s="109">
        <f t="shared" ref="AN7" si="1">AI7-AD7</f>
        <v>0.33333333333333337</v>
      </c>
      <c r="AO7" s="110"/>
      <c r="AP7" s="110"/>
      <c r="AQ7" s="38">
        <v>1</v>
      </c>
      <c r="AS7" s="105">
        <v>4</v>
      </c>
      <c r="AT7" s="86"/>
      <c r="AU7" s="86"/>
      <c r="AV7" s="86"/>
      <c r="AW7" s="86"/>
      <c r="AX7" s="106"/>
      <c r="AY7" s="85">
        <v>0.45833333333333331</v>
      </c>
      <c r="AZ7" s="86"/>
      <c r="BA7" s="86"/>
      <c r="BB7" s="86"/>
      <c r="BC7" s="86"/>
      <c r="BD7" s="107">
        <v>0.70833333333333337</v>
      </c>
      <c r="BE7" s="108"/>
      <c r="BF7" s="108"/>
      <c r="BG7" s="108"/>
      <c r="BH7" s="108"/>
      <c r="BI7" s="109">
        <f t="shared" ref="BI7" si="2">BD7-AY7</f>
        <v>0.25000000000000006</v>
      </c>
      <c r="BJ7" s="110"/>
      <c r="BK7" s="110"/>
      <c r="BL7" s="38">
        <v>0.75</v>
      </c>
      <c r="BN7" s="105">
        <v>4</v>
      </c>
      <c r="BO7" s="86"/>
      <c r="BP7" s="86"/>
      <c r="BQ7" s="86"/>
      <c r="BR7" s="86"/>
      <c r="BS7" s="106"/>
      <c r="BT7" s="85">
        <v>0.54166666666666663</v>
      </c>
      <c r="BU7" s="86"/>
      <c r="BV7" s="86"/>
      <c r="BW7" s="86"/>
      <c r="BX7" s="86"/>
      <c r="BY7" s="107">
        <v>0.70833333333333337</v>
      </c>
      <c r="BZ7" s="108"/>
      <c r="CA7" s="108"/>
      <c r="CB7" s="108"/>
      <c r="CC7" s="108"/>
      <c r="CD7" s="109">
        <f t="shared" ref="CD7" si="3">BY7-BT7</f>
        <v>0.16666666666666674</v>
      </c>
      <c r="CE7" s="110"/>
      <c r="CF7" s="110"/>
      <c r="CG7" s="38">
        <v>0.5</v>
      </c>
    </row>
    <row r="8" spans="1:88" ht="21.75" customHeight="1" x14ac:dyDescent="0.15">
      <c r="A8" s="35">
        <v>3</v>
      </c>
      <c r="C8" s="105">
        <v>5</v>
      </c>
      <c r="D8" s="86"/>
      <c r="E8" s="86"/>
      <c r="F8" s="86"/>
      <c r="G8" s="86"/>
      <c r="H8" s="106"/>
      <c r="I8" s="85">
        <v>0.45833333333333331</v>
      </c>
      <c r="J8" s="86"/>
      <c r="K8" s="86"/>
      <c r="L8" s="86"/>
      <c r="M8" s="86"/>
      <c r="N8" s="113">
        <v>0.70833333333333337</v>
      </c>
      <c r="O8" s="114"/>
      <c r="P8" s="114"/>
      <c r="Q8" s="114"/>
      <c r="R8" s="114"/>
      <c r="S8" s="109">
        <f>N8-I8</f>
        <v>0.25000000000000006</v>
      </c>
      <c r="T8" s="110"/>
      <c r="U8" s="110"/>
      <c r="V8" s="38">
        <v>0.75</v>
      </c>
      <c r="X8" s="105">
        <v>5</v>
      </c>
      <c r="Y8" s="86"/>
      <c r="Z8" s="86"/>
      <c r="AA8" s="86"/>
      <c r="AB8" s="86"/>
      <c r="AC8" s="106"/>
      <c r="AD8" s="85">
        <v>0.375</v>
      </c>
      <c r="AE8" s="86"/>
      <c r="AF8" s="86"/>
      <c r="AG8" s="86"/>
      <c r="AH8" s="86"/>
      <c r="AI8" s="113">
        <v>0.70833333333333337</v>
      </c>
      <c r="AJ8" s="114"/>
      <c r="AK8" s="114"/>
      <c r="AL8" s="114"/>
      <c r="AM8" s="114"/>
      <c r="AN8" s="109">
        <f>AI8-AD8</f>
        <v>0.33333333333333337</v>
      </c>
      <c r="AO8" s="110"/>
      <c r="AP8" s="110"/>
      <c r="AQ8" s="38">
        <v>1</v>
      </c>
      <c r="AS8" s="105">
        <v>5</v>
      </c>
      <c r="AT8" s="86"/>
      <c r="AU8" s="86"/>
      <c r="AV8" s="86"/>
      <c r="AW8" s="86"/>
      <c r="AX8" s="106"/>
      <c r="AY8" s="85">
        <v>0.45833333333333331</v>
      </c>
      <c r="AZ8" s="86"/>
      <c r="BA8" s="86"/>
      <c r="BB8" s="86"/>
      <c r="BC8" s="86"/>
      <c r="BD8" s="113">
        <v>0.70833333333333337</v>
      </c>
      <c r="BE8" s="114"/>
      <c r="BF8" s="114"/>
      <c r="BG8" s="114"/>
      <c r="BH8" s="114"/>
      <c r="BI8" s="109">
        <f>BD8-AY8</f>
        <v>0.25000000000000006</v>
      </c>
      <c r="BJ8" s="110"/>
      <c r="BK8" s="110"/>
      <c r="BL8" s="38">
        <v>0.75</v>
      </c>
      <c r="BN8" s="105">
        <v>5</v>
      </c>
      <c r="BO8" s="86"/>
      <c r="BP8" s="86"/>
      <c r="BQ8" s="86"/>
      <c r="BR8" s="86"/>
      <c r="BS8" s="106"/>
      <c r="BT8" s="85">
        <v>0.54166666666666663</v>
      </c>
      <c r="BU8" s="86"/>
      <c r="BV8" s="86"/>
      <c r="BW8" s="86"/>
      <c r="BX8" s="86"/>
      <c r="BY8" s="113">
        <v>0.70833333333333337</v>
      </c>
      <c r="BZ8" s="114"/>
      <c r="CA8" s="114"/>
      <c r="CB8" s="114"/>
      <c r="CC8" s="114"/>
      <c r="CD8" s="109">
        <f>BY8-BT8</f>
        <v>0.16666666666666674</v>
      </c>
      <c r="CE8" s="110"/>
      <c r="CF8" s="110"/>
      <c r="CG8" s="38">
        <v>0.5</v>
      </c>
    </row>
    <row r="9" spans="1:88" ht="21.75" customHeight="1" x14ac:dyDescent="0.15">
      <c r="A9" s="35">
        <v>4</v>
      </c>
      <c r="C9" s="105">
        <v>6</v>
      </c>
      <c r="D9" s="86"/>
      <c r="E9" s="86"/>
      <c r="F9" s="86"/>
      <c r="G9" s="86"/>
      <c r="H9" s="106"/>
      <c r="I9" s="85">
        <v>0.5</v>
      </c>
      <c r="J9" s="86"/>
      <c r="K9" s="86"/>
      <c r="L9" s="86"/>
      <c r="M9" s="86"/>
      <c r="N9" s="113">
        <v>0.70833333333333337</v>
      </c>
      <c r="O9" s="114"/>
      <c r="P9" s="114"/>
      <c r="Q9" s="114"/>
      <c r="R9" s="114"/>
      <c r="S9" s="109">
        <f t="shared" si="0"/>
        <v>0.20833333333333337</v>
      </c>
      <c r="T9" s="110"/>
      <c r="U9" s="110"/>
      <c r="V9" s="38">
        <v>0.5</v>
      </c>
      <c r="X9" s="105">
        <v>6</v>
      </c>
      <c r="Y9" s="86"/>
      <c r="Z9" s="86"/>
      <c r="AA9" s="86"/>
      <c r="AB9" s="86"/>
      <c r="AC9" s="106"/>
      <c r="AD9" s="85">
        <v>0.375</v>
      </c>
      <c r="AE9" s="86"/>
      <c r="AF9" s="86"/>
      <c r="AG9" s="86"/>
      <c r="AH9" s="86"/>
      <c r="AI9" s="113">
        <v>0.70833333333333337</v>
      </c>
      <c r="AJ9" s="114"/>
      <c r="AK9" s="114"/>
      <c r="AL9" s="114"/>
      <c r="AM9" s="114"/>
      <c r="AN9" s="109">
        <f t="shared" ref="AN9:AN10" si="4">AI9-AD9</f>
        <v>0.33333333333333337</v>
      </c>
      <c r="AO9" s="110"/>
      <c r="AP9" s="110"/>
      <c r="AQ9" s="38">
        <v>1</v>
      </c>
      <c r="AS9" s="105">
        <v>6</v>
      </c>
      <c r="AT9" s="86"/>
      <c r="AU9" s="86"/>
      <c r="AV9" s="86"/>
      <c r="AW9" s="86"/>
      <c r="AX9" s="106"/>
      <c r="AY9" s="85">
        <v>0.45833333333333331</v>
      </c>
      <c r="AZ9" s="86"/>
      <c r="BA9" s="86"/>
      <c r="BB9" s="86"/>
      <c r="BC9" s="86"/>
      <c r="BD9" s="113">
        <v>0.70833333333333337</v>
      </c>
      <c r="BE9" s="114"/>
      <c r="BF9" s="114"/>
      <c r="BG9" s="114"/>
      <c r="BH9" s="114"/>
      <c r="BI9" s="109">
        <f t="shared" ref="BI9:BI10" si="5">BD9-AY9</f>
        <v>0.25000000000000006</v>
      </c>
      <c r="BJ9" s="110"/>
      <c r="BK9" s="110"/>
      <c r="BL9" s="38">
        <v>0.75</v>
      </c>
      <c r="BN9" s="105">
        <v>6</v>
      </c>
      <c r="BO9" s="86"/>
      <c r="BP9" s="86"/>
      <c r="BQ9" s="86"/>
      <c r="BR9" s="86"/>
      <c r="BS9" s="106"/>
      <c r="BT9" s="85">
        <v>0.54166666666666663</v>
      </c>
      <c r="BU9" s="86"/>
      <c r="BV9" s="86"/>
      <c r="BW9" s="86"/>
      <c r="BX9" s="86"/>
      <c r="BY9" s="113">
        <v>0.70833333333333337</v>
      </c>
      <c r="BZ9" s="114"/>
      <c r="CA9" s="114"/>
      <c r="CB9" s="114"/>
      <c r="CC9" s="114"/>
      <c r="CD9" s="109">
        <f t="shared" ref="CD9:CD10" si="6">BY9-BT9</f>
        <v>0.16666666666666674</v>
      </c>
      <c r="CE9" s="110"/>
      <c r="CF9" s="110"/>
      <c r="CG9" s="38">
        <v>0.5</v>
      </c>
    </row>
    <row r="10" spans="1:88" ht="21.75" customHeight="1" x14ac:dyDescent="0.15">
      <c r="A10" s="35">
        <v>5</v>
      </c>
      <c r="C10" s="105">
        <v>7</v>
      </c>
      <c r="D10" s="86"/>
      <c r="E10" s="86"/>
      <c r="F10" s="86"/>
      <c r="G10" s="86"/>
      <c r="H10" s="106"/>
      <c r="I10" s="85">
        <v>0.52083333333333337</v>
      </c>
      <c r="J10" s="86"/>
      <c r="K10" s="86"/>
      <c r="L10" s="86"/>
      <c r="M10" s="86"/>
      <c r="N10" s="113">
        <v>0.70833333333333337</v>
      </c>
      <c r="O10" s="114"/>
      <c r="P10" s="114"/>
      <c r="Q10" s="114"/>
      <c r="R10" s="114"/>
      <c r="S10" s="115">
        <f t="shared" si="0"/>
        <v>0.1875</v>
      </c>
      <c r="T10" s="116"/>
      <c r="U10" s="117"/>
      <c r="V10" s="38">
        <v>0.5</v>
      </c>
      <c r="X10" s="105">
        <v>7</v>
      </c>
      <c r="Y10" s="86"/>
      <c r="Z10" s="86"/>
      <c r="AA10" s="86"/>
      <c r="AB10" s="86"/>
      <c r="AC10" s="106"/>
      <c r="AD10" s="85">
        <v>0.375</v>
      </c>
      <c r="AE10" s="86"/>
      <c r="AF10" s="86"/>
      <c r="AG10" s="86"/>
      <c r="AH10" s="86"/>
      <c r="AI10" s="113">
        <v>0.70833333333333337</v>
      </c>
      <c r="AJ10" s="114"/>
      <c r="AK10" s="114"/>
      <c r="AL10" s="114"/>
      <c r="AM10" s="114"/>
      <c r="AN10" s="115">
        <f t="shared" si="4"/>
        <v>0.33333333333333337</v>
      </c>
      <c r="AO10" s="116"/>
      <c r="AP10" s="117"/>
      <c r="AQ10" s="38">
        <v>1</v>
      </c>
      <c r="AS10" s="105">
        <v>7</v>
      </c>
      <c r="AT10" s="86"/>
      <c r="AU10" s="86"/>
      <c r="AV10" s="86"/>
      <c r="AW10" s="86"/>
      <c r="AX10" s="106"/>
      <c r="AY10" s="85">
        <v>0.45833333333333331</v>
      </c>
      <c r="AZ10" s="86"/>
      <c r="BA10" s="86"/>
      <c r="BB10" s="86"/>
      <c r="BC10" s="86"/>
      <c r="BD10" s="113">
        <v>0.70833333333333337</v>
      </c>
      <c r="BE10" s="114"/>
      <c r="BF10" s="114"/>
      <c r="BG10" s="114"/>
      <c r="BH10" s="114"/>
      <c r="BI10" s="115">
        <f t="shared" si="5"/>
        <v>0.25000000000000006</v>
      </c>
      <c r="BJ10" s="116"/>
      <c r="BK10" s="117"/>
      <c r="BL10" s="38">
        <v>0.75</v>
      </c>
      <c r="BN10" s="105">
        <v>7</v>
      </c>
      <c r="BO10" s="86"/>
      <c r="BP10" s="86"/>
      <c r="BQ10" s="86"/>
      <c r="BR10" s="86"/>
      <c r="BS10" s="106"/>
      <c r="BT10" s="85">
        <v>0.54166666666666663</v>
      </c>
      <c r="BU10" s="86"/>
      <c r="BV10" s="86"/>
      <c r="BW10" s="86"/>
      <c r="BX10" s="86"/>
      <c r="BY10" s="113">
        <v>0.70833333333333337</v>
      </c>
      <c r="BZ10" s="114"/>
      <c r="CA10" s="114"/>
      <c r="CB10" s="114"/>
      <c r="CC10" s="114"/>
      <c r="CD10" s="115">
        <f t="shared" si="6"/>
        <v>0.16666666666666674</v>
      </c>
      <c r="CE10" s="116"/>
      <c r="CF10" s="117"/>
      <c r="CG10" s="38">
        <v>0.5</v>
      </c>
    </row>
    <row r="11" spans="1:88" ht="21.75" customHeight="1" x14ac:dyDescent="0.15">
      <c r="A11" s="35">
        <v>6</v>
      </c>
      <c r="C11" s="105">
        <v>10</v>
      </c>
      <c r="D11" s="86"/>
      <c r="E11" s="86"/>
      <c r="F11" s="86"/>
      <c r="G11" s="86"/>
      <c r="H11" s="106"/>
      <c r="I11" s="104">
        <v>0.375</v>
      </c>
      <c r="J11" s="102"/>
      <c r="K11" s="102"/>
      <c r="L11" s="102"/>
      <c r="M11" s="102"/>
      <c r="N11" s="107">
        <v>0.70833333333333337</v>
      </c>
      <c r="O11" s="108"/>
      <c r="P11" s="108"/>
      <c r="Q11" s="108"/>
      <c r="R11" s="108"/>
      <c r="S11" s="111">
        <f>N11-I11</f>
        <v>0.33333333333333337</v>
      </c>
      <c r="T11" s="112"/>
      <c r="U11" s="112"/>
      <c r="V11" s="37">
        <v>1</v>
      </c>
      <c r="X11" s="105">
        <v>10</v>
      </c>
      <c r="Y11" s="86"/>
      <c r="Z11" s="86"/>
      <c r="AA11" s="86"/>
      <c r="AB11" s="86"/>
      <c r="AC11" s="106"/>
      <c r="AD11" s="104">
        <v>0.375</v>
      </c>
      <c r="AE11" s="102"/>
      <c r="AF11" s="102"/>
      <c r="AG11" s="102"/>
      <c r="AH11" s="102"/>
      <c r="AI11" s="107">
        <v>0.70833333333333337</v>
      </c>
      <c r="AJ11" s="108"/>
      <c r="AK11" s="108"/>
      <c r="AL11" s="108"/>
      <c r="AM11" s="108"/>
      <c r="AN11" s="111">
        <f>AI11-AD11</f>
        <v>0.33333333333333337</v>
      </c>
      <c r="AO11" s="112"/>
      <c r="AP11" s="112"/>
      <c r="AQ11" s="38">
        <v>1</v>
      </c>
      <c r="AS11" s="105">
        <v>10</v>
      </c>
      <c r="AT11" s="86"/>
      <c r="AU11" s="86"/>
      <c r="AV11" s="86"/>
      <c r="AW11" s="86"/>
      <c r="AX11" s="106"/>
      <c r="AY11" s="104">
        <v>0.45833333333333331</v>
      </c>
      <c r="AZ11" s="102"/>
      <c r="BA11" s="102"/>
      <c r="BB11" s="102"/>
      <c r="BC11" s="102"/>
      <c r="BD11" s="107">
        <v>0.70833333333333337</v>
      </c>
      <c r="BE11" s="108"/>
      <c r="BF11" s="108"/>
      <c r="BG11" s="108"/>
      <c r="BH11" s="108"/>
      <c r="BI11" s="111">
        <f>BD11-AY11</f>
        <v>0.25000000000000006</v>
      </c>
      <c r="BJ11" s="112"/>
      <c r="BK11" s="112"/>
      <c r="BL11" s="37">
        <v>0.75</v>
      </c>
      <c r="BN11" s="105">
        <v>10</v>
      </c>
      <c r="BO11" s="86"/>
      <c r="BP11" s="86"/>
      <c r="BQ11" s="86"/>
      <c r="BR11" s="86"/>
      <c r="BS11" s="106"/>
      <c r="BT11" s="104">
        <v>0.54166666666666663</v>
      </c>
      <c r="BU11" s="102"/>
      <c r="BV11" s="102"/>
      <c r="BW11" s="102"/>
      <c r="BX11" s="102"/>
      <c r="BY11" s="107">
        <v>0.70833333333333337</v>
      </c>
      <c r="BZ11" s="108"/>
      <c r="CA11" s="108"/>
      <c r="CB11" s="108"/>
      <c r="CC11" s="108"/>
      <c r="CD11" s="111">
        <f>BY11-BT11</f>
        <v>0.16666666666666674</v>
      </c>
      <c r="CE11" s="112"/>
      <c r="CF11" s="112"/>
      <c r="CG11" s="37">
        <v>0.5</v>
      </c>
    </row>
    <row r="12" spans="1:88" ht="21.75" customHeight="1" x14ac:dyDescent="0.15">
      <c r="A12" s="35">
        <v>7</v>
      </c>
      <c r="C12" s="105">
        <v>11</v>
      </c>
      <c r="D12" s="86"/>
      <c r="E12" s="86"/>
      <c r="F12" s="86"/>
      <c r="G12" s="86"/>
      <c r="H12" s="106"/>
      <c r="I12" s="85">
        <v>0.41666666666666669</v>
      </c>
      <c r="J12" s="86"/>
      <c r="K12" s="86"/>
      <c r="L12" s="86"/>
      <c r="M12" s="86"/>
      <c r="N12" s="107">
        <v>0.70833333333333337</v>
      </c>
      <c r="O12" s="108"/>
      <c r="P12" s="108"/>
      <c r="Q12" s="108"/>
      <c r="R12" s="108"/>
      <c r="S12" s="109">
        <f t="shared" ref="S12" si="7">N12-I12</f>
        <v>0.29166666666666669</v>
      </c>
      <c r="T12" s="110"/>
      <c r="U12" s="110"/>
      <c r="V12" s="38">
        <v>1</v>
      </c>
      <c r="X12" s="105">
        <v>11</v>
      </c>
      <c r="Y12" s="86"/>
      <c r="Z12" s="86"/>
      <c r="AA12" s="86"/>
      <c r="AB12" s="86"/>
      <c r="AC12" s="106"/>
      <c r="AD12" s="85">
        <v>0.375</v>
      </c>
      <c r="AE12" s="86"/>
      <c r="AF12" s="86"/>
      <c r="AG12" s="86"/>
      <c r="AH12" s="86"/>
      <c r="AI12" s="107">
        <v>0.70833333333333337</v>
      </c>
      <c r="AJ12" s="108"/>
      <c r="AK12" s="108"/>
      <c r="AL12" s="108"/>
      <c r="AM12" s="108"/>
      <c r="AN12" s="109">
        <f t="shared" ref="AN12" si="8">AI12-AD12</f>
        <v>0.33333333333333337</v>
      </c>
      <c r="AO12" s="110"/>
      <c r="AP12" s="110"/>
      <c r="AQ12" s="38">
        <v>1</v>
      </c>
      <c r="AS12" s="105">
        <v>11</v>
      </c>
      <c r="AT12" s="86"/>
      <c r="AU12" s="86"/>
      <c r="AV12" s="86"/>
      <c r="AW12" s="86"/>
      <c r="AX12" s="106"/>
      <c r="AY12" s="85">
        <v>0.45833333333333331</v>
      </c>
      <c r="AZ12" s="86"/>
      <c r="BA12" s="86"/>
      <c r="BB12" s="86"/>
      <c r="BC12" s="86"/>
      <c r="BD12" s="107">
        <v>0.70833333333333337</v>
      </c>
      <c r="BE12" s="108"/>
      <c r="BF12" s="108"/>
      <c r="BG12" s="108"/>
      <c r="BH12" s="108"/>
      <c r="BI12" s="109">
        <f t="shared" ref="BI12" si="9">BD12-AY12</f>
        <v>0.25000000000000006</v>
      </c>
      <c r="BJ12" s="110"/>
      <c r="BK12" s="110"/>
      <c r="BL12" s="38">
        <v>0.75</v>
      </c>
      <c r="BN12" s="105">
        <v>11</v>
      </c>
      <c r="BO12" s="86"/>
      <c r="BP12" s="86"/>
      <c r="BQ12" s="86"/>
      <c r="BR12" s="86"/>
      <c r="BS12" s="106"/>
      <c r="BT12" s="85">
        <v>0.54166666666666663</v>
      </c>
      <c r="BU12" s="86"/>
      <c r="BV12" s="86"/>
      <c r="BW12" s="86"/>
      <c r="BX12" s="86"/>
      <c r="BY12" s="107">
        <v>0.70833333333333337</v>
      </c>
      <c r="BZ12" s="108"/>
      <c r="CA12" s="108"/>
      <c r="CB12" s="108"/>
      <c r="CC12" s="108"/>
      <c r="CD12" s="109">
        <f t="shared" ref="CD12" si="10">BY12-BT12</f>
        <v>0.16666666666666674</v>
      </c>
      <c r="CE12" s="110"/>
      <c r="CF12" s="110"/>
      <c r="CG12" s="38">
        <v>0.5</v>
      </c>
    </row>
    <row r="13" spans="1:88" ht="21.75" customHeight="1" x14ac:dyDescent="0.15">
      <c r="A13" s="35">
        <v>8</v>
      </c>
      <c r="C13" s="105">
        <v>12</v>
      </c>
      <c r="D13" s="86"/>
      <c r="E13" s="86"/>
      <c r="F13" s="86"/>
      <c r="G13" s="86"/>
      <c r="H13" s="106"/>
      <c r="I13" s="85">
        <v>0.45833333333333331</v>
      </c>
      <c r="J13" s="86"/>
      <c r="K13" s="86"/>
      <c r="L13" s="86"/>
      <c r="M13" s="86"/>
      <c r="N13" s="113">
        <v>0.70833333333333337</v>
      </c>
      <c r="O13" s="114"/>
      <c r="P13" s="114"/>
      <c r="Q13" s="114"/>
      <c r="R13" s="114"/>
      <c r="S13" s="109">
        <f>N13-I13</f>
        <v>0.25000000000000006</v>
      </c>
      <c r="T13" s="110"/>
      <c r="U13" s="110"/>
      <c r="V13" s="38">
        <v>0.75</v>
      </c>
      <c r="X13" s="105">
        <v>12</v>
      </c>
      <c r="Y13" s="86"/>
      <c r="Z13" s="86"/>
      <c r="AA13" s="86"/>
      <c r="AB13" s="86"/>
      <c r="AC13" s="106"/>
      <c r="AD13" s="85">
        <v>0.375</v>
      </c>
      <c r="AE13" s="86"/>
      <c r="AF13" s="86"/>
      <c r="AG13" s="86"/>
      <c r="AH13" s="86"/>
      <c r="AI13" s="113">
        <v>0.70833333333333337</v>
      </c>
      <c r="AJ13" s="114"/>
      <c r="AK13" s="114"/>
      <c r="AL13" s="114"/>
      <c r="AM13" s="114"/>
      <c r="AN13" s="109">
        <f>AI13-AD13</f>
        <v>0.33333333333333337</v>
      </c>
      <c r="AO13" s="110"/>
      <c r="AP13" s="110"/>
      <c r="AQ13" s="38">
        <v>1</v>
      </c>
      <c r="AS13" s="105">
        <v>12</v>
      </c>
      <c r="AT13" s="86"/>
      <c r="AU13" s="86"/>
      <c r="AV13" s="86"/>
      <c r="AW13" s="86"/>
      <c r="AX13" s="106"/>
      <c r="AY13" s="85">
        <v>0.45833333333333331</v>
      </c>
      <c r="AZ13" s="86"/>
      <c r="BA13" s="86"/>
      <c r="BB13" s="86"/>
      <c r="BC13" s="86"/>
      <c r="BD13" s="113">
        <v>0.70833333333333337</v>
      </c>
      <c r="BE13" s="114"/>
      <c r="BF13" s="114"/>
      <c r="BG13" s="114"/>
      <c r="BH13" s="114"/>
      <c r="BI13" s="109">
        <f>BD13-AY13</f>
        <v>0.25000000000000006</v>
      </c>
      <c r="BJ13" s="110"/>
      <c r="BK13" s="110"/>
      <c r="BL13" s="38">
        <v>0.75</v>
      </c>
      <c r="BN13" s="105">
        <v>12</v>
      </c>
      <c r="BO13" s="86"/>
      <c r="BP13" s="86"/>
      <c r="BQ13" s="86"/>
      <c r="BR13" s="86"/>
      <c r="BS13" s="106"/>
      <c r="BT13" s="85">
        <v>0.54166666666666663</v>
      </c>
      <c r="BU13" s="86"/>
      <c r="BV13" s="86"/>
      <c r="BW13" s="86"/>
      <c r="BX13" s="86"/>
      <c r="BY13" s="113">
        <v>0.70833333333333337</v>
      </c>
      <c r="BZ13" s="114"/>
      <c r="CA13" s="114"/>
      <c r="CB13" s="114"/>
      <c r="CC13" s="114"/>
      <c r="CD13" s="109">
        <f>BY13-BT13</f>
        <v>0.16666666666666674</v>
      </c>
      <c r="CE13" s="110"/>
      <c r="CF13" s="110"/>
      <c r="CG13" s="38">
        <v>0.5</v>
      </c>
      <c r="CJ13" s="35" t="s">
        <v>61</v>
      </c>
    </row>
    <row r="14" spans="1:88" ht="21.75" customHeight="1" x14ac:dyDescent="0.15">
      <c r="A14" s="35">
        <v>9</v>
      </c>
      <c r="C14" s="105">
        <v>13</v>
      </c>
      <c r="D14" s="86"/>
      <c r="E14" s="86"/>
      <c r="F14" s="86"/>
      <c r="G14" s="86"/>
      <c r="H14" s="106"/>
      <c r="I14" s="85">
        <v>0.5</v>
      </c>
      <c r="J14" s="86"/>
      <c r="K14" s="86"/>
      <c r="L14" s="86"/>
      <c r="M14" s="86"/>
      <c r="N14" s="113">
        <v>0.70833333333333337</v>
      </c>
      <c r="O14" s="114"/>
      <c r="P14" s="114"/>
      <c r="Q14" s="114"/>
      <c r="R14" s="114"/>
      <c r="S14" s="109">
        <f t="shared" ref="S14:S15" si="11">N14-I14</f>
        <v>0.20833333333333337</v>
      </c>
      <c r="T14" s="110"/>
      <c r="U14" s="110"/>
      <c r="V14" s="38">
        <v>0.5</v>
      </c>
      <c r="X14" s="105">
        <v>13</v>
      </c>
      <c r="Y14" s="86"/>
      <c r="Z14" s="86"/>
      <c r="AA14" s="86"/>
      <c r="AB14" s="86"/>
      <c r="AC14" s="106"/>
      <c r="AD14" s="85">
        <v>0.375</v>
      </c>
      <c r="AE14" s="86"/>
      <c r="AF14" s="86"/>
      <c r="AG14" s="86"/>
      <c r="AH14" s="86"/>
      <c r="AI14" s="113">
        <v>0.70833333333333337</v>
      </c>
      <c r="AJ14" s="114"/>
      <c r="AK14" s="114"/>
      <c r="AL14" s="114"/>
      <c r="AM14" s="114"/>
      <c r="AN14" s="109">
        <f t="shared" ref="AN14:AN15" si="12">AI14-AD14</f>
        <v>0.33333333333333337</v>
      </c>
      <c r="AO14" s="110"/>
      <c r="AP14" s="110"/>
      <c r="AQ14" s="38">
        <v>1</v>
      </c>
      <c r="AS14" s="105">
        <v>13</v>
      </c>
      <c r="AT14" s="86"/>
      <c r="AU14" s="86"/>
      <c r="AV14" s="86"/>
      <c r="AW14" s="86"/>
      <c r="AX14" s="106"/>
      <c r="AY14" s="85">
        <v>0.45833333333333331</v>
      </c>
      <c r="AZ14" s="86"/>
      <c r="BA14" s="86"/>
      <c r="BB14" s="86"/>
      <c r="BC14" s="86"/>
      <c r="BD14" s="113">
        <v>0.70833333333333337</v>
      </c>
      <c r="BE14" s="114"/>
      <c r="BF14" s="114"/>
      <c r="BG14" s="114"/>
      <c r="BH14" s="114"/>
      <c r="BI14" s="109">
        <f t="shared" ref="BI14:BI15" si="13">BD14-AY14</f>
        <v>0.25000000000000006</v>
      </c>
      <c r="BJ14" s="110"/>
      <c r="BK14" s="110"/>
      <c r="BL14" s="38">
        <v>0.75</v>
      </c>
      <c r="BN14" s="105">
        <v>13</v>
      </c>
      <c r="BO14" s="86"/>
      <c r="BP14" s="86"/>
      <c r="BQ14" s="86"/>
      <c r="BR14" s="86"/>
      <c r="BS14" s="106"/>
      <c r="BT14" s="85">
        <v>0.54166666666666663</v>
      </c>
      <c r="BU14" s="86"/>
      <c r="BV14" s="86"/>
      <c r="BW14" s="86"/>
      <c r="BX14" s="86"/>
      <c r="BY14" s="113">
        <v>0.70833333333333337</v>
      </c>
      <c r="BZ14" s="114"/>
      <c r="CA14" s="114"/>
      <c r="CB14" s="114"/>
      <c r="CC14" s="114"/>
      <c r="CD14" s="109">
        <f t="shared" ref="CD14:CD15" si="14">BY14-BT14</f>
        <v>0.16666666666666674</v>
      </c>
      <c r="CE14" s="110"/>
      <c r="CF14" s="110"/>
      <c r="CG14" s="38">
        <v>0.5</v>
      </c>
      <c r="CJ14" s="42" t="s">
        <v>64</v>
      </c>
    </row>
    <row r="15" spans="1:88" ht="21.75" customHeight="1" x14ac:dyDescent="0.15">
      <c r="A15" s="35">
        <v>10</v>
      </c>
      <c r="C15" s="105">
        <v>14</v>
      </c>
      <c r="D15" s="86"/>
      <c r="E15" s="86"/>
      <c r="F15" s="86"/>
      <c r="G15" s="86"/>
      <c r="H15" s="106"/>
      <c r="I15" s="85">
        <v>0.52083333333333337</v>
      </c>
      <c r="J15" s="86"/>
      <c r="K15" s="86"/>
      <c r="L15" s="86"/>
      <c r="M15" s="86"/>
      <c r="N15" s="113">
        <v>0.70833333333333337</v>
      </c>
      <c r="O15" s="114"/>
      <c r="P15" s="114"/>
      <c r="Q15" s="114"/>
      <c r="R15" s="114"/>
      <c r="S15" s="115">
        <f t="shared" si="11"/>
        <v>0.1875</v>
      </c>
      <c r="T15" s="116"/>
      <c r="U15" s="117"/>
      <c r="V15" s="38">
        <v>0.5</v>
      </c>
      <c r="X15" s="105">
        <v>14</v>
      </c>
      <c r="Y15" s="86"/>
      <c r="Z15" s="86"/>
      <c r="AA15" s="86"/>
      <c r="AB15" s="86"/>
      <c r="AC15" s="106"/>
      <c r="AD15" s="85">
        <v>0.375</v>
      </c>
      <c r="AE15" s="86"/>
      <c r="AF15" s="86"/>
      <c r="AG15" s="86"/>
      <c r="AH15" s="86"/>
      <c r="AI15" s="113">
        <v>0.70833333333333337</v>
      </c>
      <c r="AJ15" s="114"/>
      <c r="AK15" s="114"/>
      <c r="AL15" s="114"/>
      <c r="AM15" s="114"/>
      <c r="AN15" s="115">
        <f t="shared" si="12"/>
        <v>0.33333333333333337</v>
      </c>
      <c r="AO15" s="116"/>
      <c r="AP15" s="117"/>
      <c r="AQ15" s="38">
        <v>1</v>
      </c>
      <c r="AS15" s="105">
        <v>14</v>
      </c>
      <c r="AT15" s="86"/>
      <c r="AU15" s="86"/>
      <c r="AV15" s="86"/>
      <c r="AW15" s="86"/>
      <c r="AX15" s="106"/>
      <c r="AY15" s="85">
        <v>0.45833333333333331</v>
      </c>
      <c r="AZ15" s="86"/>
      <c r="BA15" s="86"/>
      <c r="BB15" s="86"/>
      <c r="BC15" s="86"/>
      <c r="BD15" s="113">
        <v>0.70833333333333337</v>
      </c>
      <c r="BE15" s="114"/>
      <c r="BF15" s="114"/>
      <c r="BG15" s="114"/>
      <c r="BH15" s="114"/>
      <c r="BI15" s="115">
        <f t="shared" si="13"/>
        <v>0.25000000000000006</v>
      </c>
      <c r="BJ15" s="116"/>
      <c r="BK15" s="117"/>
      <c r="BL15" s="38">
        <v>0.75</v>
      </c>
      <c r="BN15" s="105">
        <v>14</v>
      </c>
      <c r="BO15" s="86"/>
      <c r="BP15" s="86"/>
      <c r="BQ15" s="86"/>
      <c r="BR15" s="86"/>
      <c r="BS15" s="106"/>
      <c r="BT15" s="85">
        <v>0.54166666666666663</v>
      </c>
      <c r="BU15" s="86"/>
      <c r="BV15" s="86"/>
      <c r="BW15" s="86"/>
      <c r="BX15" s="86"/>
      <c r="BY15" s="113">
        <v>0.70833333333333337</v>
      </c>
      <c r="BZ15" s="114"/>
      <c r="CA15" s="114"/>
      <c r="CB15" s="114"/>
      <c r="CC15" s="114"/>
      <c r="CD15" s="115">
        <f t="shared" si="14"/>
        <v>0.16666666666666674</v>
      </c>
      <c r="CE15" s="116"/>
      <c r="CF15" s="117"/>
      <c r="CG15" s="38">
        <v>0.5</v>
      </c>
      <c r="CJ15" s="42" t="s">
        <v>65</v>
      </c>
    </row>
    <row r="16" spans="1:88" ht="21.75" customHeight="1" x14ac:dyDescent="0.15">
      <c r="A16" s="35">
        <v>11</v>
      </c>
      <c r="C16" s="105">
        <v>15</v>
      </c>
      <c r="D16" s="86"/>
      <c r="E16" s="86"/>
      <c r="F16" s="86"/>
      <c r="G16" s="86"/>
      <c r="H16" s="106"/>
      <c r="I16" s="104">
        <v>0.375</v>
      </c>
      <c r="J16" s="102"/>
      <c r="K16" s="102"/>
      <c r="L16" s="102"/>
      <c r="M16" s="102"/>
      <c r="N16" s="107">
        <v>0.70833333333333337</v>
      </c>
      <c r="O16" s="108"/>
      <c r="P16" s="108"/>
      <c r="Q16" s="108"/>
      <c r="R16" s="108"/>
      <c r="S16" s="111">
        <f>N16-I16</f>
        <v>0.33333333333333337</v>
      </c>
      <c r="T16" s="112"/>
      <c r="U16" s="112"/>
      <c r="V16" s="37">
        <v>1</v>
      </c>
      <c r="X16" s="105">
        <v>15</v>
      </c>
      <c r="Y16" s="86"/>
      <c r="Z16" s="86"/>
      <c r="AA16" s="86"/>
      <c r="AB16" s="86"/>
      <c r="AC16" s="106"/>
      <c r="AD16" s="104">
        <v>0.375</v>
      </c>
      <c r="AE16" s="102"/>
      <c r="AF16" s="102"/>
      <c r="AG16" s="102"/>
      <c r="AH16" s="102"/>
      <c r="AI16" s="107">
        <v>0.70833333333333337</v>
      </c>
      <c r="AJ16" s="108"/>
      <c r="AK16" s="108"/>
      <c r="AL16" s="108"/>
      <c r="AM16" s="108"/>
      <c r="AN16" s="111">
        <f>AI16-AD16</f>
        <v>0.33333333333333337</v>
      </c>
      <c r="AO16" s="112"/>
      <c r="AP16" s="112"/>
      <c r="AQ16" s="38">
        <v>1</v>
      </c>
      <c r="AS16" s="105">
        <v>15</v>
      </c>
      <c r="AT16" s="86"/>
      <c r="AU16" s="86"/>
      <c r="AV16" s="86"/>
      <c r="AW16" s="86"/>
      <c r="AX16" s="106"/>
      <c r="AY16" s="104">
        <v>0.45833333333333331</v>
      </c>
      <c r="AZ16" s="102"/>
      <c r="BA16" s="102"/>
      <c r="BB16" s="102"/>
      <c r="BC16" s="102"/>
      <c r="BD16" s="107">
        <v>0.70833333333333337</v>
      </c>
      <c r="BE16" s="108"/>
      <c r="BF16" s="108"/>
      <c r="BG16" s="108"/>
      <c r="BH16" s="108"/>
      <c r="BI16" s="111">
        <f>BD16-AY16</f>
        <v>0.25000000000000006</v>
      </c>
      <c r="BJ16" s="112"/>
      <c r="BK16" s="112"/>
      <c r="BL16" s="37">
        <v>0.75</v>
      </c>
      <c r="BN16" s="105">
        <v>15</v>
      </c>
      <c r="BO16" s="86"/>
      <c r="BP16" s="86"/>
      <c r="BQ16" s="86"/>
      <c r="BR16" s="86"/>
      <c r="BS16" s="106"/>
      <c r="BT16" s="104">
        <v>0.54166666666666663</v>
      </c>
      <c r="BU16" s="102"/>
      <c r="BV16" s="102"/>
      <c r="BW16" s="102"/>
      <c r="BX16" s="102"/>
      <c r="BY16" s="107">
        <v>0.70833333333333337</v>
      </c>
      <c r="BZ16" s="108"/>
      <c r="CA16" s="108"/>
      <c r="CB16" s="108"/>
      <c r="CC16" s="108"/>
      <c r="CD16" s="111">
        <f>BY16-BT16</f>
        <v>0.16666666666666674</v>
      </c>
      <c r="CE16" s="112"/>
      <c r="CF16" s="112"/>
      <c r="CG16" s="37">
        <v>0.5</v>
      </c>
      <c r="CJ16" s="42" t="s">
        <v>66</v>
      </c>
    </row>
    <row r="17" spans="1:88" ht="21.75" customHeight="1" x14ac:dyDescent="0.15">
      <c r="A17" s="35">
        <v>12</v>
      </c>
      <c r="C17" s="105">
        <v>18</v>
      </c>
      <c r="D17" s="86"/>
      <c r="E17" s="86"/>
      <c r="F17" s="86"/>
      <c r="G17" s="86"/>
      <c r="H17" s="106"/>
      <c r="I17" s="85">
        <v>0.41666666666666669</v>
      </c>
      <c r="J17" s="86"/>
      <c r="K17" s="86"/>
      <c r="L17" s="86"/>
      <c r="M17" s="86"/>
      <c r="N17" s="107">
        <v>0.70833333333333337</v>
      </c>
      <c r="O17" s="108"/>
      <c r="P17" s="108"/>
      <c r="Q17" s="108"/>
      <c r="R17" s="108"/>
      <c r="S17" s="109">
        <f t="shared" ref="S17" si="15">N17-I17</f>
        <v>0.29166666666666669</v>
      </c>
      <c r="T17" s="110"/>
      <c r="U17" s="110"/>
      <c r="V17" s="38">
        <v>1</v>
      </c>
      <c r="X17" s="105">
        <v>18</v>
      </c>
      <c r="Y17" s="86"/>
      <c r="Z17" s="86"/>
      <c r="AA17" s="86"/>
      <c r="AB17" s="86"/>
      <c r="AC17" s="106"/>
      <c r="AD17" s="85">
        <v>0.375</v>
      </c>
      <c r="AE17" s="86"/>
      <c r="AF17" s="86"/>
      <c r="AG17" s="86"/>
      <c r="AH17" s="86"/>
      <c r="AI17" s="107">
        <v>0.70833333333333337</v>
      </c>
      <c r="AJ17" s="108"/>
      <c r="AK17" s="108"/>
      <c r="AL17" s="108"/>
      <c r="AM17" s="108"/>
      <c r="AN17" s="109">
        <f t="shared" ref="AN17" si="16">AI17-AD17</f>
        <v>0.33333333333333337</v>
      </c>
      <c r="AO17" s="110"/>
      <c r="AP17" s="110"/>
      <c r="AQ17" s="38">
        <v>1</v>
      </c>
      <c r="AS17" s="105">
        <v>18</v>
      </c>
      <c r="AT17" s="86"/>
      <c r="AU17" s="86"/>
      <c r="AV17" s="86"/>
      <c r="AW17" s="86"/>
      <c r="AX17" s="106"/>
      <c r="AY17" s="85">
        <v>0.45833333333333331</v>
      </c>
      <c r="AZ17" s="86"/>
      <c r="BA17" s="86"/>
      <c r="BB17" s="86"/>
      <c r="BC17" s="86"/>
      <c r="BD17" s="107">
        <v>0.70833333333333337</v>
      </c>
      <c r="BE17" s="108"/>
      <c r="BF17" s="108"/>
      <c r="BG17" s="108"/>
      <c r="BH17" s="108"/>
      <c r="BI17" s="109">
        <f t="shared" ref="BI17" si="17">BD17-AY17</f>
        <v>0.25000000000000006</v>
      </c>
      <c r="BJ17" s="110"/>
      <c r="BK17" s="110"/>
      <c r="BL17" s="38">
        <v>0.75</v>
      </c>
      <c r="BN17" s="105">
        <v>18</v>
      </c>
      <c r="BO17" s="86"/>
      <c r="BP17" s="86"/>
      <c r="BQ17" s="86"/>
      <c r="BR17" s="86"/>
      <c r="BS17" s="106"/>
      <c r="BT17" s="85">
        <v>0.54166666666666663</v>
      </c>
      <c r="BU17" s="86"/>
      <c r="BV17" s="86"/>
      <c r="BW17" s="86"/>
      <c r="BX17" s="86"/>
      <c r="BY17" s="107">
        <v>0.70833333333333337</v>
      </c>
      <c r="BZ17" s="108"/>
      <c r="CA17" s="108"/>
      <c r="CB17" s="108"/>
      <c r="CC17" s="108"/>
      <c r="CD17" s="109">
        <f t="shared" ref="CD17" si="18">BY17-BT17</f>
        <v>0.16666666666666674</v>
      </c>
      <c r="CE17" s="110"/>
      <c r="CF17" s="110"/>
      <c r="CG17" s="38">
        <v>0.5</v>
      </c>
      <c r="CJ17" s="35" t="s">
        <v>62</v>
      </c>
    </row>
    <row r="18" spans="1:88" ht="21.75" customHeight="1" x14ac:dyDescent="0.15">
      <c r="A18" s="35">
        <v>13</v>
      </c>
      <c r="C18" s="105">
        <v>19</v>
      </c>
      <c r="D18" s="86"/>
      <c r="E18" s="86"/>
      <c r="F18" s="86"/>
      <c r="G18" s="86"/>
      <c r="H18" s="106"/>
      <c r="I18" s="85">
        <v>0.45833333333333331</v>
      </c>
      <c r="J18" s="86"/>
      <c r="K18" s="86"/>
      <c r="L18" s="86"/>
      <c r="M18" s="86"/>
      <c r="N18" s="113">
        <v>0.70833333333333337</v>
      </c>
      <c r="O18" s="114"/>
      <c r="P18" s="114"/>
      <c r="Q18" s="114"/>
      <c r="R18" s="114"/>
      <c r="S18" s="109">
        <f>N18-I18</f>
        <v>0.25000000000000006</v>
      </c>
      <c r="T18" s="110"/>
      <c r="U18" s="110"/>
      <c r="V18" s="38">
        <v>0.75</v>
      </c>
      <c r="X18" s="105">
        <v>19</v>
      </c>
      <c r="Y18" s="86"/>
      <c r="Z18" s="86"/>
      <c r="AA18" s="86"/>
      <c r="AB18" s="86"/>
      <c r="AC18" s="106"/>
      <c r="AD18" s="85">
        <v>0.375</v>
      </c>
      <c r="AE18" s="86"/>
      <c r="AF18" s="86"/>
      <c r="AG18" s="86"/>
      <c r="AH18" s="86"/>
      <c r="AI18" s="113">
        <v>0.70833333333333337</v>
      </c>
      <c r="AJ18" s="114"/>
      <c r="AK18" s="114"/>
      <c r="AL18" s="114"/>
      <c r="AM18" s="114"/>
      <c r="AN18" s="109">
        <f>AI18-AD18</f>
        <v>0.33333333333333337</v>
      </c>
      <c r="AO18" s="110"/>
      <c r="AP18" s="110"/>
      <c r="AQ18" s="38">
        <v>1</v>
      </c>
      <c r="AS18" s="105">
        <v>19</v>
      </c>
      <c r="AT18" s="86"/>
      <c r="AU18" s="86"/>
      <c r="AV18" s="86"/>
      <c r="AW18" s="86"/>
      <c r="AX18" s="106"/>
      <c r="AY18" s="85">
        <v>0.45833333333333331</v>
      </c>
      <c r="AZ18" s="86"/>
      <c r="BA18" s="86"/>
      <c r="BB18" s="86"/>
      <c r="BC18" s="86"/>
      <c r="BD18" s="113">
        <v>0.70833333333333337</v>
      </c>
      <c r="BE18" s="114"/>
      <c r="BF18" s="114"/>
      <c r="BG18" s="114"/>
      <c r="BH18" s="114"/>
      <c r="BI18" s="109">
        <f>BD18-AY18</f>
        <v>0.25000000000000006</v>
      </c>
      <c r="BJ18" s="110"/>
      <c r="BK18" s="110"/>
      <c r="BL18" s="38">
        <v>0.75</v>
      </c>
      <c r="BN18" s="105">
        <v>19</v>
      </c>
      <c r="BO18" s="86"/>
      <c r="BP18" s="86"/>
      <c r="BQ18" s="86"/>
      <c r="BR18" s="86"/>
      <c r="BS18" s="106"/>
      <c r="BT18" s="85">
        <v>0.54166666666666663</v>
      </c>
      <c r="BU18" s="86"/>
      <c r="BV18" s="86"/>
      <c r="BW18" s="86"/>
      <c r="BX18" s="86"/>
      <c r="BY18" s="113">
        <v>0.70833333333333337</v>
      </c>
      <c r="BZ18" s="114"/>
      <c r="CA18" s="114"/>
      <c r="CB18" s="114"/>
      <c r="CC18" s="114"/>
      <c r="CD18" s="109">
        <f>BY18-BT18</f>
        <v>0.16666666666666674</v>
      </c>
      <c r="CE18" s="110"/>
      <c r="CF18" s="110"/>
      <c r="CG18" s="38">
        <v>0.5</v>
      </c>
    </row>
    <row r="19" spans="1:88" ht="21.75" customHeight="1" x14ac:dyDescent="0.15">
      <c r="A19" s="35">
        <v>14</v>
      </c>
      <c r="C19" s="105">
        <v>20</v>
      </c>
      <c r="D19" s="86"/>
      <c r="E19" s="86"/>
      <c r="F19" s="86"/>
      <c r="G19" s="86"/>
      <c r="H19" s="106"/>
      <c r="I19" s="85">
        <v>0.5</v>
      </c>
      <c r="J19" s="86"/>
      <c r="K19" s="86"/>
      <c r="L19" s="86"/>
      <c r="M19" s="86"/>
      <c r="N19" s="113">
        <v>0.70833333333333337</v>
      </c>
      <c r="O19" s="114"/>
      <c r="P19" s="114"/>
      <c r="Q19" s="114"/>
      <c r="R19" s="114"/>
      <c r="S19" s="109">
        <f t="shared" ref="S19:S20" si="19">N19-I19</f>
        <v>0.20833333333333337</v>
      </c>
      <c r="T19" s="110"/>
      <c r="U19" s="110"/>
      <c r="V19" s="38">
        <v>0.5</v>
      </c>
      <c r="X19" s="105">
        <v>20</v>
      </c>
      <c r="Y19" s="86"/>
      <c r="Z19" s="86"/>
      <c r="AA19" s="86"/>
      <c r="AB19" s="86"/>
      <c r="AC19" s="106"/>
      <c r="AD19" s="85">
        <v>0.375</v>
      </c>
      <c r="AE19" s="86"/>
      <c r="AF19" s="86"/>
      <c r="AG19" s="86"/>
      <c r="AH19" s="86"/>
      <c r="AI19" s="113">
        <v>0.70833333333333337</v>
      </c>
      <c r="AJ19" s="114"/>
      <c r="AK19" s="114"/>
      <c r="AL19" s="114"/>
      <c r="AM19" s="114"/>
      <c r="AN19" s="109">
        <f t="shared" ref="AN19:AN20" si="20">AI19-AD19</f>
        <v>0.33333333333333337</v>
      </c>
      <c r="AO19" s="110"/>
      <c r="AP19" s="110"/>
      <c r="AQ19" s="38">
        <v>1</v>
      </c>
      <c r="AS19" s="105">
        <v>20</v>
      </c>
      <c r="AT19" s="86"/>
      <c r="AU19" s="86"/>
      <c r="AV19" s="86"/>
      <c r="AW19" s="86"/>
      <c r="AX19" s="106"/>
      <c r="AY19" s="85">
        <v>0.45833333333333331</v>
      </c>
      <c r="AZ19" s="86"/>
      <c r="BA19" s="86"/>
      <c r="BB19" s="86"/>
      <c r="BC19" s="86"/>
      <c r="BD19" s="113">
        <v>0.70833333333333337</v>
      </c>
      <c r="BE19" s="114"/>
      <c r="BF19" s="114"/>
      <c r="BG19" s="114"/>
      <c r="BH19" s="114"/>
      <c r="BI19" s="109">
        <f t="shared" ref="BI19:BI20" si="21">BD19-AY19</f>
        <v>0.25000000000000006</v>
      </c>
      <c r="BJ19" s="110"/>
      <c r="BK19" s="110"/>
      <c r="BL19" s="38">
        <v>0.75</v>
      </c>
      <c r="BN19" s="105">
        <v>20</v>
      </c>
      <c r="BO19" s="86"/>
      <c r="BP19" s="86"/>
      <c r="BQ19" s="86"/>
      <c r="BR19" s="86"/>
      <c r="BS19" s="106"/>
      <c r="BT19" s="85">
        <v>0.54166666666666663</v>
      </c>
      <c r="BU19" s="86"/>
      <c r="BV19" s="86"/>
      <c r="BW19" s="86"/>
      <c r="BX19" s="86"/>
      <c r="BY19" s="113">
        <v>0.70833333333333337</v>
      </c>
      <c r="BZ19" s="114"/>
      <c r="CA19" s="114"/>
      <c r="CB19" s="114"/>
      <c r="CC19" s="114"/>
      <c r="CD19" s="109">
        <f t="shared" ref="CD19:CD20" si="22">BY19-BT19</f>
        <v>0.16666666666666674</v>
      </c>
      <c r="CE19" s="110"/>
      <c r="CF19" s="110"/>
      <c r="CG19" s="38">
        <v>0.5</v>
      </c>
      <c r="CJ19" s="35" t="s">
        <v>61</v>
      </c>
    </row>
    <row r="20" spans="1:88" ht="21.75" customHeight="1" x14ac:dyDescent="0.15">
      <c r="A20" s="35">
        <v>15</v>
      </c>
      <c r="C20" s="105">
        <v>21</v>
      </c>
      <c r="D20" s="86"/>
      <c r="E20" s="86"/>
      <c r="F20" s="86"/>
      <c r="G20" s="86"/>
      <c r="H20" s="106"/>
      <c r="I20" s="85">
        <v>0.52083333333333337</v>
      </c>
      <c r="J20" s="86"/>
      <c r="K20" s="86"/>
      <c r="L20" s="86"/>
      <c r="M20" s="86"/>
      <c r="N20" s="113">
        <v>0.70833333333333337</v>
      </c>
      <c r="O20" s="114"/>
      <c r="P20" s="114"/>
      <c r="Q20" s="114"/>
      <c r="R20" s="114"/>
      <c r="S20" s="115">
        <f t="shared" si="19"/>
        <v>0.1875</v>
      </c>
      <c r="T20" s="116"/>
      <c r="U20" s="117"/>
      <c r="V20" s="38">
        <v>0.5</v>
      </c>
      <c r="X20" s="105">
        <v>21</v>
      </c>
      <c r="Y20" s="86"/>
      <c r="Z20" s="86"/>
      <c r="AA20" s="86"/>
      <c r="AB20" s="86"/>
      <c r="AC20" s="106"/>
      <c r="AD20" s="85">
        <v>0.375</v>
      </c>
      <c r="AE20" s="86"/>
      <c r="AF20" s="86"/>
      <c r="AG20" s="86"/>
      <c r="AH20" s="86"/>
      <c r="AI20" s="113">
        <v>0.70833333333333337</v>
      </c>
      <c r="AJ20" s="114"/>
      <c r="AK20" s="114"/>
      <c r="AL20" s="114"/>
      <c r="AM20" s="114"/>
      <c r="AN20" s="115">
        <f t="shared" si="20"/>
        <v>0.33333333333333337</v>
      </c>
      <c r="AO20" s="116"/>
      <c r="AP20" s="117"/>
      <c r="AQ20" s="38">
        <v>1</v>
      </c>
      <c r="AS20" s="105">
        <v>21</v>
      </c>
      <c r="AT20" s="86"/>
      <c r="AU20" s="86"/>
      <c r="AV20" s="86"/>
      <c r="AW20" s="86"/>
      <c r="AX20" s="106"/>
      <c r="AY20" s="85">
        <v>0.45833333333333331</v>
      </c>
      <c r="AZ20" s="86"/>
      <c r="BA20" s="86"/>
      <c r="BB20" s="86"/>
      <c r="BC20" s="86"/>
      <c r="BD20" s="113">
        <v>0.70833333333333337</v>
      </c>
      <c r="BE20" s="114"/>
      <c r="BF20" s="114"/>
      <c r="BG20" s="114"/>
      <c r="BH20" s="114"/>
      <c r="BI20" s="115">
        <f t="shared" si="21"/>
        <v>0.25000000000000006</v>
      </c>
      <c r="BJ20" s="116"/>
      <c r="BK20" s="117"/>
      <c r="BL20" s="38">
        <v>0.75</v>
      </c>
      <c r="BN20" s="105">
        <v>21</v>
      </c>
      <c r="BO20" s="86"/>
      <c r="BP20" s="86"/>
      <c r="BQ20" s="86"/>
      <c r="BR20" s="86"/>
      <c r="BS20" s="106"/>
      <c r="BT20" s="85">
        <v>0.54166666666666663</v>
      </c>
      <c r="BU20" s="86"/>
      <c r="BV20" s="86"/>
      <c r="BW20" s="86"/>
      <c r="BX20" s="86"/>
      <c r="BY20" s="113">
        <v>0.70833333333333337</v>
      </c>
      <c r="BZ20" s="114"/>
      <c r="CA20" s="114"/>
      <c r="CB20" s="114"/>
      <c r="CC20" s="114"/>
      <c r="CD20" s="115">
        <f t="shared" si="22"/>
        <v>0.16666666666666674</v>
      </c>
      <c r="CE20" s="116"/>
      <c r="CF20" s="117"/>
      <c r="CG20" s="38">
        <v>0.5</v>
      </c>
      <c r="CJ20" s="42" t="s">
        <v>63</v>
      </c>
    </row>
    <row r="21" spans="1:88" ht="21.75" customHeight="1" x14ac:dyDescent="0.15">
      <c r="A21" s="35">
        <v>16</v>
      </c>
      <c r="C21" s="105">
        <v>22</v>
      </c>
      <c r="D21" s="86"/>
      <c r="E21" s="86"/>
      <c r="F21" s="86"/>
      <c r="G21" s="86"/>
      <c r="H21" s="106"/>
      <c r="I21" s="104">
        <v>0.375</v>
      </c>
      <c r="J21" s="102"/>
      <c r="K21" s="102"/>
      <c r="L21" s="102"/>
      <c r="M21" s="102"/>
      <c r="N21" s="107">
        <v>0.70833333333333337</v>
      </c>
      <c r="O21" s="108"/>
      <c r="P21" s="108"/>
      <c r="Q21" s="108"/>
      <c r="R21" s="108"/>
      <c r="S21" s="111">
        <f>N21-I21</f>
        <v>0.33333333333333337</v>
      </c>
      <c r="T21" s="112"/>
      <c r="U21" s="112"/>
      <c r="V21" s="37">
        <v>1</v>
      </c>
      <c r="X21" s="105">
        <v>22</v>
      </c>
      <c r="Y21" s="86"/>
      <c r="Z21" s="86"/>
      <c r="AA21" s="86"/>
      <c r="AB21" s="86"/>
      <c r="AC21" s="106"/>
      <c r="AD21" s="104">
        <v>0.375</v>
      </c>
      <c r="AE21" s="102"/>
      <c r="AF21" s="102"/>
      <c r="AG21" s="102"/>
      <c r="AH21" s="102"/>
      <c r="AI21" s="107">
        <v>0.70833333333333337</v>
      </c>
      <c r="AJ21" s="108"/>
      <c r="AK21" s="108"/>
      <c r="AL21" s="108"/>
      <c r="AM21" s="108"/>
      <c r="AN21" s="111">
        <f>AI21-AD21</f>
        <v>0.33333333333333337</v>
      </c>
      <c r="AO21" s="112"/>
      <c r="AP21" s="112"/>
      <c r="AQ21" s="38">
        <v>1</v>
      </c>
      <c r="AS21" s="105">
        <v>22</v>
      </c>
      <c r="AT21" s="86"/>
      <c r="AU21" s="86"/>
      <c r="AV21" s="86"/>
      <c r="AW21" s="86"/>
      <c r="AX21" s="106"/>
      <c r="AY21" s="104">
        <v>0.45833333333333331</v>
      </c>
      <c r="AZ21" s="102"/>
      <c r="BA21" s="102"/>
      <c r="BB21" s="102"/>
      <c r="BC21" s="102"/>
      <c r="BD21" s="107">
        <v>0.70833333333333337</v>
      </c>
      <c r="BE21" s="108"/>
      <c r="BF21" s="108"/>
      <c r="BG21" s="108"/>
      <c r="BH21" s="108"/>
      <c r="BI21" s="111">
        <f>BD21-AY21</f>
        <v>0.25000000000000006</v>
      </c>
      <c r="BJ21" s="112"/>
      <c r="BK21" s="112"/>
      <c r="BL21" s="37">
        <v>0.75</v>
      </c>
      <c r="BN21" s="105">
        <v>22</v>
      </c>
      <c r="BO21" s="86"/>
      <c r="BP21" s="86"/>
      <c r="BQ21" s="86"/>
      <c r="BR21" s="86"/>
      <c r="BS21" s="106"/>
      <c r="BT21" s="104">
        <v>0.54166666666666663</v>
      </c>
      <c r="BU21" s="102"/>
      <c r="BV21" s="102"/>
      <c r="BW21" s="102"/>
      <c r="BX21" s="102"/>
      <c r="BY21" s="107">
        <v>0.70833333333333337</v>
      </c>
      <c r="BZ21" s="108"/>
      <c r="CA21" s="108"/>
      <c r="CB21" s="108"/>
      <c r="CC21" s="108"/>
      <c r="CD21" s="111">
        <f>BY21-BT21</f>
        <v>0.16666666666666674</v>
      </c>
      <c r="CE21" s="112"/>
      <c r="CF21" s="112"/>
      <c r="CG21" s="37">
        <v>0.5</v>
      </c>
      <c r="CJ21" s="42" t="s">
        <v>67</v>
      </c>
    </row>
    <row r="22" spans="1:88" ht="21.75" customHeight="1" x14ac:dyDescent="0.15">
      <c r="A22" s="35">
        <v>17</v>
      </c>
      <c r="C22" s="105">
        <v>25</v>
      </c>
      <c r="D22" s="86"/>
      <c r="E22" s="86"/>
      <c r="F22" s="86"/>
      <c r="G22" s="86"/>
      <c r="H22" s="106"/>
      <c r="I22" s="85">
        <v>0.41666666666666669</v>
      </c>
      <c r="J22" s="86"/>
      <c r="K22" s="86"/>
      <c r="L22" s="86"/>
      <c r="M22" s="86"/>
      <c r="N22" s="107">
        <v>0.70833333333333337</v>
      </c>
      <c r="O22" s="108"/>
      <c r="P22" s="108"/>
      <c r="Q22" s="108"/>
      <c r="R22" s="108"/>
      <c r="S22" s="109">
        <f t="shared" ref="S22" si="23">N22-I22</f>
        <v>0.29166666666666669</v>
      </c>
      <c r="T22" s="110"/>
      <c r="U22" s="110"/>
      <c r="V22" s="38">
        <v>1</v>
      </c>
      <c r="X22" s="105">
        <v>25</v>
      </c>
      <c r="Y22" s="86"/>
      <c r="Z22" s="86"/>
      <c r="AA22" s="86"/>
      <c r="AB22" s="86"/>
      <c r="AC22" s="106"/>
      <c r="AD22" s="85">
        <v>0.375</v>
      </c>
      <c r="AE22" s="86"/>
      <c r="AF22" s="86"/>
      <c r="AG22" s="86"/>
      <c r="AH22" s="86"/>
      <c r="AI22" s="107">
        <v>0.70833333333333337</v>
      </c>
      <c r="AJ22" s="108"/>
      <c r="AK22" s="108"/>
      <c r="AL22" s="108"/>
      <c r="AM22" s="108"/>
      <c r="AN22" s="109">
        <f t="shared" ref="AN22" si="24">AI22-AD22</f>
        <v>0.33333333333333337</v>
      </c>
      <c r="AO22" s="110"/>
      <c r="AP22" s="110"/>
      <c r="AQ22" s="38">
        <v>1</v>
      </c>
      <c r="AS22" s="105">
        <v>25</v>
      </c>
      <c r="AT22" s="86"/>
      <c r="AU22" s="86"/>
      <c r="AV22" s="86"/>
      <c r="AW22" s="86"/>
      <c r="AX22" s="106"/>
      <c r="AY22" s="85">
        <v>0.45833333333333331</v>
      </c>
      <c r="AZ22" s="86"/>
      <c r="BA22" s="86"/>
      <c r="BB22" s="86"/>
      <c r="BC22" s="86"/>
      <c r="BD22" s="107">
        <v>0.70833333333333337</v>
      </c>
      <c r="BE22" s="108"/>
      <c r="BF22" s="108"/>
      <c r="BG22" s="108"/>
      <c r="BH22" s="108"/>
      <c r="BI22" s="109">
        <f t="shared" ref="BI22" si="25">BD22-AY22</f>
        <v>0.25000000000000006</v>
      </c>
      <c r="BJ22" s="110"/>
      <c r="BK22" s="110"/>
      <c r="BL22" s="38">
        <v>0.75</v>
      </c>
      <c r="BN22" s="105">
        <v>25</v>
      </c>
      <c r="BO22" s="86"/>
      <c r="BP22" s="86"/>
      <c r="BQ22" s="86"/>
      <c r="BR22" s="86"/>
      <c r="BS22" s="106"/>
      <c r="BT22" s="85">
        <v>0.54166666666666663</v>
      </c>
      <c r="BU22" s="86"/>
      <c r="BV22" s="86"/>
      <c r="BW22" s="86"/>
      <c r="BX22" s="86"/>
      <c r="BY22" s="107">
        <v>0.70833333333333337</v>
      </c>
      <c r="BZ22" s="108"/>
      <c r="CA22" s="108"/>
      <c r="CB22" s="108"/>
      <c r="CC22" s="108"/>
      <c r="CD22" s="109">
        <f t="shared" ref="CD22" si="26">BY22-BT22</f>
        <v>0.16666666666666674</v>
      </c>
      <c r="CE22" s="110"/>
      <c r="CF22" s="110"/>
      <c r="CG22" s="38">
        <v>0.5</v>
      </c>
      <c r="CJ22" s="35" t="s">
        <v>68</v>
      </c>
    </row>
    <row r="23" spans="1:88" ht="21.75" customHeight="1" x14ac:dyDescent="0.15">
      <c r="A23" s="35">
        <v>18</v>
      </c>
      <c r="C23" s="105">
        <v>26</v>
      </c>
      <c r="D23" s="86"/>
      <c r="E23" s="86"/>
      <c r="F23" s="86"/>
      <c r="G23" s="86"/>
      <c r="H23" s="106"/>
      <c r="I23" s="85">
        <v>0.45833333333333331</v>
      </c>
      <c r="J23" s="86"/>
      <c r="K23" s="86"/>
      <c r="L23" s="86"/>
      <c r="M23" s="86"/>
      <c r="N23" s="113">
        <v>0.70833333333333337</v>
      </c>
      <c r="O23" s="114"/>
      <c r="P23" s="114"/>
      <c r="Q23" s="114"/>
      <c r="R23" s="114"/>
      <c r="S23" s="109">
        <f>N23-I23</f>
        <v>0.25000000000000006</v>
      </c>
      <c r="T23" s="110"/>
      <c r="U23" s="110"/>
      <c r="V23" s="38">
        <v>0.75</v>
      </c>
      <c r="X23" s="105">
        <v>26</v>
      </c>
      <c r="Y23" s="86"/>
      <c r="Z23" s="86"/>
      <c r="AA23" s="86"/>
      <c r="AB23" s="86"/>
      <c r="AC23" s="106"/>
      <c r="AD23" s="85">
        <v>0.375</v>
      </c>
      <c r="AE23" s="86"/>
      <c r="AF23" s="86"/>
      <c r="AG23" s="86"/>
      <c r="AH23" s="86"/>
      <c r="AI23" s="113">
        <v>0.70833333333333337</v>
      </c>
      <c r="AJ23" s="114"/>
      <c r="AK23" s="114"/>
      <c r="AL23" s="114"/>
      <c r="AM23" s="114"/>
      <c r="AN23" s="109">
        <f>AI23-AD23</f>
        <v>0.33333333333333337</v>
      </c>
      <c r="AO23" s="110"/>
      <c r="AP23" s="110"/>
      <c r="AQ23" s="38">
        <v>1</v>
      </c>
      <c r="AS23" s="105">
        <v>26</v>
      </c>
      <c r="AT23" s="86"/>
      <c r="AU23" s="86"/>
      <c r="AV23" s="86"/>
      <c r="AW23" s="86"/>
      <c r="AX23" s="106"/>
      <c r="AY23" s="85">
        <v>0.45833333333333331</v>
      </c>
      <c r="AZ23" s="86"/>
      <c r="BA23" s="86"/>
      <c r="BB23" s="86"/>
      <c r="BC23" s="86"/>
      <c r="BD23" s="113">
        <v>0.70833333333333337</v>
      </c>
      <c r="BE23" s="114"/>
      <c r="BF23" s="114"/>
      <c r="BG23" s="114"/>
      <c r="BH23" s="114"/>
      <c r="BI23" s="109">
        <f>BD23-AY23</f>
        <v>0.25000000000000006</v>
      </c>
      <c r="BJ23" s="110"/>
      <c r="BK23" s="110"/>
      <c r="BL23" s="38">
        <v>0.75</v>
      </c>
      <c r="BN23" s="105">
        <v>26</v>
      </c>
      <c r="BO23" s="86"/>
      <c r="BP23" s="86"/>
      <c r="BQ23" s="86"/>
      <c r="BR23" s="86"/>
      <c r="BS23" s="106"/>
      <c r="BT23" s="85">
        <v>0.54166666666666663</v>
      </c>
      <c r="BU23" s="86"/>
      <c r="BV23" s="86"/>
      <c r="BW23" s="86"/>
      <c r="BX23" s="86"/>
      <c r="BY23" s="113">
        <v>0.70833333333333337</v>
      </c>
      <c r="BZ23" s="114"/>
      <c r="CA23" s="114"/>
      <c r="CB23" s="114"/>
      <c r="CC23" s="114"/>
      <c r="CD23" s="109">
        <f>BY23-BT23</f>
        <v>0.16666666666666674</v>
      </c>
      <c r="CE23" s="110"/>
      <c r="CF23" s="110"/>
      <c r="CG23" s="38">
        <v>0.5</v>
      </c>
    </row>
    <row r="24" spans="1:88" ht="21.75" customHeight="1" x14ac:dyDescent="0.15">
      <c r="A24" s="35">
        <v>19</v>
      </c>
      <c r="C24" s="105">
        <v>27</v>
      </c>
      <c r="D24" s="86"/>
      <c r="E24" s="86"/>
      <c r="F24" s="86"/>
      <c r="G24" s="86"/>
      <c r="H24" s="106"/>
      <c r="I24" s="85">
        <v>0.5</v>
      </c>
      <c r="J24" s="86"/>
      <c r="K24" s="86"/>
      <c r="L24" s="86"/>
      <c r="M24" s="86"/>
      <c r="N24" s="113">
        <v>0.70833333333333337</v>
      </c>
      <c r="O24" s="114"/>
      <c r="P24" s="114"/>
      <c r="Q24" s="114"/>
      <c r="R24" s="114"/>
      <c r="S24" s="109">
        <f t="shared" ref="S24:S25" si="27">N24-I24</f>
        <v>0.20833333333333337</v>
      </c>
      <c r="T24" s="110"/>
      <c r="U24" s="110"/>
      <c r="V24" s="38">
        <v>0.5</v>
      </c>
      <c r="X24" s="105">
        <v>27</v>
      </c>
      <c r="Y24" s="86"/>
      <c r="Z24" s="86"/>
      <c r="AA24" s="86"/>
      <c r="AB24" s="86"/>
      <c r="AC24" s="106"/>
      <c r="AD24" s="85">
        <v>0.375</v>
      </c>
      <c r="AE24" s="86"/>
      <c r="AF24" s="86"/>
      <c r="AG24" s="86"/>
      <c r="AH24" s="86"/>
      <c r="AI24" s="113">
        <v>0.70833333333333337</v>
      </c>
      <c r="AJ24" s="114"/>
      <c r="AK24" s="114"/>
      <c r="AL24" s="114"/>
      <c r="AM24" s="114"/>
      <c r="AN24" s="109">
        <f t="shared" ref="AN24:AN25" si="28">AI24-AD24</f>
        <v>0.33333333333333337</v>
      </c>
      <c r="AO24" s="110"/>
      <c r="AP24" s="110"/>
      <c r="AQ24" s="38">
        <v>1</v>
      </c>
      <c r="AS24" s="105">
        <v>27</v>
      </c>
      <c r="AT24" s="86"/>
      <c r="AU24" s="86"/>
      <c r="AV24" s="86"/>
      <c r="AW24" s="86"/>
      <c r="AX24" s="106"/>
      <c r="AY24" s="85">
        <v>0.45833333333333331</v>
      </c>
      <c r="AZ24" s="86"/>
      <c r="BA24" s="86"/>
      <c r="BB24" s="86"/>
      <c r="BC24" s="86"/>
      <c r="BD24" s="113">
        <v>0.70833333333333337</v>
      </c>
      <c r="BE24" s="114"/>
      <c r="BF24" s="114"/>
      <c r="BG24" s="114"/>
      <c r="BH24" s="114"/>
      <c r="BI24" s="109">
        <f t="shared" ref="BI24:BI25" si="29">BD24-AY24</f>
        <v>0.25000000000000006</v>
      </c>
      <c r="BJ24" s="110"/>
      <c r="BK24" s="110"/>
      <c r="BL24" s="38">
        <v>0.75</v>
      </c>
      <c r="BN24" s="105">
        <v>27</v>
      </c>
      <c r="BO24" s="86"/>
      <c r="BP24" s="86"/>
      <c r="BQ24" s="86"/>
      <c r="BR24" s="86"/>
      <c r="BS24" s="106"/>
      <c r="BT24" s="85">
        <v>0.54166666666666663</v>
      </c>
      <c r="BU24" s="86"/>
      <c r="BV24" s="86"/>
      <c r="BW24" s="86"/>
      <c r="BX24" s="86"/>
      <c r="BY24" s="113">
        <v>0.70833333333333337</v>
      </c>
      <c r="BZ24" s="114"/>
      <c r="CA24" s="114"/>
      <c r="CB24" s="114"/>
      <c r="CC24" s="114"/>
      <c r="CD24" s="109">
        <f t="shared" ref="CD24:CD25" si="30">BY24-BT24</f>
        <v>0.16666666666666674</v>
      </c>
      <c r="CE24" s="110"/>
      <c r="CF24" s="110"/>
      <c r="CG24" s="38">
        <v>0.5</v>
      </c>
      <c r="CJ24" s="35" t="s">
        <v>61</v>
      </c>
    </row>
    <row r="25" spans="1:88" ht="21.75" customHeight="1" x14ac:dyDescent="0.15">
      <c r="A25" s="35">
        <v>20</v>
      </c>
      <c r="C25" s="105">
        <v>28</v>
      </c>
      <c r="D25" s="86"/>
      <c r="E25" s="86"/>
      <c r="F25" s="86"/>
      <c r="G25" s="86"/>
      <c r="H25" s="106"/>
      <c r="I25" s="85">
        <v>0.375</v>
      </c>
      <c r="J25" s="86"/>
      <c r="K25" s="86"/>
      <c r="L25" s="86"/>
      <c r="M25" s="86"/>
      <c r="N25" s="113">
        <v>0.70833333333333337</v>
      </c>
      <c r="O25" s="114"/>
      <c r="P25" s="114"/>
      <c r="Q25" s="114"/>
      <c r="R25" s="114"/>
      <c r="S25" s="109">
        <f t="shared" si="27"/>
        <v>0.33333333333333337</v>
      </c>
      <c r="T25" s="110"/>
      <c r="U25" s="110"/>
      <c r="V25" s="38">
        <v>1</v>
      </c>
      <c r="X25" s="105">
        <v>28</v>
      </c>
      <c r="Y25" s="86"/>
      <c r="Z25" s="86"/>
      <c r="AA25" s="86"/>
      <c r="AB25" s="86"/>
      <c r="AC25" s="106"/>
      <c r="AD25" s="85">
        <v>0.375</v>
      </c>
      <c r="AE25" s="86"/>
      <c r="AF25" s="86"/>
      <c r="AG25" s="86"/>
      <c r="AH25" s="86"/>
      <c r="AI25" s="113">
        <v>0.70833333333333337</v>
      </c>
      <c r="AJ25" s="114"/>
      <c r="AK25" s="114"/>
      <c r="AL25" s="114"/>
      <c r="AM25" s="114"/>
      <c r="AN25" s="109">
        <f t="shared" si="28"/>
        <v>0.33333333333333337</v>
      </c>
      <c r="AO25" s="110"/>
      <c r="AP25" s="110"/>
      <c r="AQ25" s="38">
        <v>1</v>
      </c>
      <c r="AS25" s="105">
        <v>28</v>
      </c>
      <c r="AT25" s="86"/>
      <c r="AU25" s="86"/>
      <c r="AV25" s="86"/>
      <c r="AW25" s="86"/>
      <c r="AX25" s="106"/>
      <c r="AY25" s="85">
        <v>0.45833333333333331</v>
      </c>
      <c r="AZ25" s="86"/>
      <c r="BA25" s="86"/>
      <c r="BB25" s="86"/>
      <c r="BC25" s="86"/>
      <c r="BD25" s="113">
        <v>0.70833333333333337</v>
      </c>
      <c r="BE25" s="114"/>
      <c r="BF25" s="114"/>
      <c r="BG25" s="114"/>
      <c r="BH25" s="114"/>
      <c r="BI25" s="109">
        <f t="shared" si="29"/>
        <v>0.25000000000000006</v>
      </c>
      <c r="BJ25" s="110"/>
      <c r="BK25" s="110"/>
      <c r="BL25" s="38">
        <v>0.75</v>
      </c>
      <c r="BN25" s="105">
        <v>28</v>
      </c>
      <c r="BO25" s="86"/>
      <c r="BP25" s="86"/>
      <c r="BQ25" s="86"/>
      <c r="BR25" s="86"/>
      <c r="BS25" s="106"/>
      <c r="BT25" s="85">
        <v>0.54166666666666663</v>
      </c>
      <c r="BU25" s="86"/>
      <c r="BV25" s="86"/>
      <c r="BW25" s="86"/>
      <c r="BX25" s="86"/>
      <c r="BY25" s="113">
        <v>0.70833333333333337</v>
      </c>
      <c r="BZ25" s="114"/>
      <c r="CA25" s="114"/>
      <c r="CB25" s="114"/>
      <c r="CC25" s="114"/>
      <c r="CD25" s="109">
        <f t="shared" si="30"/>
        <v>0.16666666666666674</v>
      </c>
      <c r="CE25" s="110"/>
      <c r="CF25" s="110"/>
      <c r="CG25" s="38">
        <v>0.5</v>
      </c>
      <c r="CJ25" s="42" t="s">
        <v>69</v>
      </c>
    </row>
    <row r="26" spans="1:88" ht="21.75" customHeight="1" x14ac:dyDescent="0.15">
      <c r="A26" s="35">
        <v>21</v>
      </c>
      <c r="C26" s="105">
        <v>29</v>
      </c>
      <c r="D26" s="86"/>
      <c r="E26" s="86"/>
      <c r="F26" s="86"/>
      <c r="G26" s="86"/>
      <c r="H26" s="106"/>
      <c r="I26" s="85">
        <v>0.41666666666666669</v>
      </c>
      <c r="J26" s="86"/>
      <c r="K26" s="86"/>
      <c r="L26" s="86"/>
      <c r="M26" s="86"/>
      <c r="N26" s="85">
        <v>0.70833333333333337</v>
      </c>
      <c r="O26" s="86"/>
      <c r="P26" s="86"/>
      <c r="Q26" s="86"/>
      <c r="R26" s="86"/>
      <c r="S26" s="109">
        <f t="shared" ref="S26" si="31">N26-I26</f>
        <v>0.29166666666666669</v>
      </c>
      <c r="T26" s="110"/>
      <c r="U26" s="110"/>
      <c r="V26" s="40">
        <v>1</v>
      </c>
      <c r="X26" s="105">
        <v>29</v>
      </c>
      <c r="Y26" s="86"/>
      <c r="Z26" s="86"/>
      <c r="AA26" s="86"/>
      <c r="AB26" s="86"/>
      <c r="AC26" s="106"/>
      <c r="AD26" s="85">
        <v>0.375</v>
      </c>
      <c r="AE26" s="86"/>
      <c r="AF26" s="86"/>
      <c r="AG26" s="86"/>
      <c r="AH26" s="86"/>
      <c r="AI26" s="85">
        <v>0.70833333333333337</v>
      </c>
      <c r="AJ26" s="86"/>
      <c r="AK26" s="86"/>
      <c r="AL26" s="86"/>
      <c r="AM26" s="86"/>
      <c r="AN26" s="109">
        <f t="shared" ref="AN26" si="32">AI26-AD26</f>
        <v>0.33333333333333337</v>
      </c>
      <c r="AO26" s="110"/>
      <c r="AP26" s="110"/>
      <c r="AQ26" s="40">
        <v>1</v>
      </c>
      <c r="AS26" s="105">
        <v>29</v>
      </c>
      <c r="AT26" s="86"/>
      <c r="AU26" s="86"/>
      <c r="AV26" s="86"/>
      <c r="AW26" s="86"/>
      <c r="AX26" s="106"/>
      <c r="AY26" s="85">
        <v>0.45833333333333331</v>
      </c>
      <c r="AZ26" s="86"/>
      <c r="BA26" s="86"/>
      <c r="BB26" s="86"/>
      <c r="BC26" s="86"/>
      <c r="BD26" s="113">
        <v>0.70833333333333337</v>
      </c>
      <c r="BE26" s="114"/>
      <c r="BF26" s="114"/>
      <c r="BG26" s="114"/>
      <c r="BH26" s="114"/>
      <c r="BI26" s="109">
        <f t="shared" ref="BI26" si="33">BD26-AY26</f>
        <v>0.25000000000000006</v>
      </c>
      <c r="BJ26" s="110"/>
      <c r="BK26" s="110"/>
      <c r="BL26" s="38">
        <v>0.75</v>
      </c>
      <c r="BN26" s="105">
        <v>29</v>
      </c>
      <c r="BO26" s="86"/>
      <c r="BP26" s="86"/>
      <c r="BQ26" s="86"/>
      <c r="BR26" s="86"/>
      <c r="BS26" s="106"/>
      <c r="BT26" s="85">
        <v>0.54166666666666663</v>
      </c>
      <c r="BU26" s="86"/>
      <c r="BV26" s="86"/>
      <c r="BW26" s="86"/>
      <c r="BX26" s="86"/>
      <c r="BY26" s="113">
        <v>0.70833333333333337</v>
      </c>
      <c r="BZ26" s="114"/>
      <c r="CA26" s="114"/>
      <c r="CB26" s="114"/>
      <c r="CC26" s="114"/>
      <c r="CD26" s="109">
        <f t="shared" ref="CD26" si="34">BY26-BT26</f>
        <v>0.16666666666666674</v>
      </c>
      <c r="CE26" s="110"/>
      <c r="CF26" s="110"/>
      <c r="CG26" s="38">
        <v>0.5</v>
      </c>
      <c r="CJ26" s="35" t="s">
        <v>70</v>
      </c>
    </row>
    <row r="27" spans="1:88" ht="21.75" customHeight="1" x14ac:dyDescent="0.15">
      <c r="A27" s="35">
        <v>22</v>
      </c>
      <c r="C27" s="105"/>
      <c r="D27" s="86"/>
      <c r="E27" s="86"/>
      <c r="F27" s="86"/>
      <c r="G27" s="86"/>
      <c r="H27" s="106"/>
      <c r="I27" s="85"/>
      <c r="J27" s="86"/>
      <c r="K27" s="86"/>
      <c r="L27" s="86"/>
      <c r="M27" s="86"/>
      <c r="N27" s="85"/>
      <c r="O27" s="86"/>
      <c r="P27" s="86"/>
      <c r="Q27" s="86"/>
      <c r="R27" s="86"/>
      <c r="S27" s="109"/>
      <c r="T27" s="110"/>
      <c r="U27" s="118"/>
      <c r="V27" s="40"/>
      <c r="X27" s="105"/>
      <c r="Y27" s="86"/>
      <c r="Z27" s="86"/>
      <c r="AA27" s="86"/>
      <c r="AB27" s="86"/>
      <c r="AC27" s="106"/>
      <c r="AD27" s="85"/>
      <c r="AE27" s="86"/>
      <c r="AF27" s="86"/>
      <c r="AG27" s="86"/>
      <c r="AH27" s="86"/>
      <c r="AI27" s="85"/>
      <c r="AJ27" s="86"/>
      <c r="AK27" s="86"/>
      <c r="AL27" s="86"/>
      <c r="AM27" s="86"/>
      <c r="AN27" s="109"/>
      <c r="AO27" s="110"/>
      <c r="AP27" s="118"/>
      <c r="AQ27" s="40"/>
      <c r="AS27" s="105"/>
      <c r="AT27" s="86"/>
      <c r="AU27" s="86"/>
      <c r="AV27" s="86"/>
      <c r="AW27" s="86"/>
      <c r="AX27" s="106"/>
      <c r="AY27" s="85"/>
      <c r="AZ27" s="86"/>
      <c r="BA27" s="86"/>
      <c r="BB27" s="86"/>
      <c r="BC27" s="86"/>
      <c r="BD27" s="85"/>
      <c r="BE27" s="86"/>
      <c r="BF27" s="86"/>
      <c r="BG27" s="86"/>
      <c r="BH27" s="86"/>
      <c r="BI27" s="135"/>
      <c r="BJ27" s="136"/>
      <c r="BK27" s="136"/>
      <c r="BL27" s="40"/>
      <c r="BN27" s="105"/>
      <c r="BO27" s="86"/>
      <c r="BP27" s="86"/>
      <c r="BQ27" s="86"/>
      <c r="BR27" s="86"/>
      <c r="BS27" s="106"/>
      <c r="BT27" s="85"/>
      <c r="BU27" s="86"/>
      <c r="BV27" s="86"/>
      <c r="BW27" s="86"/>
      <c r="BX27" s="86"/>
      <c r="BY27" s="85"/>
      <c r="BZ27" s="86"/>
      <c r="CA27" s="86"/>
      <c r="CB27" s="86"/>
      <c r="CC27" s="86"/>
      <c r="CD27" s="135"/>
      <c r="CE27" s="136"/>
      <c r="CF27" s="136"/>
      <c r="CG27" s="40"/>
    </row>
    <row r="28" spans="1:88" ht="21.75" customHeight="1" x14ac:dyDescent="0.15">
      <c r="A28" s="35">
        <v>23</v>
      </c>
      <c r="C28" s="105"/>
      <c r="D28" s="86"/>
      <c r="E28" s="86"/>
      <c r="F28" s="86"/>
      <c r="G28" s="86"/>
      <c r="H28" s="106"/>
      <c r="I28" s="85"/>
      <c r="J28" s="86"/>
      <c r="K28" s="86"/>
      <c r="L28" s="86"/>
      <c r="M28" s="86"/>
      <c r="N28" s="85"/>
      <c r="O28" s="86"/>
      <c r="P28" s="86"/>
      <c r="Q28" s="86"/>
      <c r="R28" s="86"/>
      <c r="S28" s="109"/>
      <c r="T28" s="110"/>
      <c r="U28" s="118"/>
      <c r="V28" s="40"/>
      <c r="X28" s="105"/>
      <c r="Y28" s="86"/>
      <c r="Z28" s="86"/>
      <c r="AA28" s="86"/>
      <c r="AB28" s="86"/>
      <c r="AC28" s="106"/>
      <c r="AD28" s="85"/>
      <c r="AE28" s="86"/>
      <c r="AF28" s="86"/>
      <c r="AG28" s="86"/>
      <c r="AH28" s="86"/>
      <c r="AI28" s="85"/>
      <c r="AJ28" s="86"/>
      <c r="AK28" s="86"/>
      <c r="AL28" s="86"/>
      <c r="AM28" s="86"/>
      <c r="AN28" s="109"/>
      <c r="AO28" s="110"/>
      <c r="AP28" s="118"/>
      <c r="AQ28" s="40"/>
      <c r="AS28" s="105"/>
      <c r="AT28" s="86"/>
      <c r="AU28" s="86"/>
      <c r="AV28" s="86"/>
      <c r="AW28" s="86"/>
      <c r="AX28" s="106"/>
      <c r="AY28" s="85"/>
      <c r="AZ28" s="86"/>
      <c r="BA28" s="86"/>
      <c r="BB28" s="86"/>
      <c r="BC28" s="86"/>
      <c r="BD28" s="85"/>
      <c r="BE28" s="86"/>
      <c r="BF28" s="86"/>
      <c r="BG28" s="86"/>
      <c r="BH28" s="86"/>
      <c r="BI28" s="135"/>
      <c r="BJ28" s="136"/>
      <c r="BK28" s="136"/>
      <c r="BL28" s="40"/>
      <c r="BN28" s="105"/>
      <c r="BO28" s="86"/>
      <c r="BP28" s="86"/>
      <c r="BQ28" s="86"/>
      <c r="BR28" s="86"/>
      <c r="BS28" s="106"/>
      <c r="BT28" s="85"/>
      <c r="BU28" s="86"/>
      <c r="BV28" s="86"/>
      <c r="BW28" s="86"/>
      <c r="BX28" s="86"/>
      <c r="BY28" s="85"/>
      <c r="BZ28" s="86"/>
      <c r="CA28" s="86"/>
      <c r="CB28" s="86"/>
      <c r="CC28" s="86"/>
      <c r="CD28" s="135"/>
      <c r="CE28" s="136"/>
      <c r="CF28" s="136"/>
      <c r="CG28" s="40"/>
    </row>
    <row r="29" spans="1:88" ht="21.75" customHeight="1" x14ac:dyDescent="0.15">
      <c r="A29" s="35">
        <v>24</v>
      </c>
      <c r="C29" s="105"/>
      <c r="D29" s="86"/>
      <c r="E29" s="86"/>
      <c r="F29" s="86"/>
      <c r="G29" s="86"/>
      <c r="H29" s="106"/>
      <c r="I29" s="85"/>
      <c r="J29" s="86"/>
      <c r="K29" s="86"/>
      <c r="L29" s="86"/>
      <c r="M29" s="86"/>
      <c r="N29" s="85"/>
      <c r="O29" s="86"/>
      <c r="P29" s="86"/>
      <c r="Q29" s="86"/>
      <c r="R29" s="86"/>
      <c r="S29" s="109"/>
      <c r="T29" s="110"/>
      <c r="U29" s="118"/>
      <c r="V29" s="40"/>
      <c r="X29" s="105"/>
      <c r="Y29" s="86"/>
      <c r="Z29" s="86"/>
      <c r="AA29" s="86"/>
      <c r="AB29" s="86"/>
      <c r="AC29" s="106"/>
      <c r="AD29" s="85"/>
      <c r="AE29" s="86"/>
      <c r="AF29" s="86"/>
      <c r="AG29" s="86"/>
      <c r="AH29" s="86"/>
      <c r="AI29" s="85"/>
      <c r="AJ29" s="86"/>
      <c r="AK29" s="86"/>
      <c r="AL29" s="86"/>
      <c r="AM29" s="86"/>
      <c r="AN29" s="109"/>
      <c r="AO29" s="110"/>
      <c r="AP29" s="118"/>
      <c r="AQ29" s="40"/>
      <c r="AS29" s="105"/>
      <c r="AT29" s="86"/>
      <c r="AU29" s="86"/>
      <c r="AV29" s="86"/>
      <c r="AW29" s="86"/>
      <c r="AX29" s="106"/>
      <c r="AY29" s="85"/>
      <c r="AZ29" s="86"/>
      <c r="BA29" s="86"/>
      <c r="BB29" s="86"/>
      <c r="BC29" s="86"/>
      <c r="BD29" s="85"/>
      <c r="BE29" s="86"/>
      <c r="BF29" s="86"/>
      <c r="BG29" s="86"/>
      <c r="BH29" s="86"/>
      <c r="BI29" s="135"/>
      <c r="BJ29" s="136"/>
      <c r="BK29" s="136"/>
      <c r="BL29" s="40"/>
      <c r="BN29" s="105"/>
      <c r="BO29" s="86"/>
      <c r="BP29" s="86"/>
      <c r="BQ29" s="86"/>
      <c r="BR29" s="86"/>
      <c r="BS29" s="106"/>
      <c r="BT29" s="85"/>
      <c r="BU29" s="86"/>
      <c r="BV29" s="86"/>
      <c r="BW29" s="86"/>
      <c r="BX29" s="86"/>
      <c r="BY29" s="85"/>
      <c r="BZ29" s="86"/>
      <c r="CA29" s="86"/>
      <c r="CB29" s="86"/>
      <c r="CC29" s="86"/>
      <c r="CD29" s="135"/>
      <c r="CE29" s="136"/>
      <c r="CF29" s="136"/>
      <c r="CG29" s="40"/>
      <c r="CJ29" s="134"/>
    </row>
    <row r="30" spans="1:88" ht="21.75" customHeight="1" thickBot="1" x14ac:dyDescent="0.2">
      <c r="A30" s="35">
        <v>25</v>
      </c>
      <c r="C30" s="121"/>
      <c r="D30" s="120"/>
      <c r="E30" s="120"/>
      <c r="F30" s="120"/>
      <c r="G30" s="120"/>
      <c r="H30" s="122"/>
      <c r="I30" s="119"/>
      <c r="J30" s="120"/>
      <c r="K30" s="120"/>
      <c r="L30" s="120"/>
      <c r="M30" s="120"/>
      <c r="N30" s="119"/>
      <c r="O30" s="120"/>
      <c r="P30" s="120"/>
      <c r="Q30" s="120"/>
      <c r="R30" s="120"/>
      <c r="S30" s="128"/>
      <c r="T30" s="129"/>
      <c r="U30" s="130"/>
      <c r="V30" s="39"/>
      <c r="X30" s="121"/>
      <c r="Y30" s="120"/>
      <c r="Z30" s="120"/>
      <c r="AA30" s="120"/>
      <c r="AB30" s="120"/>
      <c r="AC30" s="122"/>
      <c r="AD30" s="119"/>
      <c r="AE30" s="120"/>
      <c r="AF30" s="120"/>
      <c r="AG30" s="120"/>
      <c r="AH30" s="120"/>
      <c r="AI30" s="119"/>
      <c r="AJ30" s="120"/>
      <c r="AK30" s="120"/>
      <c r="AL30" s="120"/>
      <c r="AM30" s="120"/>
      <c r="AN30" s="128"/>
      <c r="AO30" s="129"/>
      <c r="AP30" s="130"/>
      <c r="AQ30" s="39"/>
      <c r="AS30" s="121"/>
      <c r="AT30" s="120"/>
      <c r="AU30" s="120"/>
      <c r="AV30" s="120"/>
      <c r="AW30" s="120"/>
      <c r="AX30" s="122"/>
      <c r="AY30" s="119"/>
      <c r="AZ30" s="120"/>
      <c r="BA30" s="120"/>
      <c r="BB30" s="120"/>
      <c r="BC30" s="120"/>
      <c r="BD30" s="119"/>
      <c r="BE30" s="120"/>
      <c r="BF30" s="120"/>
      <c r="BG30" s="120"/>
      <c r="BH30" s="120"/>
      <c r="BI30" s="137"/>
      <c r="BJ30" s="138"/>
      <c r="BK30" s="138"/>
      <c r="BL30" s="39"/>
      <c r="BN30" s="121"/>
      <c r="BO30" s="120"/>
      <c r="BP30" s="120"/>
      <c r="BQ30" s="120"/>
      <c r="BR30" s="120"/>
      <c r="BS30" s="122"/>
      <c r="BT30" s="119"/>
      <c r="BU30" s="120"/>
      <c r="BV30" s="120"/>
      <c r="BW30" s="120"/>
      <c r="BX30" s="120"/>
      <c r="BY30" s="119"/>
      <c r="BZ30" s="120"/>
      <c r="CA30" s="120"/>
      <c r="CB30" s="120"/>
      <c r="CC30" s="120"/>
      <c r="CD30" s="137"/>
      <c r="CE30" s="138"/>
      <c r="CF30" s="138"/>
      <c r="CG30" s="39"/>
      <c r="CJ30" s="134"/>
    </row>
    <row r="31" spans="1:88" ht="21.75" customHeight="1" thickTop="1" thickBot="1" x14ac:dyDescent="0.2">
      <c r="C31" s="123" t="s">
        <v>57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5"/>
      <c r="S31" s="126">
        <f>COUNTA(S6:U26)</f>
        <v>21</v>
      </c>
      <c r="T31" s="127"/>
      <c r="U31" s="127"/>
      <c r="V31" s="139">
        <f>SUM(V6:V30)</f>
        <v>16.5</v>
      </c>
      <c r="X31" s="123" t="s">
        <v>57</v>
      </c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5"/>
      <c r="AN31" s="126">
        <f>COUNTA(AN6:AP26)</f>
        <v>21</v>
      </c>
      <c r="AO31" s="127"/>
      <c r="AP31" s="127"/>
      <c r="AQ31" s="139">
        <f>SUM(AQ6:AQ30)</f>
        <v>21</v>
      </c>
      <c r="AS31" s="123" t="s">
        <v>57</v>
      </c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5"/>
      <c r="BI31" s="126">
        <f>COUNTA(BI6:BK25)</f>
        <v>20</v>
      </c>
      <c r="BJ31" s="127"/>
      <c r="BK31" s="127"/>
      <c r="BL31" s="139">
        <f>SUM(BL6:BL30)</f>
        <v>15.75</v>
      </c>
      <c r="BN31" s="123" t="s">
        <v>57</v>
      </c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5"/>
      <c r="CD31" s="126">
        <f>COUNTA(CD6:CF25)</f>
        <v>20</v>
      </c>
      <c r="CE31" s="127"/>
      <c r="CF31" s="127"/>
      <c r="CG31" s="139">
        <f>SUM(CG6:CG30)</f>
        <v>10.5</v>
      </c>
      <c r="CJ31" s="134"/>
    </row>
    <row r="32" spans="1:88" ht="11.25" customHeight="1" x14ac:dyDescent="0.1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</row>
    <row r="33" ht="6" customHeight="1" x14ac:dyDescent="0.15"/>
    <row r="34" ht="15" customHeight="1" x14ac:dyDescent="0.15"/>
    <row r="35" ht="25.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</sheetData>
  <mergeCells count="537">
    <mergeCell ref="BY30:CC30"/>
    <mergeCell ref="CD30:CF30"/>
    <mergeCell ref="BN31:CC31"/>
    <mergeCell ref="CD31:CF31"/>
    <mergeCell ref="BY28:CC28"/>
    <mergeCell ref="CD28:CF28"/>
    <mergeCell ref="BN29:BP29"/>
    <mergeCell ref="BQ29:BS29"/>
    <mergeCell ref="BT29:BX29"/>
    <mergeCell ref="BY29:CC29"/>
    <mergeCell ref="CD29:CF29"/>
    <mergeCell ref="BY26:CC26"/>
    <mergeCell ref="CD26:CF26"/>
    <mergeCell ref="BN27:BP27"/>
    <mergeCell ref="BQ27:BS27"/>
    <mergeCell ref="BT27:BX27"/>
    <mergeCell ref="BY27:CC27"/>
    <mergeCell ref="CD27:CF27"/>
    <mergeCell ref="BY24:CC24"/>
    <mergeCell ref="CD24:CF24"/>
    <mergeCell ref="BN25:BP25"/>
    <mergeCell ref="BQ25:BS25"/>
    <mergeCell ref="BT25:BX25"/>
    <mergeCell ref="BY25:CC25"/>
    <mergeCell ref="CD25:CF25"/>
    <mergeCell ref="BY22:CC22"/>
    <mergeCell ref="CD22:CF22"/>
    <mergeCell ref="BN23:BP23"/>
    <mergeCell ref="BQ23:BS23"/>
    <mergeCell ref="BT23:BX23"/>
    <mergeCell ref="BY23:CC23"/>
    <mergeCell ref="CD23:CF23"/>
    <mergeCell ref="BY20:CC20"/>
    <mergeCell ref="CD20:CF20"/>
    <mergeCell ref="BN21:BP21"/>
    <mergeCell ref="BQ21:BS21"/>
    <mergeCell ref="BT21:BX21"/>
    <mergeCell ref="BY21:CC21"/>
    <mergeCell ref="CD21:CF21"/>
    <mergeCell ref="BY18:CC18"/>
    <mergeCell ref="CD18:CF18"/>
    <mergeCell ref="BN19:BP19"/>
    <mergeCell ref="BQ19:BS19"/>
    <mergeCell ref="BT19:BX19"/>
    <mergeCell ref="BY19:CC19"/>
    <mergeCell ref="CD19:CF19"/>
    <mergeCell ref="BY16:CC16"/>
    <mergeCell ref="CD16:CF16"/>
    <mergeCell ref="BN17:BP17"/>
    <mergeCell ref="BQ17:BS17"/>
    <mergeCell ref="BT17:BX17"/>
    <mergeCell ref="BY17:CC17"/>
    <mergeCell ref="CD17:CF17"/>
    <mergeCell ref="BN18:BP18"/>
    <mergeCell ref="BQ18:BS18"/>
    <mergeCell ref="BT18:BX18"/>
    <mergeCell ref="BN16:BP16"/>
    <mergeCell ref="BQ16:BS16"/>
    <mergeCell ref="BT16:BX16"/>
    <mergeCell ref="BN14:BP14"/>
    <mergeCell ref="BQ14:BS14"/>
    <mergeCell ref="BT14:BX14"/>
    <mergeCell ref="BY14:CC14"/>
    <mergeCell ref="CD14:CF14"/>
    <mergeCell ref="BN15:BP15"/>
    <mergeCell ref="BQ15:BS15"/>
    <mergeCell ref="BT15:BX15"/>
    <mergeCell ref="BY15:CC15"/>
    <mergeCell ref="CD15:CF15"/>
    <mergeCell ref="BN12:BP12"/>
    <mergeCell ref="BQ12:BS12"/>
    <mergeCell ref="BT12:BX12"/>
    <mergeCell ref="BY12:CC12"/>
    <mergeCell ref="CD12:CF12"/>
    <mergeCell ref="BN13:BP13"/>
    <mergeCell ref="BQ13:BS13"/>
    <mergeCell ref="BT13:BX13"/>
    <mergeCell ref="BY13:CC13"/>
    <mergeCell ref="CD13:CF13"/>
    <mergeCell ref="BN10:BP10"/>
    <mergeCell ref="BQ10:BS10"/>
    <mergeCell ref="BT10:BX10"/>
    <mergeCell ref="BY10:CC10"/>
    <mergeCell ref="CD10:CF10"/>
    <mergeCell ref="BN11:BP11"/>
    <mergeCell ref="BQ11:BS11"/>
    <mergeCell ref="BT11:BX11"/>
    <mergeCell ref="BY11:CC11"/>
    <mergeCell ref="CD11:CF11"/>
    <mergeCell ref="BN8:BP8"/>
    <mergeCell ref="BQ8:BS8"/>
    <mergeCell ref="BT8:BX8"/>
    <mergeCell ref="BY8:CC8"/>
    <mergeCell ref="CD8:CF8"/>
    <mergeCell ref="BN9:BP9"/>
    <mergeCell ref="BQ9:BS9"/>
    <mergeCell ref="BT9:BX9"/>
    <mergeCell ref="BY9:CC9"/>
    <mergeCell ref="CD9:CF9"/>
    <mergeCell ref="BQ6:BS6"/>
    <mergeCell ref="BT6:BX6"/>
    <mergeCell ref="BY6:CC6"/>
    <mergeCell ref="CD6:CF6"/>
    <mergeCell ref="BN7:BP7"/>
    <mergeCell ref="BQ7:BS7"/>
    <mergeCell ref="BT7:BX7"/>
    <mergeCell ref="BY7:CC7"/>
    <mergeCell ref="CD7:CF7"/>
    <mergeCell ref="AS31:BH31"/>
    <mergeCell ref="BI31:BK31"/>
    <mergeCell ref="BN3:BP5"/>
    <mergeCell ref="BQ3:BS5"/>
    <mergeCell ref="BT3:CF3"/>
    <mergeCell ref="CG3:CG5"/>
    <mergeCell ref="BT4:BX5"/>
    <mergeCell ref="BY4:CC5"/>
    <mergeCell ref="CD4:CF5"/>
    <mergeCell ref="BN6:BP6"/>
    <mergeCell ref="AS29:AU29"/>
    <mergeCell ref="AV29:AX29"/>
    <mergeCell ref="AY29:BC29"/>
    <mergeCell ref="BI29:BK29"/>
    <mergeCell ref="AS30:AU30"/>
    <mergeCell ref="AV30:AX30"/>
    <mergeCell ref="AY30:BC30"/>
    <mergeCell ref="BI30:BK30"/>
    <mergeCell ref="AS27:AU27"/>
    <mergeCell ref="AV27:AX27"/>
    <mergeCell ref="AY27:BC27"/>
    <mergeCell ref="BI27:BK27"/>
    <mergeCell ref="AS28:AU28"/>
    <mergeCell ref="AV28:AX28"/>
    <mergeCell ref="AY28:BC28"/>
    <mergeCell ref="BI28:BK28"/>
    <mergeCell ref="AS25:AU25"/>
    <mergeCell ref="AV25:AX25"/>
    <mergeCell ref="AY25:BC25"/>
    <mergeCell ref="BI25:BK25"/>
    <mergeCell ref="AS26:AU26"/>
    <mergeCell ref="AV26:AX26"/>
    <mergeCell ref="AY26:BC26"/>
    <mergeCell ref="BI26:BK26"/>
    <mergeCell ref="BD25:BH25"/>
    <mergeCell ref="AS23:AU23"/>
    <mergeCell ref="AV23:AX23"/>
    <mergeCell ref="AY23:BC23"/>
    <mergeCell ref="BI23:BK23"/>
    <mergeCell ref="AS24:AU24"/>
    <mergeCell ref="AV24:AX24"/>
    <mergeCell ref="AY24:BC24"/>
    <mergeCell ref="BI24:BK24"/>
    <mergeCell ref="AS21:AU21"/>
    <mergeCell ref="AV21:AX21"/>
    <mergeCell ref="AY21:BC21"/>
    <mergeCell ref="BI21:BK21"/>
    <mergeCell ref="AS22:AU22"/>
    <mergeCell ref="AV22:AX22"/>
    <mergeCell ref="AY22:BC22"/>
    <mergeCell ref="BI22:BK22"/>
    <mergeCell ref="BD24:BH24"/>
    <mergeCell ref="AV19:AX19"/>
    <mergeCell ref="AY19:BC19"/>
    <mergeCell ref="BI19:BK19"/>
    <mergeCell ref="AS20:AU20"/>
    <mergeCell ref="AV20:AX20"/>
    <mergeCell ref="AY20:BC20"/>
    <mergeCell ref="BI20:BK20"/>
    <mergeCell ref="AS17:AU17"/>
    <mergeCell ref="AV17:AX17"/>
    <mergeCell ref="AY17:BC17"/>
    <mergeCell ref="BI17:BK17"/>
    <mergeCell ref="AS18:AU18"/>
    <mergeCell ref="AV18:AX18"/>
    <mergeCell ref="AY18:BC18"/>
    <mergeCell ref="BI18:BK18"/>
    <mergeCell ref="BI16:BK16"/>
    <mergeCell ref="AV12:AX12"/>
    <mergeCell ref="AY12:BC12"/>
    <mergeCell ref="BI12:BK12"/>
    <mergeCell ref="AS13:AU13"/>
    <mergeCell ref="AV13:AX13"/>
    <mergeCell ref="AY13:BC13"/>
    <mergeCell ref="BI13:BK13"/>
    <mergeCell ref="BI14:BK14"/>
    <mergeCell ref="BI10:BK10"/>
    <mergeCell ref="AS11:AU11"/>
    <mergeCell ref="AV11:AX11"/>
    <mergeCell ref="AY11:BC11"/>
    <mergeCell ref="BI11:BK11"/>
    <mergeCell ref="AS15:AU15"/>
    <mergeCell ref="AV15:AX15"/>
    <mergeCell ref="AY15:BC15"/>
    <mergeCell ref="BI15:BK15"/>
    <mergeCell ref="BD13:BH13"/>
    <mergeCell ref="AS8:AU8"/>
    <mergeCell ref="AV8:AX8"/>
    <mergeCell ref="AY8:BC8"/>
    <mergeCell ref="BD8:BH8"/>
    <mergeCell ref="BI8:BK8"/>
    <mergeCell ref="AS9:AU9"/>
    <mergeCell ref="AV9:AX9"/>
    <mergeCell ref="AY9:BC9"/>
    <mergeCell ref="BD9:BH9"/>
    <mergeCell ref="BI9:BK9"/>
    <mergeCell ref="AS6:AU6"/>
    <mergeCell ref="AV6:AX6"/>
    <mergeCell ref="AY6:BC6"/>
    <mergeCell ref="BD6:BH6"/>
    <mergeCell ref="BI6:BK6"/>
    <mergeCell ref="AS7:AU7"/>
    <mergeCell ref="AV7:AX7"/>
    <mergeCell ref="AY7:BC7"/>
    <mergeCell ref="BD7:BH7"/>
    <mergeCell ref="BI7:BK7"/>
    <mergeCell ref="AS3:AU5"/>
    <mergeCell ref="AV3:AX5"/>
    <mergeCell ref="AY3:BK3"/>
    <mergeCell ref="BL3:BL5"/>
    <mergeCell ref="AY4:BC5"/>
    <mergeCell ref="BD4:BH5"/>
    <mergeCell ref="BI4:BK5"/>
    <mergeCell ref="X30:Z30"/>
    <mergeCell ref="AA30:AC30"/>
    <mergeCell ref="AD30:AH30"/>
    <mergeCell ref="AI30:AM30"/>
    <mergeCell ref="AN30:AP30"/>
    <mergeCell ref="X26:Z26"/>
    <mergeCell ref="AA26:AC26"/>
    <mergeCell ref="AD26:AH26"/>
    <mergeCell ref="AI26:AM26"/>
    <mergeCell ref="AN26:AP26"/>
    <mergeCell ref="X27:Z27"/>
    <mergeCell ref="AA27:AC27"/>
    <mergeCell ref="AI27:AM27"/>
    <mergeCell ref="AN27:AP27"/>
    <mergeCell ref="X24:Z24"/>
    <mergeCell ref="AA24:AC24"/>
    <mergeCell ref="AD24:AH24"/>
    <mergeCell ref="AI23:AM23"/>
    <mergeCell ref="AN23:AP23"/>
    <mergeCell ref="X31:AM31"/>
    <mergeCell ref="AN31:AP31"/>
    <mergeCell ref="X28:Z28"/>
    <mergeCell ref="AA28:AC28"/>
    <mergeCell ref="AD28:AH28"/>
    <mergeCell ref="AI28:AM28"/>
    <mergeCell ref="AN28:AP28"/>
    <mergeCell ref="X29:Z29"/>
    <mergeCell ref="AA29:AC29"/>
    <mergeCell ref="AI29:AM29"/>
    <mergeCell ref="AN29:AP29"/>
    <mergeCell ref="AI24:AM24"/>
    <mergeCell ref="AN24:AP24"/>
    <mergeCell ref="AI25:AM25"/>
    <mergeCell ref="AN25:AP25"/>
    <mergeCell ref="AD29:AH29"/>
    <mergeCell ref="AA23:AC23"/>
    <mergeCell ref="AD25:AH25"/>
    <mergeCell ref="AA9:AC9"/>
    <mergeCell ref="AI9:AM9"/>
    <mergeCell ref="AN9:AP9"/>
    <mergeCell ref="X12:Z12"/>
    <mergeCell ref="AA12:AC12"/>
    <mergeCell ref="AI12:AM12"/>
    <mergeCell ref="AN12:AP12"/>
    <mergeCell ref="X10:Z10"/>
    <mergeCell ref="AA10:AC10"/>
    <mergeCell ref="AI10:AM10"/>
    <mergeCell ref="AN10:AP10"/>
    <mergeCell ref="X11:Z11"/>
    <mergeCell ref="AA11:AC11"/>
    <mergeCell ref="AI11:AM11"/>
    <mergeCell ref="AN11:AP11"/>
    <mergeCell ref="AN6:AP6"/>
    <mergeCell ref="X7:Z7"/>
    <mergeCell ref="AA7:AC7"/>
    <mergeCell ref="AD7:AH7"/>
    <mergeCell ref="AI7:AM7"/>
    <mergeCell ref="AN7:AP7"/>
    <mergeCell ref="V3:V5"/>
    <mergeCell ref="CJ29:CJ31"/>
    <mergeCell ref="X3:Z5"/>
    <mergeCell ref="AA3:AC5"/>
    <mergeCell ref="AD3:AP3"/>
    <mergeCell ref="AQ3:AQ5"/>
    <mergeCell ref="AD4:AH5"/>
    <mergeCell ref="AI4:AM5"/>
    <mergeCell ref="AN4:AP5"/>
    <mergeCell ref="BN24:BP24"/>
    <mergeCell ref="BQ24:BS24"/>
    <mergeCell ref="BT24:BX24"/>
    <mergeCell ref="BN22:BP22"/>
    <mergeCell ref="BQ22:BS22"/>
    <mergeCell ref="BT22:BX22"/>
    <mergeCell ref="BN20:BP20"/>
    <mergeCell ref="BQ20:BS20"/>
    <mergeCell ref="BT20:BX20"/>
    <mergeCell ref="C31:R31"/>
    <mergeCell ref="S31:U31"/>
    <mergeCell ref="C30:E30"/>
    <mergeCell ref="F30:H30"/>
    <mergeCell ref="I30:M30"/>
    <mergeCell ref="N30:R30"/>
    <mergeCell ref="S30:U30"/>
    <mergeCell ref="S29:U29"/>
    <mergeCell ref="C29:E29"/>
    <mergeCell ref="F29:H29"/>
    <mergeCell ref="I29:M29"/>
    <mergeCell ref="N29:R29"/>
    <mergeCell ref="BD30:BH30"/>
    <mergeCell ref="BN30:BP30"/>
    <mergeCell ref="BQ30:BS30"/>
    <mergeCell ref="BT30:BX30"/>
    <mergeCell ref="BN28:BP28"/>
    <mergeCell ref="BQ28:BS28"/>
    <mergeCell ref="BT28:BX28"/>
    <mergeCell ref="BN26:BP26"/>
    <mergeCell ref="BQ26:BS26"/>
    <mergeCell ref="BT26:BX26"/>
    <mergeCell ref="BD29:BH29"/>
    <mergeCell ref="BD28:BH28"/>
    <mergeCell ref="BD27:BH27"/>
    <mergeCell ref="BD26:BH26"/>
    <mergeCell ref="C24:E24"/>
    <mergeCell ref="F24:H24"/>
    <mergeCell ref="I24:M24"/>
    <mergeCell ref="N24:R24"/>
    <mergeCell ref="S24:U24"/>
    <mergeCell ref="C26:E26"/>
    <mergeCell ref="F26:H26"/>
    <mergeCell ref="I26:M26"/>
    <mergeCell ref="N26:R26"/>
    <mergeCell ref="S26:U26"/>
    <mergeCell ref="N25:R25"/>
    <mergeCell ref="C28:E28"/>
    <mergeCell ref="F28:H28"/>
    <mergeCell ref="I28:M28"/>
    <mergeCell ref="N28:R28"/>
    <mergeCell ref="S28:U28"/>
    <mergeCell ref="S27:U27"/>
    <mergeCell ref="C27:E27"/>
    <mergeCell ref="AD27:AH27"/>
    <mergeCell ref="C22:E22"/>
    <mergeCell ref="F22:H22"/>
    <mergeCell ref="I22:M22"/>
    <mergeCell ref="N22:R22"/>
    <mergeCell ref="S22:U22"/>
    <mergeCell ref="S25:U25"/>
    <mergeCell ref="F27:H27"/>
    <mergeCell ref="I27:M27"/>
    <mergeCell ref="N27:R27"/>
    <mergeCell ref="X25:Z25"/>
    <mergeCell ref="AA25:AC25"/>
    <mergeCell ref="X22:Z22"/>
    <mergeCell ref="AA22:AC22"/>
    <mergeCell ref="C25:E25"/>
    <mergeCell ref="F25:H25"/>
    <mergeCell ref="I25:M25"/>
    <mergeCell ref="C20:E20"/>
    <mergeCell ref="F20:H20"/>
    <mergeCell ref="I20:M20"/>
    <mergeCell ref="N20:R20"/>
    <mergeCell ref="S20:U20"/>
    <mergeCell ref="S23:U23"/>
    <mergeCell ref="X20:Z20"/>
    <mergeCell ref="AA20:AC20"/>
    <mergeCell ref="AD20:AH20"/>
    <mergeCell ref="C23:E23"/>
    <mergeCell ref="F23:H23"/>
    <mergeCell ref="I23:M23"/>
    <mergeCell ref="N23:R23"/>
    <mergeCell ref="AD21:AH21"/>
    <mergeCell ref="S21:U21"/>
    <mergeCell ref="C21:E21"/>
    <mergeCell ref="F21:H21"/>
    <mergeCell ref="I21:M21"/>
    <mergeCell ref="N21:R21"/>
    <mergeCell ref="AI18:AM18"/>
    <mergeCell ref="AN18:AP18"/>
    <mergeCell ref="X19:Z19"/>
    <mergeCell ref="AA19:AC19"/>
    <mergeCell ref="AI19:AM19"/>
    <mergeCell ref="AN19:AP19"/>
    <mergeCell ref="AN22:AP22"/>
    <mergeCell ref="X23:Z23"/>
    <mergeCell ref="BD21:BH21"/>
    <mergeCell ref="BD20:BH20"/>
    <mergeCell ref="AD23:AH23"/>
    <mergeCell ref="X18:Z18"/>
    <mergeCell ref="AA18:AC18"/>
    <mergeCell ref="AD18:AH18"/>
    <mergeCell ref="AI20:AM20"/>
    <mergeCell ref="AN20:AP20"/>
    <mergeCell ref="X21:Z21"/>
    <mergeCell ref="AA21:AC21"/>
    <mergeCell ref="AI21:AM21"/>
    <mergeCell ref="AN21:AP21"/>
    <mergeCell ref="AD22:AH22"/>
    <mergeCell ref="AI22:AM22"/>
    <mergeCell ref="BD23:BH23"/>
    <mergeCell ref="BD22:BH22"/>
    <mergeCell ref="C16:E16"/>
    <mergeCell ref="F16:H16"/>
    <mergeCell ref="I16:M16"/>
    <mergeCell ref="N16:R16"/>
    <mergeCell ref="S16:U16"/>
    <mergeCell ref="S19:U19"/>
    <mergeCell ref="X16:Z16"/>
    <mergeCell ref="AA16:AC16"/>
    <mergeCell ref="AD16:AH16"/>
    <mergeCell ref="C19:E19"/>
    <mergeCell ref="F19:H19"/>
    <mergeCell ref="I19:M19"/>
    <mergeCell ref="N19:R19"/>
    <mergeCell ref="C18:E18"/>
    <mergeCell ref="F18:H18"/>
    <mergeCell ref="I18:M18"/>
    <mergeCell ref="N18:R18"/>
    <mergeCell ref="S18:U18"/>
    <mergeCell ref="AD17:AH17"/>
    <mergeCell ref="S17:U17"/>
    <mergeCell ref="C17:E17"/>
    <mergeCell ref="F17:H17"/>
    <mergeCell ref="I17:M17"/>
    <mergeCell ref="N17:R17"/>
    <mergeCell ref="AI14:AM14"/>
    <mergeCell ref="AN14:AP14"/>
    <mergeCell ref="X15:Z15"/>
    <mergeCell ref="AA15:AC15"/>
    <mergeCell ref="AI15:AM15"/>
    <mergeCell ref="AN15:AP15"/>
    <mergeCell ref="AY16:BC16"/>
    <mergeCell ref="AS19:AU19"/>
    <mergeCell ref="BD17:BH17"/>
    <mergeCell ref="BD16:BH16"/>
    <mergeCell ref="AD19:AH19"/>
    <mergeCell ref="X14:Z14"/>
    <mergeCell ref="AA14:AC14"/>
    <mergeCell ref="AD14:AH14"/>
    <mergeCell ref="AI16:AM16"/>
    <mergeCell ref="AN16:AP16"/>
    <mergeCell ref="X17:Z17"/>
    <mergeCell ref="AA17:AC17"/>
    <mergeCell ref="AI17:AM17"/>
    <mergeCell ref="AN17:AP17"/>
    <mergeCell ref="AS16:AU16"/>
    <mergeCell ref="AV16:AX16"/>
    <mergeCell ref="BD19:BH19"/>
    <mergeCell ref="BD18:BH18"/>
    <mergeCell ref="F12:H12"/>
    <mergeCell ref="I12:M12"/>
    <mergeCell ref="N12:R12"/>
    <mergeCell ref="S12:U12"/>
    <mergeCell ref="S15:U15"/>
    <mergeCell ref="X13:Z13"/>
    <mergeCell ref="AA13:AC13"/>
    <mergeCell ref="C15:E15"/>
    <mergeCell ref="F15:H15"/>
    <mergeCell ref="I15:M15"/>
    <mergeCell ref="N15:R15"/>
    <mergeCell ref="C14:E14"/>
    <mergeCell ref="F14:H14"/>
    <mergeCell ref="I14:M14"/>
    <mergeCell ref="N14:R14"/>
    <mergeCell ref="S14:U14"/>
    <mergeCell ref="AI6:AM6"/>
    <mergeCell ref="AI8:AM8"/>
    <mergeCell ref="AI13:AM13"/>
    <mergeCell ref="AN13:AP13"/>
    <mergeCell ref="BD15:BH15"/>
    <mergeCell ref="C11:E11"/>
    <mergeCell ref="F11:H11"/>
    <mergeCell ref="I11:M11"/>
    <mergeCell ref="N11:R11"/>
    <mergeCell ref="AD15:AH15"/>
    <mergeCell ref="C10:E10"/>
    <mergeCell ref="F10:H10"/>
    <mergeCell ref="I10:M10"/>
    <mergeCell ref="N10:R10"/>
    <mergeCell ref="S10:U10"/>
    <mergeCell ref="BD14:BH14"/>
    <mergeCell ref="AS14:AU14"/>
    <mergeCell ref="AV14:AX14"/>
    <mergeCell ref="AY14:BC14"/>
    <mergeCell ref="S13:U13"/>
    <mergeCell ref="AS10:AU10"/>
    <mergeCell ref="AV10:AX10"/>
    <mergeCell ref="AY10:BC10"/>
    <mergeCell ref="BD10:BH10"/>
    <mergeCell ref="C9:E9"/>
    <mergeCell ref="F9:H9"/>
    <mergeCell ref="I9:M9"/>
    <mergeCell ref="N9:R9"/>
    <mergeCell ref="AD13:AH13"/>
    <mergeCell ref="BD12:BH12"/>
    <mergeCell ref="C8:E8"/>
    <mergeCell ref="F8:H8"/>
    <mergeCell ref="I8:M8"/>
    <mergeCell ref="N8:R8"/>
    <mergeCell ref="S8:U8"/>
    <mergeCell ref="AD12:AH12"/>
    <mergeCell ref="AS12:AU12"/>
    <mergeCell ref="BD11:BH11"/>
    <mergeCell ref="S11:U11"/>
    <mergeCell ref="AD11:AH11"/>
    <mergeCell ref="AD10:AH10"/>
    <mergeCell ref="C13:E13"/>
    <mergeCell ref="F13:H13"/>
    <mergeCell ref="I13:M13"/>
    <mergeCell ref="N13:R13"/>
    <mergeCell ref="AN8:AP8"/>
    <mergeCell ref="X9:Z9"/>
    <mergeCell ref="C12:E12"/>
    <mergeCell ref="I4:M5"/>
    <mergeCell ref="N4:R5"/>
    <mergeCell ref="S4:U5"/>
    <mergeCell ref="AD9:AH9"/>
    <mergeCell ref="C3:E5"/>
    <mergeCell ref="F3:H5"/>
    <mergeCell ref="I3:U3"/>
    <mergeCell ref="X6:Z6"/>
    <mergeCell ref="AA6:AC6"/>
    <mergeCell ref="AD6:AH6"/>
    <mergeCell ref="C7:E7"/>
    <mergeCell ref="F7:H7"/>
    <mergeCell ref="I7:M7"/>
    <mergeCell ref="N7:R7"/>
    <mergeCell ref="S7:U7"/>
    <mergeCell ref="X8:Z8"/>
    <mergeCell ref="AA8:AC8"/>
    <mergeCell ref="AD8:AH8"/>
    <mergeCell ref="C6:E6"/>
    <mergeCell ref="F6:H6"/>
    <mergeCell ref="I6:M6"/>
    <mergeCell ref="N6:R6"/>
    <mergeCell ref="S6:U6"/>
    <mergeCell ref="S9:U9"/>
  </mergeCells>
  <phoneticPr fontId="2"/>
  <pageMargins left="0.51181102362204722" right="0.5118110236220472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生活介護</vt:lpstr>
      <vt:lpstr>（参考）算出イメージ①</vt:lpstr>
      <vt:lpstr>（参考）算出イメージ②</vt:lpstr>
      <vt:lpstr>'（参考）算出イメージ①'!Print_Area</vt:lpstr>
      <vt:lpstr>'（参考）算出イメージ②'!Print_Area</vt:lpstr>
      <vt:lpstr>生活介護!Print_Area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佐々木＿佑樹</cp:lastModifiedBy>
  <cp:lastPrinted>2024-04-12T01:22:33Z</cp:lastPrinted>
  <dcterms:created xsi:type="dcterms:W3CDTF">2007-05-01T02:42:38Z</dcterms:created>
  <dcterms:modified xsi:type="dcterms:W3CDTF">2024-04-12T08:11:55Z</dcterms:modified>
</cp:coreProperties>
</file>