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99_その他共有フォルダから移行\医療体制係\000作業用\★千葉局長：協議の考え方\100_診療所修正関係\R6.4.16修正_有床診療所・無床診療所（回答フォーム）\未提出医療機関用\"/>
    </mc:Choice>
  </mc:AlternateContent>
  <bookViews>
    <workbookView xWindow="0" yWindow="0" windowWidth="28800" windowHeight="11835"/>
  </bookViews>
  <sheets>
    <sheet name="病院" sheetId="1" r:id="rId1"/>
  </sheets>
  <definedNames>
    <definedName name="_xlnm.Print_Area" localSheetId="0">病院!$A$1:$O$160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1" l="1"/>
  <c r="Q130" i="1"/>
  <c r="Q129" i="1"/>
  <c r="Q128" i="1"/>
  <c r="Q127" i="1"/>
  <c r="Q119" i="1"/>
  <c r="Q115" i="1"/>
  <c r="Q116" i="1"/>
  <c r="Q117" i="1"/>
  <c r="Q118" i="1"/>
  <c r="Q114" i="1"/>
  <c r="R94" i="1"/>
  <c r="S94" i="1"/>
  <c r="Q94" i="1"/>
  <c r="S93" i="1"/>
  <c r="R93" i="1"/>
  <c r="Q93" i="1"/>
  <c r="Q79" i="1"/>
  <c r="R79" i="1"/>
  <c r="S79" i="1"/>
  <c r="T79" i="1"/>
  <c r="Q80" i="1"/>
  <c r="R80" i="1"/>
  <c r="S80" i="1"/>
  <c r="T80" i="1"/>
  <c r="Q81" i="1"/>
  <c r="R81" i="1"/>
  <c r="S81" i="1"/>
  <c r="T81" i="1"/>
  <c r="T78" i="1"/>
  <c r="S78" i="1"/>
  <c r="R78" i="1"/>
  <c r="Q78" i="1"/>
  <c r="S65" i="1"/>
  <c r="S64" i="1"/>
  <c r="S63" i="1"/>
  <c r="S62" i="1"/>
  <c r="R62" i="1"/>
  <c r="Q62" i="1"/>
  <c r="Q65" i="1"/>
  <c r="R65" i="1"/>
  <c r="R64" i="1"/>
  <c r="Q64" i="1"/>
  <c r="R63" i="1"/>
  <c r="Q63" i="1"/>
  <c r="N106" i="1"/>
  <c r="L106" i="1"/>
  <c r="J106" i="1"/>
  <c r="H106" i="1"/>
  <c r="F106" i="1"/>
  <c r="D106" i="1"/>
  <c r="Q105" i="1"/>
  <c r="V104" i="1"/>
  <c r="U104" i="1"/>
  <c r="T104" i="1"/>
  <c r="S104" i="1"/>
  <c r="R104" i="1"/>
  <c r="Q104" i="1"/>
  <c r="V103" i="1"/>
  <c r="U103" i="1"/>
  <c r="T103" i="1"/>
  <c r="S103" i="1"/>
  <c r="R103" i="1"/>
  <c r="Q103" i="1"/>
  <c r="V102" i="1"/>
  <c r="U102" i="1"/>
  <c r="T102" i="1"/>
  <c r="S102" i="1"/>
  <c r="R102" i="1"/>
  <c r="Q102" i="1"/>
  <c r="S53" i="1"/>
  <c r="R53" i="1"/>
  <c r="S52" i="1"/>
  <c r="R52" i="1"/>
  <c r="S51" i="1"/>
  <c r="R51" i="1"/>
  <c r="S50" i="1"/>
  <c r="R50" i="1"/>
  <c r="S49" i="1"/>
  <c r="R49" i="1"/>
  <c r="S48" i="1"/>
  <c r="R48" i="1"/>
  <c r="S47" i="1"/>
  <c r="R47" i="1"/>
  <c r="S46" i="1"/>
  <c r="R46" i="1"/>
  <c r="S45" i="1"/>
  <c r="R45" i="1"/>
  <c r="S44" i="1"/>
  <c r="R44" i="1"/>
  <c r="S43" i="1"/>
  <c r="R43" i="1"/>
  <c r="Q43" i="1"/>
  <c r="Q28" i="1"/>
  <c r="Q21" i="1"/>
  <c r="Q20" i="1"/>
  <c r="Q19" i="1"/>
  <c r="Q18" i="1"/>
  <c r="Q17" i="1"/>
  <c r="Q16" i="1"/>
  <c r="Q15" i="1"/>
  <c r="Q14" i="1"/>
  <c r="Q13" i="1"/>
  <c r="Q12" i="1"/>
</calcChain>
</file>

<file path=xl/sharedStrings.xml><?xml version="1.0" encoding="utf-8"?>
<sst xmlns="http://schemas.openxmlformats.org/spreadsheetml/2006/main" count="240" uniqueCount="147">
  <si>
    <t>留意事項及び提出前の要確認事項</t>
    <rPh sb="0" eb="2">
      <t>リュウイ</t>
    </rPh>
    <rPh sb="2" eb="4">
      <t>ジコウ</t>
    </rPh>
    <rPh sb="4" eb="5">
      <t>オヨ</t>
    </rPh>
    <rPh sb="6" eb="8">
      <t>テイシュツ</t>
    </rPh>
    <rPh sb="8" eb="9">
      <t>マエ</t>
    </rPh>
    <rPh sb="10" eb="11">
      <t>ヨウ</t>
    </rPh>
    <rPh sb="11" eb="13">
      <t>カクニン</t>
    </rPh>
    <rPh sb="13" eb="15">
      <t>ジコウ</t>
    </rPh>
    <phoneticPr fontId="3"/>
  </si>
  <si>
    <t>要確認事項が該当する入力欄の区分等</t>
    <rPh sb="0" eb="3">
      <t>ヨウカクニン</t>
    </rPh>
    <rPh sb="3" eb="5">
      <t>ジコウ</t>
    </rPh>
    <rPh sb="6" eb="8">
      <t>ガイトウ</t>
    </rPh>
    <rPh sb="10" eb="13">
      <t>ニュウリョクラン</t>
    </rPh>
    <rPh sb="14" eb="16">
      <t>クブン</t>
    </rPh>
    <rPh sb="16" eb="17">
      <t>トウ</t>
    </rPh>
    <phoneticPr fontId="3"/>
  </si>
  <si>
    <t>【はじめに】</t>
    <phoneticPr fontId="3"/>
  </si>
  <si>
    <t>（１）</t>
    <phoneticPr fontId="3"/>
  </si>
  <si>
    <t>色つきのセルに必要事項を入力してください。</t>
    <rPh sb="0" eb="1">
      <t>イロ</t>
    </rPh>
    <rPh sb="7" eb="9">
      <t>ヒツヨウ</t>
    </rPh>
    <rPh sb="9" eb="11">
      <t>ジコウ</t>
    </rPh>
    <rPh sb="12" eb="14">
      <t>ニュウリョク</t>
    </rPh>
    <phoneticPr fontId="3"/>
  </si>
  <si>
    <t>（２）</t>
    <phoneticPr fontId="3"/>
  </si>
  <si>
    <r>
      <t>協議フォームの作成後、</t>
    </r>
    <r>
      <rPr>
        <b/>
        <u/>
        <sz val="11"/>
        <color theme="1"/>
        <rFont val="游ゴシック"/>
        <family val="3"/>
        <charset val="128"/>
        <scheme val="minor"/>
      </rPr>
      <t>ファイル名に医療機関名を入れ、エクセルファイルにて提出用フォームより提出</t>
    </r>
    <r>
      <rPr>
        <b/>
        <sz val="11"/>
        <color theme="1"/>
        <rFont val="游ゴシック"/>
        <family val="3"/>
        <charset val="128"/>
        <scheme val="minor"/>
      </rPr>
      <t>してください。</t>
    </r>
    <rPh sb="0" eb="2">
      <t>キョウギ</t>
    </rPh>
    <rPh sb="7" eb="9">
      <t>サクセイ</t>
    </rPh>
    <rPh sb="9" eb="10">
      <t>ゴ</t>
    </rPh>
    <rPh sb="15" eb="16">
      <t>メイ</t>
    </rPh>
    <rPh sb="17" eb="19">
      <t>イリョウ</t>
    </rPh>
    <rPh sb="19" eb="21">
      <t>キカン</t>
    </rPh>
    <rPh sb="21" eb="22">
      <t>メイ</t>
    </rPh>
    <rPh sb="23" eb="24">
      <t>イ</t>
    </rPh>
    <rPh sb="36" eb="38">
      <t>テイシュツ</t>
    </rPh>
    <rPh sb="38" eb="39">
      <t>ヨウ</t>
    </rPh>
    <rPh sb="45" eb="47">
      <t>テイシュツ</t>
    </rPh>
    <phoneticPr fontId="3"/>
  </si>
  <si>
    <t>◎提出用フォームアドレス：https://www.harp.lg.jp/1GalQ7X2</t>
    <rPh sb="1" eb="3">
      <t>テイシュツ</t>
    </rPh>
    <rPh sb="3" eb="4">
      <t>ヨウ</t>
    </rPh>
    <phoneticPr fontId="3"/>
  </si>
  <si>
    <t>【基本情報】</t>
    <rPh sb="1" eb="3">
      <t>キホン</t>
    </rPh>
    <rPh sb="3" eb="5">
      <t>ジョウホウ</t>
    </rPh>
    <phoneticPr fontId="3"/>
  </si>
  <si>
    <t>○施設情報等について入力してください。入力の際は、以下の点にご留意ください。
・入力いただいた内容について、改めて協議を実施する場合があります。
・入力いただいた情報は、協定書の作成等に使用しますので、正確な情報の入力をお願いします。
・入力いただいたメールアドレスは、今後の協議や協定書の送付等にも使用しますので、業務等で確実に確認するメールアドレスを入力してください。</t>
    <rPh sb="5" eb="6">
      <t>トウ</t>
    </rPh>
    <rPh sb="47" eb="49">
      <t>ナイヨウ</t>
    </rPh>
    <rPh sb="54" eb="55">
      <t>アラタ</t>
    </rPh>
    <rPh sb="57" eb="59">
      <t>キョウギ</t>
    </rPh>
    <rPh sb="60" eb="62">
      <t>ジッシ</t>
    </rPh>
    <rPh sb="64" eb="66">
      <t>バアイ</t>
    </rPh>
    <rPh sb="74" eb="76">
      <t>ニュウリョク</t>
    </rPh>
    <rPh sb="81" eb="83">
      <t>ジョウホウ</t>
    </rPh>
    <rPh sb="85" eb="88">
      <t>キョウテイショ</t>
    </rPh>
    <rPh sb="89" eb="91">
      <t>サクセイ</t>
    </rPh>
    <rPh sb="91" eb="92">
      <t>トウ</t>
    </rPh>
    <rPh sb="93" eb="95">
      <t>シヨウ</t>
    </rPh>
    <rPh sb="101" eb="103">
      <t>セイカク</t>
    </rPh>
    <rPh sb="104" eb="106">
      <t>ジョウホウ</t>
    </rPh>
    <rPh sb="107" eb="109">
      <t>ニュウリョク</t>
    </rPh>
    <rPh sb="111" eb="112">
      <t>ネガ</t>
    </rPh>
    <rPh sb="135" eb="137">
      <t>コンゴ</t>
    </rPh>
    <rPh sb="138" eb="140">
      <t>キョウギ</t>
    </rPh>
    <rPh sb="141" eb="144">
      <t>キョウテイショ</t>
    </rPh>
    <rPh sb="145" eb="147">
      <t>ソウフ</t>
    </rPh>
    <rPh sb="147" eb="148">
      <t>トウ</t>
    </rPh>
    <rPh sb="150" eb="152">
      <t>シヨウ</t>
    </rPh>
    <rPh sb="158" eb="161">
      <t>ギョウムトウ</t>
    </rPh>
    <phoneticPr fontId="3"/>
  </si>
  <si>
    <t>法人名</t>
    <rPh sb="0" eb="2">
      <t>ホウジン</t>
    </rPh>
    <rPh sb="2" eb="3">
      <t>メイ</t>
    </rPh>
    <phoneticPr fontId="3"/>
  </si>
  <si>
    <t>例：医療法人○○</t>
    <rPh sb="0" eb="1">
      <t>レイ</t>
    </rPh>
    <rPh sb="2" eb="6">
      <t>イリョウホウジン</t>
    </rPh>
    <phoneticPr fontId="3"/>
  </si>
  <si>
    <t>（２）</t>
  </si>
  <si>
    <t>医療機関名</t>
    <rPh sb="0" eb="2">
      <t>イリョウ</t>
    </rPh>
    <rPh sb="2" eb="5">
      <t>キカンメイ</t>
    </rPh>
    <phoneticPr fontId="3"/>
  </si>
  <si>
    <t>例：○○病院</t>
    <rPh sb="0" eb="1">
      <t>レイ</t>
    </rPh>
    <rPh sb="4" eb="6">
      <t>ビョウイン</t>
    </rPh>
    <phoneticPr fontId="3"/>
  </si>
  <si>
    <t>（３）</t>
    <phoneticPr fontId="3"/>
  </si>
  <si>
    <t>医療機関コード（７桁）</t>
    <rPh sb="0" eb="2">
      <t>イリョウ</t>
    </rPh>
    <rPh sb="2" eb="4">
      <t>キカン</t>
    </rPh>
    <rPh sb="9" eb="10">
      <t>ケタ</t>
    </rPh>
    <phoneticPr fontId="3"/>
  </si>
  <si>
    <t>例：0123456</t>
    <rPh sb="0" eb="1">
      <t>レイ</t>
    </rPh>
    <phoneticPr fontId="3"/>
  </si>
  <si>
    <t>（４）</t>
    <phoneticPr fontId="3"/>
  </si>
  <si>
    <t>G-MIS ID</t>
    <phoneticPr fontId="3"/>
  </si>
  <si>
    <t>例：sapporo.taro</t>
    <rPh sb="0" eb="1">
      <t>レイ</t>
    </rPh>
    <phoneticPr fontId="3"/>
  </si>
  <si>
    <t>（５）</t>
    <phoneticPr fontId="3"/>
  </si>
  <si>
    <t>医療機関の所在地</t>
    <rPh sb="0" eb="2">
      <t>イリョウ</t>
    </rPh>
    <rPh sb="2" eb="4">
      <t>キカン</t>
    </rPh>
    <rPh sb="5" eb="8">
      <t>ショザイチ</t>
    </rPh>
    <phoneticPr fontId="3"/>
  </si>
  <si>
    <t>例：札幌市中央区北１条西２丁目３番地</t>
    <rPh sb="0" eb="1">
      <t>レイ</t>
    </rPh>
    <rPh sb="2" eb="5">
      <t>サッポロシ</t>
    </rPh>
    <rPh sb="5" eb="8">
      <t>チュウオウク</t>
    </rPh>
    <rPh sb="8" eb="9">
      <t>キタ</t>
    </rPh>
    <rPh sb="10" eb="11">
      <t>ジョウ</t>
    </rPh>
    <rPh sb="11" eb="12">
      <t>ニシ</t>
    </rPh>
    <rPh sb="13" eb="15">
      <t>チョウメ</t>
    </rPh>
    <rPh sb="16" eb="18">
      <t>バンチ</t>
    </rPh>
    <phoneticPr fontId="3"/>
  </si>
  <si>
    <t>（６）</t>
    <phoneticPr fontId="3"/>
  </si>
  <si>
    <t>医療機関の管理者氏名</t>
    <rPh sb="0" eb="2">
      <t>イリョウ</t>
    </rPh>
    <rPh sb="2" eb="4">
      <t>キカン</t>
    </rPh>
    <rPh sb="5" eb="8">
      <t>カンリシャ</t>
    </rPh>
    <rPh sb="8" eb="10">
      <t>シメイ</t>
    </rPh>
    <phoneticPr fontId="3"/>
  </si>
  <si>
    <t>例：北海　太郎</t>
    <rPh sb="0" eb="1">
      <t>レイ</t>
    </rPh>
    <rPh sb="2" eb="4">
      <t>ホッカイ</t>
    </rPh>
    <rPh sb="5" eb="7">
      <t>タロウ</t>
    </rPh>
    <phoneticPr fontId="3"/>
  </si>
  <si>
    <t>（７）</t>
    <phoneticPr fontId="3"/>
  </si>
  <si>
    <t>医療機関の管理者の職名</t>
    <rPh sb="0" eb="2">
      <t>イリョウ</t>
    </rPh>
    <rPh sb="2" eb="4">
      <t>キカン</t>
    </rPh>
    <rPh sb="5" eb="8">
      <t>カンリシャ</t>
    </rPh>
    <rPh sb="9" eb="11">
      <t>ショクメイ</t>
    </rPh>
    <phoneticPr fontId="3"/>
  </si>
  <si>
    <t>例：病院長</t>
    <rPh sb="0" eb="1">
      <t>レイ</t>
    </rPh>
    <rPh sb="2" eb="5">
      <t>ビョウインチョウ</t>
    </rPh>
    <phoneticPr fontId="3"/>
  </si>
  <si>
    <t>（８）</t>
    <phoneticPr fontId="3"/>
  </si>
  <si>
    <t>協定締結事務担当者氏名</t>
    <rPh sb="0" eb="2">
      <t>キョウテイ</t>
    </rPh>
    <rPh sb="2" eb="4">
      <t>テイケツ</t>
    </rPh>
    <rPh sb="4" eb="6">
      <t>ジム</t>
    </rPh>
    <rPh sb="6" eb="9">
      <t>タントウシャ</t>
    </rPh>
    <rPh sb="9" eb="11">
      <t>シメイ</t>
    </rPh>
    <phoneticPr fontId="3"/>
  </si>
  <si>
    <t>例：札幌　次郎</t>
    <rPh sb="0" eb="1">
      <t>レイ</t>
    </rPh>
    <rPh sb="2" eb="4">
      <t>サッポロ</t>
    </rPh>
    <rPh sb="5" eb="7">
      <t>ジロウ</t>
    </rPh>
    <phoneticPr fontId="3"/>
  </si>
  <si>
    <t>（９）</t>
    <phoneticPr fontId="3"/>
  </si>
  <si>
    <t>電話番号</t>
    <rPh sb="0" eb="2">
      <t>デンワ</t>
    </rPh>
    <rPh sb="2" eb="4">
      <t>バンゴウ</t>
    </rPh>
    <phoneticPr fontId="3"/>
  </si>
  <si>
    <t>例：011-123-3456</t>
    <rPh sb="0" eb="1">
      <t>レイ</t>
    </rPh>
    <phoneticPr fontId="3"/>
  </si>
  <si>
    <t>（10）</t>
    <phoneticPr fontId="3"/>
  </si>
  <si>
    <t>メールアドレス</t>
    <phoneticPr fontId="3"/>
  </si>
  <si>
    <t>例：sapporo@com</t>
    <rPh sb="0" eb="1">
      <t>レイ</t>
    </rPh>
    <phoneticPr fontId="3"/>
  </si>
  <si>
    <t>【協定締結の意向確認】</t>
    <rPh sb="1" eb="3">
      <t>キョウテイ</t>
    </rPh>
    <rPh sb="3" eb="5">
      <t>テイケツ</t>
    </rPh>
    <rPh sb="6" eb="8">
      <t>イコウ</t>
    </rPh>
    <rPh sb="8" eb="10">
      <t>カクニン</t>
    </rPh>
    <phoneticPr fontId="3"/>
  </si>
  <si>
    <t>１　協定締結の意向</t>
    <rPh sb="2" eb="4">
      <t>キョウテイ</t>
    </rPh>
    <rPh sb="4" eb="6">
      <t>テイケツ</t>
    </rPh>
    <rPh sb="7" eb="9">
      <t>イコウ</t>
    </rPh>
    <phoneticPr fontId="3"/>
  </si>
  <si>
    <t>○協定締結の意向の有無についてプルダウンから選択してください。
・「有」を選択した場合、下記「２　病床の確保」～「９　協定締結に係る協議における連絡事項等」の各項目へ必要事項を入力してください。
・「無」を選択した場合、協定を締結しない理由を入力してください。（「２　病床の確保」以降の設問は入力不要です。）</t>
    <rPh sb="1" eb="3">
      <t>キョウテイ</t>
    </rPh>
    <rPh sb="3" eb="5">
      <t>テイケツ</t>
    </rPh>
    <rPh sb="6" eb="8">
      <t>イコウ</t>
    </rPh>
    <rPh sb="9" eb="11">
      <t>ウム</t>
    </rPh>
    <rPh sb="22" eb="24">
      <t>センタク</t>
    </rPh>
    <rPh sb="34" eb="35">
      <t>ア</t>
    </rPh>
    <rPh sb="37" eb="39">
      <t>センタク</t>
    </rPh>
    <rPh sb="41" eb="43">
      <t>バアイ</t>
    </rPh>
    <rPh sb="44" eb="46">
      <t>カキ</t>
    </rPh>
    <rPh sb="49" eb="51">
      <t>ビョウショウ</t>
    </rPh>
    <rPh sb="52" eb="54">
      <t>カクホ</t>
    </rPh>
    <rPh sb="59" eb="61">
      <t>キョウテイ</t>
    </rPh>
    <rPh sb="61" eb="63">
      <t>テイケツ</t>
    </rPh>
    <rPh sb="64" eb="65">
      <t>カカ</t>
    </rPh>
    <rPh sb="66" eb="68">
      <t>キョウギ</t>
    </rPh>
    <rPh sb="72" eb="74">
      <t>レンラク</t>
    </rPh>
    <rPh sb="74" eb="76">
      <t>ジコウ</t>
    </rPh>
    <rPh sb="76" eb="77">
      <t>トウ</t>
    </rPh>
    <rPh sb="79" eb="80">
      <t>カク</t>
    </rPh>
    <rPh sb="80" eb="82">
      <t>コウモク</t>
    </rPh>
    <rPh sb="83" eb="85">
      <t>ヒツヨウ</t>
    </rPh>
    <rPh sb="85" eb="87">
      <t>ジコウ</t>
    </rPh>
    <rPh sb="88" eb="90">
      <t>ニュウリョク</t>
    </rPh>
    <rPh sb="100" eb="101">
      <t>ナ</t>
    </rPh>
    <rPh sb="103" eb="105">
      <t>センタク</t>
    </rPh>
    <rPh sb="107" eb="109">
      <t>バアイ</t>
    </rPh>
    <rPh sb="110" eb="112">
      <t>キョウテイ</t>
    </rPh>
    <rPh sb="113" eb="115">
      <t>テイケツ</t>
    </rPh>
    <rPh sb="118" eb="120">
      <t>リユウ</t>
    </rPh>
    <rPh sb="121" eb="123">
      <t>ニュウリョク</t>
    </rPh>
    <rPh sb="140" eb="142">
      <t>イコウ</t>
    </rPh>
    <rPh sb="143" eb="145">
      <t>セツモン</t>
    </rPh>
    <rPh sb="146" eb="148">
      <t>ニュウリョク</t>
    </rPh>
    <rPh sb="148" eb="150">
      <t>フヨウ</t>
    </rPh>
    <phoneticPr fontId="3"/>
  </si>
  <si>
    <t>項目</t>
    <rPh sb="0" eb="2">
      <t>コウモク</t>
    </rPh>
    <phoneticPr fontId="3"/>
  </si>
  <si>
    <t>意向の有無</t>
    <rPh sb="0" eb="2">
      <t>イコウ</t>
    </rPh>
    <rPh sb="3" eb="5">
      <t>ウム</t>
    </rPh>
    <phoneticPr fontId="3"/>
  </si>
  <si>
    <t>協定締結の意向</t>
    <rPh sb="0" eb="2">
      <t>キョウテイ</t>
    </rPh>
    <rPh sb="2" eb="4">
      <t>テイケツ</t>
    </rPh>
    <rPh sb="5" eb="7">
      <t>イコウ</t>
    </rPh>
    <phoneticPr fontId="3"/>
  </si>
  <si>
    <t>有　　・　　無</t>
  </si>
  <si>
    <t>・協定締結の意向で「無」を選択した場合、その理由を記載してください。</t>
    <rPh sb="1" eb="3">
      <t>キョウテイ</t>
    </rPh>
    <rPh sb="3" eb="5">
      <t>テイケツ</t>
    </rPh>
    <rPh sb="6" eb="8">
      <t>イコウ</t>
    </rPh>
    <rPh sb="10" eb="11">
      <t>ナ</t>
    </rPh>
    <rPh sb="13" eb="15">
      <t>センタク</t>
    </rPh>
    <rPh sb="17" eb="19">
      <t>バアイ</t>
    </rPh>
    <rPh sb="22" eb="24">
      <t>リユウ</t>
    </rPh>
    <rPh sb="25" eb="27">
      <t>キサイ</t>
    </rPh>
    <phoneticPr fontId="3"/>
  </si>
  <si>
    <t>２　病床の確保</t>
    <phoneticPr fontId="3"/>
  </si>
  <si>
    <r>
      <t xml:space="preserve">○協定締結に係る病床確保の意向がある場合、下記の各項目に入力してください。入力の際は、以下の点にご留意ください。
・流行初期期間と流行初期期間経過後の区分については以下のとおりです。
</t>
    </r>
    <r>
      <rPr>
        <sz val="10"/>
        <color theme="1"/>
        <rFont val="游ゴシック"/>
        <family val="3"/>
        <charset val="128"/>
        <scheme val="minor"/>
      </rPr>
      <t>　　</t>
    </r>
    <r>
      <rPr>
        <sz val="10"/>
        <rFont val="游ゴシック"/>
        <family val="3"/>
        <charset val="128"/>
        <scheme val="minor"/>
      </rPr>
      <t>流行初期期間</t>
    </r>
    <r>
      <rPr>
        <sz val="10"/>
        <color rgb="FFFF0000"/>
        <rFont val="游ゴシック"/>
        <family val="3"/>
        <charset val="128"/>
        <scheme val="minor"/>
      </rPr>
      <t>※</t>
    </r>
    <r>
      <rPr>
        <sz val="10"/>
        <color theme="1"/>
        <rFont val="游ゴシック"/>
        <family val="3"/>
        <charset val="128"/>
        <scheme val="minor"/>
      </rPr>
      <t>：新型インフルエンザ等感染症等に係る発生等の公表が行われてから３か月程度
　　流行初期期間経過後：新型インフルエンザ等感染症等に係る発生等の公表が行われてから６か月以内</t>
    </r>
    <r>
      <rPr>
        <sz val="11"/>
        <color theme="1"/>
        <rFont val="游ゴシック"/>
        <family val="3"/>
        <charset val="128"/>
        <scheme val="minor"/>
      </rPr>
      <t xml:space="preserve">
・確保病床数については最大数を入力してください。入力の際は、例えば「１～２床」ではなく「２床」と入力いただくなど、具体的な数値を入力願います。
</t>
    </r>
    <r>
      <rPr>
        <sz val="10"/>
        <color theme="1"/>
        <rFont val="游ゴシック"/>
        <family val="3"/>
        <charset val="128"/>
        <scheme val="minor"/>
      </rPr>
      <t>　　新型コロナウイルス感染症の対応では、第３フェーズまでの３段階で、確保病床数を設定しました。
　　今後、新たな感染症が発生した際も、同様の段階的な運用を想定しており、協定の対象となる病床数は、
　　</t>
    </r>
    <r>
      <rPr>
        <u/>
        <sz val="10"/>
        <color theme="1"/>
        <rFont val="游ゴシック"/>
        <family val="3"/>
        <charset val="128"/>
        <scheme val="minor"/>
      </rPr>
      <t>最終フェーズ（第３フェーズ）に相当する病床数を想定</t>
    </r>
    <r>
      <rPr>
        <sz val="10"/>
        <color theme="1"/>
        <rFont val="游ゴシック"/>
        <family val="3"/>
        <charset val="128"/>
        <scheme val="minor"/>
      </rPr>
      <t xml:space="preserve">してご回答いただくようお願いします。
</t>
    </r>
    <r>
      <rPr>
        <sz val="11"/>
        <color theme="1"/>
        <rFont val="游ゴシック"/>
        <family val="3"/>
        <charset val="128"/>
        <scheme val="minor"/>
      </rPr>
      <t>・協定の対象として感染症病床は含まれませんが、</t>
    </r>
    <r>
      <rPr>
        <u/>
        <sz val="11"/>
        <color theme="1"/>
        <rFont val="游ゴシック"/>
        <family val="3"/>
        <charset val="128"/>
        <scheme val="minor"/>
      </rPr>
      <t>結核病床は含めることができます</t>
    </r>
    <r>
      <rPr>
        <sz val="11"/>
        <color theme="1"/>
        <rFont val="游ゴシック"/>
        <family val="3"/>
        <charset val="128"/>
        <scheme val="minor"/>
      </rPr>
      <t>。</t>
    </r>
    <rPh sb="37" eb="39">
      <t>ニュウリョク</t>
    </rPh>
    <rPh sb="40" eb="41">
      <t>サイ</t>
    </rPh>
    <rPh sb="43" eb="45">
      <t>イカ</t>
    </rPh>
    <rPh sb="46" eb="47">
      <t>テン</t>
    </rPh>
    <rPh sb="49" eb="51">
      <t>リュウイ</t>
    </rPh>
    <rPh sb="75" eb="77">
      <t>クブン</t>
    </rPh>
    <rPh sb="82" eb="84">
      <t>イカ</t>
    </rPh>
    <rPh sb="187" eb="192">
      <t>カクホビョウショウスウ</t>
    </rPh>
    <rPh sb="201" eb="203">
      <t>ニュウリョク</t>
    </rPh>
    <rPh sb="210" eb="212">
      <t>ニュウリョク</t>
    </rPh>
    <rPh sb="213" eb="214">
      <t>サイ</t>
    </rPh>
    <rPh sb="216" eb="217">
      <t>タト</t>
    </rPh>
    <rPh sb="223" eb="224">
      <t>ショウ</t>
    </rPh>
    <rPh sb="231" eb="232">
      <t>ショウ</t>
    </rPh>
    <rPh sb="234" eb="236">
      <t>ニュウリョク</t>
    </rPh>
    <rPh sb="243" eb="246">
      <t>グタイテキ</t>
    </rPh>
    <rPh sb="247" eb="249">
      <t>スウチ</t>
    </rPh>
    <rPh sb="250" eb="252">
      <t>ニュウリョク</t>
    </rPh>
    <rPh sb="252" eb="253">
      <t>ネガ</t>
    </rPh>
    <rPh sb="260" eb="262">
      <t>シンガタ</t>
    </rPh>
    <rPh sb="269" eb="272">
      <t>カンセンショウ</t>
    </rPh>
    <rPh sb="273" eb="275">
      <t>タイオウ</t>
    </rPh>
    <rPh sb="278" eb="279">
      <t>ダイ</t>
    </rPh>
    <rPh sb="288" eb="290">
      <t>ダンカイ</t>
    </rPh>
    <rPh sb="292" eb="294">
      <t>カクホ</t>
    </rPh>
    <rPh sb="294" eb="297">
      <t>ビョウショウスウ</t>
    </rPh>
    <rPh sb="298" eb="300">
      <t>セッテイ</t>
    </rPh>
    <rPh sb="308" eb="310">
      <t>コンゴ</t>
    </rPh>
    <rPh sb="311" eb="312">
      <t>アラ</t>
    </rPh>
    <rPh sb="314" eb="317">
      <t>カンセンショウ</t>
    </rPh>
    <rPh sb="318" eb="320">
      <t>ハッセイ</t>
    </rPh>
    <rPh sb="322" eb="323">
      <t>サイ</t>
    </rPh>
    <rPh sb="325" eb="327">
      <t>ドウヨウ</t>
    </rPh>
    <rPh sb="328" eb="331">
      <t>ダンカイテキ</t>
    </rPh>
    <rPh sb="332" eb="334">
      <t>ウンヨウ</t>
    </rPh>
    <rPh sb="335" eb="337">
      <t>ソウテイ</t>
    </rPh>
    <rPh sb="342" eb="344">
      <t>キョウテイ</t>
    </rPh>
    <rPh sb="345" eb="347">
      <t>タイショウ</t>
    </rPh>
    <rPh sb="350" eb="353">
      <t>ビョウショウスウ</t>
    </rPh>
    <rPh sb="358" eb="360">
      <t>サイシュウ</t>
    </rPh>
    <rPh sb="365" eb="366">
      <t>ダイ</t>
    </rPh>
    <rPh sb="373" eb="375">
      <t>ソウトウ</t>
    </rPh>
    <rPh sb="377" eb="379">
      <t>ビョウショウ</t>
    </rPh>
    <rPh sb="379" eb="380">
      <t>スウ</t>
    </rPh>
    <rPh sb="381" eb="383">
      <t>ソウテイ</t>
    </rPh>
    <rPh sb="386" eb="388">
      <t>カイトウ</t>
    </rPh>
    <rPh sb="395" eb="396">
      <t>ネガ</t>
    </rPh>
    <rPh sb="403" eb="405">
      <t>キョウテイ</t>
    </rPh>
    <rPh sb="406" eb="408">
      <t>タイショウ</t>
    </rPh>
    <rPh sb="411" eb="414">
      <t>カンセンショウ</t>
    </rPh>
    <rPh sb="414" eb="416">
      <t>ビョウショウ</t>
    </rPh>
    <rPh sb="417" eb="418">
      <t>フク</t>
    </rPh>
    <rPh sb="425" eb="427">
      <t>ケッカク</t>
    </rPh>
    <rPh sb="427" eb="428">
      <t>ビョウ</t>
    </rPh>
    <rPh sb="428" eb="429">
      <t>ショウ</t>
    </rPh>
    <rPh sb="430" eb="431">
      <t>フク</t>
    </rPh>
    <phoneticPr fontId="3"/>
  </si>
  <si>
    <t>流行初期期間</t>
    <rPh sb="0" eb="2">
      <t>リュウコウ</t>
    </rPh>
    <rPh sb="2" eb="4">
      <t>ショキ</t>
    </rPh>
    <rPh sb="4" eb="6">
      <t>キカン</t>
    </rPh>
    <phoneticPr fontId="3"/>
  </si>
  <si>
    <t>流行初期期間経過後</t>
    <rPh sb="0" eb="9">
      <t>リュウコウショキキカンケイカゴ</t>
    </rPh>
    <phoneticPr fontId="3"/>
  </si>
  <si>
    <t>確保病床数</t>
    <rPh sb="0" eb="2">
      <t>カクホ</t>
    </rPh>
    <rPh sb="2" eb="5">
      <t>ビョウショウスウ</t>
    </rPh>
    <phoneticPr fontId="3"/>
  </si>
  <si>
    <t>床</t>
    <rPh sb="0" eb="1">
      <t>ショウ</t>
    </rPh>
    <phoneticPr fontId="3"/>
  </si>
  <si>
    <t>うち重症患者病床数（兼用病床含む）</t>
    <rPh sb="2" eb="4">
      <t>ジュウショウ</t>
    </rPh>
    <rPh sb="4" eb="6">
      <t>カンジャ</t>
    </rPh>
    <rPh sb="6" eb="9">
      <t>ビョウショウスウ</t>
    </rPh>
    <rPh sb="10" eb="12">
      <t>ケンヨウ</t>
    </rPh>
    <rPh sb="12" eb="14">
      <t>ビョウショウ</t>
    </rPh>
    <rPh sb="14" eb="15">
      <t>フク</t>
    </rPh>
    <phoneticPr fontId="3"/>
  </si>
  <si>
    <t>うち特別な配慮が必要な患者用病床（兼用病床含む）</t>
    <rPh sb="2" eb="4">
      <t>トクベツ</t>
    </rPh>
    <rPh sb="5" eb="7">
      <t>ハイリョ</t>
    </rPh>
    <rPh sb="8" eb="10">
      <t>ヒツヨウ</t>
    </rPh>
    <rPh sb="11" eb="14">
      <t>カンジャヨウ</t>
    </rPh>
    <rPh sb="14" eb="16">
      <t>ビョウショウ</t>
    </rPh>
    <phoneticPr fontId="3"/>
  </si>
  <si>
    <t>精神疾患を有する患者（兼用病床含む）</t>
    <rPh sb="0" eb="2">
      <t>セイシン</t>
    </rPh>
    <rPh sb="2" eb="4">
      <t>シッカン</t>
    </rPh>
    <rPh sb="5" eb="6">
      <t>ユウ</t>
    </rPh>
    <rPh sb="8" eb="10">
      <t>カンジャ</t>
    </rPh>
    <phoneticPr fontId="3"/>
  </si>
  <si>
    <t>妊産婦（兼用病床含む）</t>
    <rPh sb="0" eb="3">
      <t>ニンサンプ</t>
    </rPh>
    <phoneticPr fontId="3"/>
  </si>
  <si>
    <t>小児（兼用病床含む）</t>
    <rPh sb="0" eb="2">
      <t>ショウニ</t>
    </rPh>
    <phoneticPr fontId="3"/>
  </si>
  <si>
    <t>透析患者（兼用病床含む）</t>
    <rPh sb="0" eb="2">
      <t>トウセキ</t>
    </rPh>
    <rPh sb="2" eb="4">
      <t>カンジャ</t>
    </rPh>
    <rPh sb="5" eb="7">
      <t>ケンヨウ</t>
    </rPh>
    <rPh sb="7" eb="9">
      <t>ビョウショウ</t>
    </rPh>
    <rPh sb="9" eb="10">
      <t>フク</t>
    </rPh>
    <phoneticPr fontId="3"/>
  </si>
  <si>
    <t>障がい児者（兼用病床含む）</t>
    <rPh sb="0" eb="1">
      <t>ショウ</t>
    </rPh>
    <rPh sb="3" eb="4">
      <t>ジ</t>
    </rPh>
    <rPh sb="4" eb="5">
      <t>シャ</t>
    </rPh>
    <phoneticPr fontId="3"/>
  </si>
  <si>
    <t>認知症患者（兼用病床含む）</t>
    <rPh sb="0" eb="3">
      <t>ニンチショウ</t>
    </rPh>
    <rPh sb="3" eb="5">
      <t>カンジャ</t>
    </rPh>
    <phoneticPr fontId="3"/>
  </si>
  <si>
    <t>がん患者（兼用病床含む）</t>
    <rPh sb="2" eb="4">
      <t>カンジャ</t>
    </rPh>
    <phoneticPr fontId="3"/>
  </si>
  <si>
    <t>外国人（兼用病床含む）</t>
    <rPh sb="0" eb="3">
      <t>ガイコクジン</t>
    </rPh>
    <phoneticPr fontId="3"/>
  </si>
  <si>
    <r>
      <rPr>
        <b/>
        <sz val="11"/>
        <color rgb="FFFF0000"/>
        <rFont val="游ゴシック"/>
        <family val="3"/>
        <charset val="128"/>
        <scheme val="minor"/>
      </rPr>
      <t>※流行初期期間</t>
    </r>
    <r>
      <rPr>
        <b/>
        <sz val="11"/>
        <rFont val="游ゴシック"/>
        <family val="3"/>
        <charset val="128"/>
        <scheme val="minor"/>
      </rPr>
      <t>は「流行初期医療確保措置」の対象となります</t>
    </r>
    <r>
      <rPr>
        <sz val="11"/>
        <rFont val="游ゴシック"/>
        <family val="2"/>
        <scheme val="minor"/>
      </rPr>
      <t>。道の基準</t>
    </r>
    <r>
      <rPr>
        <sz val="11"/>
        <rFont val="游ゴシック"/>
        <family val="3"/>
        <charset val="128"/>
        <scheme val="minor"/>
      </rPr>
      <t>の概要は以下のとおりです。
①知事の</t>
    </r>
    <r>
      <rPr>
        <u/>
        <sz val="11"/>
        <rFont val="游ゴシック"/>
        <family val="3"/>
        <charset val="128"/>
        <scheme val="minor"/>
      </rPr>
      <t>要請があった日から起算して</t>
    </r>
    <r>
      <rPr>
        <b/>
        <u/>
        <sz val="11"/>
        <rFont val="游ゴシック"/>
        <family val="3"/>
        <charset val="128"/>
        <scheme val="minor"/>
      </rPr>
      <t>概ね７日以内を目安</t>
    </r>
    <r>
      <rPr>
        <sz val="11"/>
        <rFont val="游ゴシック"/>
        <family val="3"/>
        <charset val="128"/>
        <scheme val="minor"/>
      </rPr>
      <t>に実施するものであること。
②確保する病床数が当該医療機関の</t>
    </r>
    <r>
      <rPr>
        <b/>
        <u/>
        <sz val="11"/>
        <rFont val="游ゴシック"/>
        <family val="3"/>
        <charset val="128"/>
        <scheme val="minor"/>
      </rPr>
      <t>病床数(一般病床を基本とする)の３％以上</t>
    </r>
    <r>
      <rPr>
        <sz val="11"/>
        <rFont val="游ゴシック"/>
        <family val="3"/>
        <charset val="128"/>
        <scheme val="minor"/>
      </rPr>
      <t>を目安に、当該医療機関の規模や診療科の構成、診療体制、立地する地域での役割、新型コロナウイルス感染症での対応実績などを参酌して医療機関ごとに決定する病床数以上であること。
③後方支援を担当する医療機関と必要な連携を行うことその他入院医療の提供を適切に実施するために必要な体制を構築するものであること。</t>
    </r>
    <rPh sb="34" eb="36">
      <t>ガイヨウ</t>
    </rPh>
    <rPh sb="71" eb="73">
      <t>メヤス</t>
    </rPh>
    <rPh sb="210" eb="212">
      <t>コウホウ</t>
    </rPh>
    <rPh sb="212" eb="214">
      <t>シエン</t>
    </rPh>
    <rPh sb="215" eb="217">
      <t>タントウ</t>
    </rPh>
    <rPh sb="219" eb="221">
      <t>イリョウ</t>
    </rPh>
    <rPh sb="221" eb="223">
      <t>キカン</t>
    </rPh>
    <rPh sb="237" eb="239">
      <t>ニュウイン</t>
    </rPh>
    <rPh sb="239" eb="241">
      <t>イリョウ</t>
    </rPh>
    <rPh sb="242" eb="244">
      <t>テイキョウ</t>
    </rPh>
    <phoneticPr fontId="3"/>
  </si>
  <si>
    <r>
      <t>＜新興感染症発生時の運用等について＞
①の要請に当たっては、事前協議を行い、</t>
    </r>
    <r>
      <rPr>
        <sz val="10"/>
        <color theme="1"/>
        <rFont val="游ゴシック"/>
        <family val="3"/>
        <charset val="128"/>
        <scheme val="minor"/>
      </rPr>
      <t>各医療機関の</t>
    </r>
    <r>
      <rPr>
        <sz val="10"/>
        <color theme="1"/>
        <rFont val="游ゴシック"/>
        <family val="2"/>
        <scheme val="minor"/>
      </rPr>
      <t>準備状況にも配慮しながら要請することとしています。
②について、フェーズ運用等の都合により、実際の知事からの要請が「病床数の３％未満」の病床数であっても、予め基準を満たす協定を締結した上で、要請に応じた受入体制を整えていただいた場合は、流行初期医療確保措置（減収補填）の対象となります。</t>
    </r>
    <rPh sb="21" eb="23">
      <t>ヨウセイ</t>
    </rPh>
    <rPh sb="24" eb="25">
      <t>ア</t>
    </rPh>
    <rPh sb="30" eb="32">
      <t>ジゼン</t>
    </rPh>
    <rPh sb="32" eb="34">
      <t>キョウギ</t>
    </rPh>
    <rPh sb="35" eb="36">
      <t>オコナ</t>
    </rPh>
    <rPh sb="38" eb="39">
      <t>カク</t>
    </rPh>
    <rPh sb="39" eb="41">
      <t>イリョウ</t>
    </rPh>
    <rPh sb="41" eb="43">
      <t>キカン</t>
    </rPh>
    <rPh sb="44" eb="46">
      <t>ジュンビ</t>
    </rPh>
    <rPh sb="46" eb="48">
      <t>ジョウキョウ</t>
    </rPh>
    <rPh sb="50" eb="52">
      <t>ハイリョ</t>
    </rPh>
    <rPh sb="56" eb="58">
      <t>ヨウセイ</t>
    </rPh>
    <rPh sb="80" eb="82">
      <t>ウンヨウ</t>
    </rPh>
    <rPh sb="82" eb="83">
      <t>トウ</t>
    </rPh>
    <rPh sb="84" eb="86">
      <t>ツゴウ</t>
    </rPh>
    <rPh sb="90" eb="92">
      <t>ジッサイ</t>
    </rPh>
    <rPh sb="93" eb="95">
      <t>チジ</t>
    </rPh>
    <rPh sb="98" eb="100">
      <t>ヨウセイ</t>
    </rPh>
    <rPh sb="102" eb="105">
      <t>ビョウショウスウ</t>
    </rPh>
    <rPh sb="108" eb="110">
      <t>ミマン</t>
    </rPh>
    <rPh sb="112" eb="115">
      <t>ビョウショウスウ</t>
    </rPh>
    <rPh sb="121" eb="122">
      <t>アラカジ</t>
    </rPh>
    <rPh sb="123" eb="125">
      <t>キジュン</t>
    </rPh>
    <rPh sb="126" eb="127">
      <t>ミ</t>
    </rPh>
    <rPh sb="129" eb="131">
      <t>キョウテイ</t>
    </rPh>
    <rPh sb="132" eb="134">
      <t>テイケツ</t>
    </rPh>
    <rPh sb="136" eb="137">
      <t>ウエ</t>
    </rPh>
    <rPh sb="139" eb="141">
      <t>ヨウセイ</t>
    </rPh>
    <rPh sb="142" eb="143">
      <t>オウ</t>
    </rPh>
    <rPh sb="145" eb="147">
      <t>ウケイレ</t>
    </rPh>
    <rPh sb="147" eb="149">
      <t>タイセイ</t>
    </rPh>
    <rPh sb="150" eb="151">
      <t>トトノ</t>
    </rPh>
    <rPh sb="158" eb="160">
      <t>バアイ</t>
    </rPh>
    <rPh sb="162" eb="164">
      <t>リュウコウ</t>
    </rPh>
    <rPh sb="164" eb="166">
      <t>ショキ</t>
    </rPh>
    <rPh sb="166" eb="168">
      <t>イリョウ</t>
    </rPh>
    <rPh sb="168" eb="170">
      <t>カクホ</t>
    </rPh>
    <rPh sb="170" eb="172">
      <t>ソチ</t>
    </rPh>
    <rPh sb="173" eb="175">
      <t>ゲンシュウ</t>
    </rPh>
    <rPh sb="175" eb="177">
      <t>ホテン</t>
    </rPh>
    <rPh sb="179" eb="181">
      <t>タイショウ</t>
    </rPh>
    <phoneticPr fontId="3"/>
  </si>
  <si>
    <t>３　発熱外来の実施</t>
    <phoneticPr fontId="3"/>
  </si>
  <si>
    <r>
      <t xml:space="preserve">○協定締結に係る発熱外来実施の意向がある場合、下記の各項目に入力してください。入力の際は、以下の点にご留意ください。
・入力項目のうち、可能・不可及び該当あり・該当なしとあるものについてはプルダウンから選択してください。
・流行初期期間と流行初期期間経過後の区分については以下のとおりです。
</t>
    </r>
    <r>
      <rPr>
        <sz val="10"/>
        <rFont val="游ゴシック"/>
        <family val="3"/>
        <charset val="128"/>
        <scheme val="minor"/>
      </rPr>
      <t>　　流行初期期間</t>
    </r>
    <r>
      <rPr>
        <sz val="10"/>
        <color rgb="FFFF0000"/>
        <rFont val="游ゴシック"/>
        <family val="3"/>
        <charset val="128"/>
        <scheme val="minor"/>
      </rPr>
      <t>※</t>
    </r>
    <r>
      <rPr>
        <sz val="10"/>
        <rFont val="游ゴシック"/>
        <family val="3"/>
        <charset val="128"/>
        <scheme val="minor"/>
      </rPr>
      <t>：新型インフルエンザ等感染症等に係る発生等の公表が行われてから３か月程度
　　流行初期期間経過後：新型インフルエンザ等感染症等に係る発生等の公表が行われてから６か月以内</t>
    </r>
    <r>
      <rPr>
        <sz val="11"/>
        <rFont val="游ゴシック"/>
        <family val="3"/>
        <charset val="128"/>
        <scheme val="minor"/>
      </rPr>
      <t xml:space="preserve">
・</t>
    </r>
    <r>
      <rPr>
        <b/>
        <u/>
        <sz val="11"/>
        <color rgb="FFFF0000"/>
        <rFont val="游ゴシック"/>
        <family val="3"/>
        <charset val="128"/>
        <scheme val="minor"/>
      </rPr>
      <t>流行初期期間</t>
    </r>
    <r>
      <rPr>
        <b/>
        <u/>
        <sz val="11"/>
        <rFont val="游ゴシック"/>
        <family val="3"/>
        <charset val="128"/>
        <scheme val="minor"/>
      </rPr>
      <t>においては、かかりつけ患者以外の受入が「可能」の場合のみ、協定締結の対象</t>
    </r>
    <r>
      <rPr>
        <sz val="11"/>
        <rFont val="游ゴシック"/>
        <family val="3"/>
        <charset val="128"/>
        <scheme val="minor"/>
      </rPr>
      <t>となります。
・</t>
    </r>
    <r>
      <rPr>
        <b/>
        <sz val="11"/>
        <rFont val="游ゴシック"/>
        <family val="3"/>
        <charset val="128"/>
        <scheme val="minor"/>
      </rPr>
      <t>検査可能数については、</t>
    </r>
    <r>
      <rPr>
        <b/>
        <u/>
        <sz val="11"/>
        <rFont val="游ゴシック"/>
        <family val="3"/>
        <charset val="128"/>
        <scheme val="minor"/>
      </rPr>
      <t>自施設のPCR検査機器で対応が可能な件数</t>
    </r>
    <r>
      <rPr>
        <sz val="11"/>
        <rFont val="游ゴシック"/>
        <family val="3"/>
        <charset val="128"/>
        <scheme val="minor"/>
      </rPr>
      <t>について記載願います。
　※検体採取のみ自施設で行い、</t>
    </r>
    <r>
      <rPr>
        <b/>
        <u/>
        <sz val="11"/>
        <rFont val="游ゴシック"/>
        <family val="3"/>
        <charset val="128"/>
        <scheme val="minor"/>
      </rPr>
      <t>分析･判定を外部に委託する場合は対象となりません</t>
    </r>
    <r>
      <rPr>
        <sz val="11"/>
        <rFont val="游ゴシック"/>
        <family val="3"/>
        <charset val="128"/>
        <scheme val="minor"/>
      </rPr>
      <t>。
　※</t>
    </r>
    <r>
      <rPr>
        <b/>
        <u/>
        <sz val="11"/>
        <rFont val="游ゴシック"/>
        <family val="3"/>
        <charset val="128"/>
        <scheme val="minor"/>
      </rPr>
      <t>抗原検査（検査キット含む）は対象となりません。</t>
    </r>
    <r>
      <rPr>
        <sz val="11"/>
        <rFont val="游ゴシック"/>
        <family val="3"/>
        <charset val="128"/>
        <scheme val="minor"/>
      </rPr>
      <t xml:space="preserve">
・人数及び件数の入力は、対応可能な最大数を入力してください。入力の際は、例えば「１～２人」ではなく「２人」と入力いただくなど、具体的な数値を入力してください。</t>
    </r>
    <rPh sb="8" eb="10">
      <t>ハツネツ</t>
    </rPh>
    <rPh sb="10" eb="12">
      <t>ガイライ</t>
    </rPh>
    <rPh sb="12" eb="14">
      <t>ジッシ</t>
    </rPh>
    <rPh sb="68" eb="70">
      <t>カノウ</t>
    </rPh>
    <rPh sb="71" eb="73">
      <t>フカ</t>
    </rPh>
    <rPh sb="73" eb="74">
      <t>オヨ</t>
    </rPh>
    <rPh sb="75" eb="77">
      <t>ガイトウ</t>
    </rPh>
    <rPh sb="80" eb="82">
      <t>ガイトウ</t>
    </rPh>
    <rPh sb="291" eb="293">
      <t>ケンサ</t>
    </rPh>
    <rPh sb="293" eb="295">
      <t>カノウ</t>
    </rPh>
    <rPh sb="295" eb="296">
      <t>スウ</t>
    </rPh>
    <rPh sb="302" eb="303">
      <t>ジ</t>
    </rPh>
    <rPh sb="303" eb="305">
      <t>シセツ</t>
    </rPh>
    <rPh sb="309" eb="311">
      <t>ケンサ</t>
    </rPh>
    <rPh sb="311" eb="313">
      <t>キキ</t>
    </rPh>
    <rPh sb="314" eb="316">
      <t>タイオウ</t>
    </rPh>
    <rPh sb="317" eb="319">
      <t>カノウ</t>
    </rPh>
    <rPh sb="320" eb="322">
      <t>ケンスウ</t>
    </rPh>
    <rPh sb="326" eb="328">
      <t>キサイ</t>
    </rPh>
    <rPh sb="328" eb="329">
      <t>ネガ</t>
    </rPh>
    <rPh sb="336" eb="338">
      <t>ケンタイ</t>
    </rPh>
    <rPh sb="338" eb="340">
      <t>サイシュ</t>
    </rPh>
    <rPh sb="342" eb="343">
      <t>ジ</t>
    </rPh>
    <rPh sb="343" eb="345">
      <t>シセツ</t>
    </rPh>
    <rPh sb="346" eb="347">
      <t>オコナ</t>
    </rPh>
    <rPh sb="349" eb="351">
      <t>ブンセキ</t>
    </rPh>
    <rPh sb="352" eb="354">
      <t>ハンテイ</t>
    </rPh>
    <rPh sb="355" eb="357">
      <t>ガイブ</t>
    </rPh>
    <rPh sb="358" eb="360">
      <t>イタク</t>
    </rPh>
    <rPh sb="362" eb="364">
      <t>バアイ</t>
    </rPh>
    <rPh sb="365" eb="367">
      <t>タイショウ</t>
    </rPh>
    <rPh sb="377" eb="379">
      <t>コウゲン</t>
    </rPh>
    <rPh sb="379" eb="381">
      <t>ケンサ</t>
    </rPh>
    <rPh sb="382" eb="384">
      <t>ケンサ</t>
    </rPh>
    <rPh sb="387" eb="388">
      <t>フク</t>
    </rPh>
    <rPh sb="391" eb="393">
      <t>タイショウ</t>
    </rPh>
    <rPh sb="402" eb="404">
      <t>ニンズウ</t>
    </rPh>
    <rPh sb="404" eb="405">
      <t>オヨ</t>
    </rPh>
    <rPh sb="406" eb="408">
      <t>ケンスウ</t>
    </rPh>
    <rPh sb="409" eb="411">
      <t>ニュウリョク</t>
    </rPh>
    <rPh sb="413" eb="415">
      <t>タイオウ</t>
    </rPh>
    <rPh sb="415" eb="417">
      <t>カノウ</t>
    </rPh>
    <rPh sb="418" eb="421">
      <t>サイダイスウ</t>
    </rPh>
    <rPh sb="422" eb="424">
      <t>ニュウリョク</t>
    </rPh>
    <rPh sb="431" eb="433">
      <t>ニュウリョク</t>
    </rPh>
    <rPh sb="434" eb="435">
      <t>サイ</t>
    </rPh>
    <rPh sb="437" eb="438">
      <t>タト</t>
    </rPh>
    <rPh sb="444" eb="445">
      <t>ニン</t>
    </rPh>
    <rPh sb="452" eb="453">
      <t>ニン</t>
    </rPh>
    <rPh sb="455" eb="457">
      <t>ニュウリョク</t>
    </rPh>
    <rPh sb="464" eb="467">
      <t>グタイテキ</t>
    </rPh>
    <rPh sb="468" eb="470">
      <t>スウチ</t>
    </rPh>
    <rPh sb="471" eb="473">
      <t>ニュウリョク</t>
    </rPh>
    <phoneticPr fontId="3"/>
  </si>
  <si>
    <t>１日当たりの対応可能人数（最大数）</t>
    <rPh sb="1" eb="2">
      <t>ニチ</t>
    </rPh>
    <rPh sb="2" eb="3">
      <t>ア</t>
    </rPh>
    <rPh sb="6" eb="8">
      <t>タイオウ</t>
    </rPh>
    <rPh sb="8" eb="10">
      <t>カノウ</t>
    </rPh>
    <rPh sb="10" eb="12">
      <t>ニンズウ</t>
    </rPh>
    <rPh sb="13" eb="16">
      <t>サイダイスウ</t>
    </rPh>
    <phoneticPr fontId="3"/>
  </si>
  <si>
    <t>人／日</t>
    <rPh sb="0" eb="1">
      <t>ニン</t>
    </rPh>
    <rPh sb="2" eb="3">
      <t>ニチ</t>
    </rPh>
    <phoneticPr fontId="3"/>
  </si>
  <si>
    <t>１日当たりの検査可能数（最大数）</t>
    <rPh sb="1" eb="2">
      <t>ニチ</t>
    </rPh>
    <rPh sb="2" eb="3">
      <t>ア</t>
    </rPh>
    <rPh sb="6" eb="8">
      <t>ケンサ</t>
    </rPh>
    <rPh sb="8" eb="10">
      <t>カノウ</t>
    </rPh>
    <rPh sb="10" eb="11">
      <t>スウ</t>
    </rPh>
    <rPh sb="12" eb="15">
      <t>サイダイスウ</t>
    </rPh>
    <phoneticPr fontId="3"/>
  </si>
  <si>
    <t>件／日</t>
    <rPh sb="0" eb="1">
      <t>ケン</t>
    </rPh>
    <rPh sb="2" eb="3">
      <t>ニチ</t>
    </rPh>
    <phoneticPr fontId="3"/>
  </si>
  <si>
    <t>かかりつけ患者以外の受入</t>
    <rPh sb="5" eb="7">
      <t>カンジャ</t>
    </rPh>
    <rPh sb="7" eb="9">
      <t>イガイ</t>
    </rPh>
    <rPh sb="10" eb="12">
      <t>ウケイレ</t>
    </rPh>
    <phoneticPr fontId="3"/>
  </si>
  <si>
    <t>可能　　・　　不可</t>
  </si>
  <si>
    <t>小児への対応</t>
    <rPh sb="0" eb="2">
      <t>ショウニ</t>
    </rPh>
    <rPh sb="4" eb="6">
      <t>タイオウ</t>
    </rPh>
    <phoneticPr fontId="3"/>
  </si>
  <si>
    <t>・院外にプレハブを設置した場合に限り発熱外来を実施することができる場合は、「プレハブ設置後の実施」と協定書に記載しますので、右記で「該当あり」を選択してください。</t>
    <rPh sb="1" eb="3">
      <t>インガイ</t>
    </rPh>
    <rPh sb="9" eb="11">
      <t>セッチ</t>
    </rPh>
    <rPh sb="13" eb="15">
      <t>バアイ</t>
    </rPh>
    <rPh sb="16" eb="17">
      <t>カギ</t>
    </rPh>
    <rPh sb="18" eb="20">
      <t>ハツネツ</t>
    </rPh>
    <rPh sb="20" eb="22">
      <t>ガイライ</t>
    </rPh>
    <rPh sb="23" eb="25">
      <t>ジッシ</t>
    </rPh>
    <rPh sb="33" eb="35">
      <t>バアイ</t>
    </rPh>
    <rPh sb="42" eb="45">
      <t>セッチゴ</t>
    </rPh>
    <rPh sb="46" eb="48">
      <t>ジッシ</t>
    </rPh>
    <rPh sb="50" eb="53">
      <t>キョウテイショ</t>
    </rPh>
    <rPh sb="54" eb="56">
      <t>キサイ</t>
    </rPh>
    <rPh sb="62" eb="64">
      <t>ウキ</t>
    </rPh>
    <rPh sb="66" eb="68">
      <t>ガイトウ</t>
    </rPh>
    <rPh sb="72" eb="74">
      <t>センタク</t>
    </rPh>
    <phoneticPr fontId="3"/>
  </si>
  <si>
    <t>該当あり　・　該当なし</t>
  </si>
  <si>
    <r>
      <rPr>
        <sz val="11"/>
        <color rgb="FFFF0000"/>
        <rFont val="游ゴシック"/>
        <family val="3"/>
        <charset val="128"/>
        <scheme val="minor"/>
      </rPr>
      <t>※</t>
    </r>
    <r>
      <rPr>
        <b/>
        <sz val="11"/>
        <color rgb="FFFF0000"/>
        <rFont val="游ゴシック"/>
        <family val="3"/>
        <charset val="128"/>
        <scheme val="minor"/>
      </rPr>
      <t>流行初期期間</t>
    </r>
    <r>
      <rPr>
        <b/>
        <sz val="11"/>
        <rFont val="游ゴシック"/>
        <family val="3"/>
        <charset val="128"/>
        <scheme val="minor"/>
      </rPr>
      <t>は「流行初期医療確保措置」の対象となります</t>
    </r>
    <r>
      <rPr>
        <sz val="11"/>
        <rFont val="游ゴシック"/>
        <family val="2"/>
        <scheme val="minor"/>
      </rPr>
      <t>。道の基準</t>
    </r>
    <r>
      <rPr>
        <sz val="11"/>
        <rFont val="游ゴシック"/>
        <family val="3"/>
        <charset val="128"/>
        <scheme val="minor"/>
      </rPr>
      <t>の概要は以下のとおりです。
①知事の要請があった日から起算して</t>
    </r>
    <r>
      <rPr>
        <b/>
        <u/>
        <sz val="11"/>
        <rFont val="游ゴシック"/>
        <family val="3"/>
        <charset val="128"/>
        <scheme val="minor"/>
      </rPr>
      <t>概ね７日以内を目安</t>
    </r>
    <r>
      <rPr>
        <sz val="11"/>
        <rFont val="游ゴシック"/>
        <family val="3"/>
        <charset val="128"/>
        <scheme val="minor"/>
      </rPr>
      <t>に実施するものであること。
②</t>
    </r>
    <r>
      <rPr>
        <b/>
        <u/>
        <sz val="11"/>
        <rFont val="游ゴシック"/>
        <family val="3"/>
        <charset val="128"/>
        <scheme val="minor"/>
      </rPr>
      <t>１日あたり１０人以上</t>
    </r>
    <r>
      <rPr>
        <sz val="11"/>
        <rFont val="游ゴシック"/>
        <family val="3"/>
        <charset val="128"/>
        <scheme val="minor"/>
      </rPr>
      <t>を目安に、当該医療機関の規模や診療科の構成診療体制、立地する地域での役割、新型コロナウイルス感染症での対応実績などを参酌して医療機関ごとに決定する１日あたりの人数以上の新型インフルエンザ等感染症の疑似症患者等の診療を行うものであること。</t>
    </r>
    <rPh sb="34" eb="36">
      <t>ガイヨウ</t>
    </rPh>
    <rPh sb="71" eb="73">
      <t>メヤス</t>
    </rPh>
    <rPh sb="201" eb="202">
      <t>トウ</t>
    </rPh>
    <phoneticPr fontId="3"/>
  </si>
  <si>
    <r>
      <t>＜新興感染症発生時の運用等について＞
①の要請に当たっては、事前協議を行い、</t>
    </r>
    <r>
      <rPr>
        <sz val="10"/>
        <color theme="1"/>
        <rFont val="游ゴシック"/>
        <family val="3"/>
        <charset val="128"/>
        <scheme val="minor"/>
      </rPr>
      <t>各医療機関の</t>
    </r>
    <r>
      <rPr>
        <sz val="10"/>
        <color theme="1"/>
        <rFont val="游ゴシック"/>
        <family val="2"/>
        <scheme val="minor"/>
      </rPr>
      <t>準備状況にも配慮しながら要請することとしています。
②について、感染拡大状況等により、実際の受診者数が10人未満であっても、予め基準を満たす協定を締結した上で、知事の要請に応じて受入体制を整えていただいた場合は、流行初期医療確保措置（減収補填）の対象となります。</t>
    </r>
    <rPh sb="1" eb="3">
      <t>シンコウ</t>
    </rPh>
    <rPh sb="3" eb="6">
      <t>カンセンショウ</t>
    </rPh>
    <rPh sb="6" eb="9">
      <t>ハッセイジ</t>
    </rPh>
    <rPh sb="10" eb="12">
      <t>ウンヨウ</t>
    </rPh>
    <rPh sb="12" eb="13">
      <t>トウ</t>
    </rPh>
    <rPh sb="21" eb="23">
      <t>ヨウセイ</t>
    </rPh>
    <rPh sb="24" eb="25">
      <t>ア</t>
    </rPh>
    <rPh sb="30" eb="32">
      <t>ジゼン</t>
    </rPh>
    <rPh sb="32" eb="34">
      <t>キョウギ</t>
    </rPh>
    <rPh sb="35" eb="36">
      <t>オコナ</t>
    </rPh>
    <rPh sb="38" eb="39">
      <t>カク</t>
    </rPh>
    <rPh sb="39" eb="41">
      <t>イリョウ</t>
    </rPh>
    <rPh sb="41" eb="43">
      <t>キカン</t>
    </rPh>
    <rPh sb="44" eb="46">
      <t>ジュンビ</t>
    </rPh>
    <rPh sb="46" eb="48">
      <t>ジョウキョウ</t>
    </rPh>
    <rPh sb="50" eb="52">
      <t>ハイリョ</t>
    </rPh>
    <rPh sb="56" eb="58">
      <t>ヨウセイ</t>
    </rPh>
    <rPh sb="76" eb="78">
      <t>カンセン</t>
    </rPh>
    <rPh sb="78" eb="80">
      <t>カクダイ</t>
    </rPh>
    <rPh sb="80" eb="82">
      <t>ジョウキョウ</t>
    </rPh>
    <rPh sb="82" eb="83">
      <t>トウ</t>
    </rPh>
    <rPh sb="87" eb="89">
      <t>ジッサイ</t>
    </rPh>
    <rPh sb="90" eb="93">
      <t>ジュシンシャ</t>
    </rPh>
    <rPh sb="93" eb="94">
      <t>スウ</t>
    </rPh>
    <rPh sb="97" eb="100">
      <t>ニンミマン</t>
    </rPh>
    <rPh sb="106" eb="107">
      <t>アラカジ</t>
    </rPh>
    <rPh sb="108" eb="110">
      <t>キジュン</t>
    </rPh>
    <rPh sb="111" eb="112">
      <t>ミ</t>
    </rPh>
    <rPh sb="114" eb="116">
      <t>キョウテイ</t>
    </rPh>
    <rPh sb="117" eb="119">
      <t>テイケツ</t>
    </rPh>
    <rPh sb="121" eb="122">
      <t>ウエ</t>
    </rPh>
    <rPh sb="124" eb="126">
      <t>チジ</t>
    </rPh>
    <rPh sb="127" eb="129">
      <t>ヨウセイ</t>
    </rPh>
    <rPh sb="130" eb="131">
      <t>オウ</t>
    </rPh>
    <rPh sb="133" eb="135">
      <t>ウケイレ</t>
    </rPh>
    <rPh sb="135" eb="137">
      <t>タイセイ</t>
    </rPh>
    <rPh sb="138" eb="139">
      <t>トトノ</t>
    </rPh>
    <rPh sb="146" eb="148">
      <t>バアイ</t>
    </rPh>
    <rPh sb="150" eb="152">
      <t>リュウコウ</t>
    </rPh>
    <rPh sb="152" eb="154">
      <t>ショキ</t>
    </rPh>
    <rPh sb="154" eb="156">
      <t>イリョウ</t>
    </rPh>
    <rPh sb="156" eb="158">
      <t>カクホ</t>
    </rPh>
    <rPh sb="158" eb="160">
      <t>ソチ</t>
    </rPh>
    <rPh sb="161" eb="163">
      <t>ゲンシュウ</t>
    </rPh>
    <rPh sb="163" eb="165">
      <t>ホテン</t>
    </rPh>
    <rPh sb="167" eb="169">
      <t>タイショウ</t>
    </rPh>
    <phoneticPr fontId="3"/>
  </si>
  <si>
    <t>４　自宅療養者等への医療の提供</t>
    <phoneticPr fontId="3"/>
  </si>
  <si>
    <r>
      <t>○協定締結に係る自宅療養者等への医療提供の意向がある場合、下記の各項目に入力してください。入力の際は、以下の点にご留意ください。
・入力項目のうち、可能・不可とあるものについてはプルダウンから選択してください。
・電話・オンライン診療については、どちらかのみ実施可能な場合についても「可能」を選択してください。
・各項目において「かかりつけ患者のみ対応可能」の場合、「可能」を選択した上で右横の「①かかりつけ患者のみ対応の場合○を選択」部分で「○」を選択してください。
・高齢者施設及び障がい者施設への対応について、「嘱託医又は協力医療機関になっている施設のみ対応可能」の場合、「可能」を選択した上で右横の「②嘱託医等のみ対応の場合○を選択」部分で「○」を選択してください。
・</t>
    </r>
    <r>
      <rPr>
        <u/>
        <sz val="11"/>
        <color theme="1"/>
        <rFont val="游ゴシック"/>
        <family val="3"/>
        <charset val="128"/>
        <scheme val="minor"/>
      </rPr>
      <t>健康観察のみでの協定締結はできません。</t>
    </r>
    <rPh sb="8" eb="14">
      <t>ジタクリョウヨウシャトウ</t>
    </rPh>
    <rPh sb="16" eb="18">
      <t>イリョウ</t>
    </rPh>
    <rPh sb="18" eb="20">
      <t>テイキョウ</t>
    </rPh>
    <rPh sb="74" eb="76">
      <t>カノウ</t>
    </rPh>
    <rPh sb="77" eb="79">
      <t>フカ</t>
    </rPh>
    <rPh sb="107" eb="109">
      <t>デンワ</t>
    </rPh>
    <rPh sb="115" eb="117">
      <t>シンリョウ</t>
    </rPh>
    <rPh sb="129" eb="131">
      <t>ジッシ</t>
    </rPh>
    <rPh sb="131" eb="133">
      <t>カノウ</t>
    </rPh>
    <rPh sb="134" eb="136">
      <t>バアイ</t>
    </rPh>
    <rPh sb="142" eb="144">
      <t>カノウ</t>
    </rPh>
    <rPh sb="146" eb="148">
      <t>センタク</t>
    </rPh>
    <rPh sb="157" eb="158">
      <t>カク</t>
    </rPh>
    <rPh sb="158" eb="160">
      <t>コウモク</t>
    </rPh>
    <rPh sb="170" eb="172">
      <t>カンジャ</t>
    </rPh>
    <rPh sb="174" eb="176">
      <t>タイオウ</t>
    </rPh>
    <rPh sb="176" eb="178">
      <t>カノウ</t>
    </rPh>
    <rPh sb="180" eb="182">
      <t>バアイ</t>
    </rPh>
    <rPh sb="184" eb="186">
      <t>カノウ</t>
    </rPh>
    <rPh sb="188" eb="190">
      <t>センタク</t>
    </rPh>
    <rPh sb="192" eb="193">
      <t>ウエ</t>
    </rPh>
    <rPh sb="194" eb="196">
      <t>ミギヨコ</t>
    </rPh>
    <rPh sb="204" eb="206">
      <t>カンジャ</t>
    </rPh>
    <rPh sb="211" eb="213">
      <t>バアイ</t>
    </rPh>
    <rPh sb="215" eb="217">
      <t>センタク</t>
    </rPh>
    <rPh sb="218" eb="220">
      <t>ブブン</t>
    </rPh>
    <rPh sb="225" eb="227">
      <t>センタク</t>
    </rPh>
    <rPh sb="236" eb="239">
      <t>コウレイシャ</t>
    </rPh>
    <rPh sb="239" eb="241">
      <t>シセツ</t>
    </rPh>
    <rPh sb="241" eb="242">
      <t>オヨ</t>
    </rPh>
    <rPh sb="247" eb="249">
      <t>シセツ</t>
    </rPh>
    <rPh sb="251" eb="253">
      <t>タイオウ</t>
    </rPh>
    <rPh sb="259" eb="262">
      <t>ショクタクイ</t>
    </rPh>
    <rPh sb="262" eb="263">
      <t>マタ</t>
    </rPh>
    <rPh sb="264" eb="266">
      <t>キョウリョク</t>
    </rPh>
    <rPh sb="266" eb="268">
      <t>イリョウ</t>
    </rPh>
    <rPh sb="268" eb="270">
      <t>キカン</t>
    </rPh>
    <rPh sb="276" eb="278">
      <t>シセツ</t>
    </rPh>
    <rPh sb="280" eb="282">
      <t>タイオウ</t>
    </rPh>
    <rPh sb="282" eb="284">
      <t>カノウ</t>
    </rPh>
    <rPh sb="286" eb="288">
      <t>バアイ</t>
    </rPh>
    <rPh sb="305" eb="308">
      <t>ショクタクイ</t>
    </rPh>
    <rPh sb="308" eb="309">
      <t>トウ</t>
    </rPh>
    <rPh sb="311" eb="313">
      <t>タイオウ</t>
    </rPh>
    <rPh sb="314" eb="316">
      <t>バアイ</t>
    </rPh>
    <rPh sb="318" eb="320">
      <t>センタク</t>
    </rPh>
    <rPh sb="339" eb="341">
      <t>ケンコウ</t>
    </rPh>
    <rPh sb="341" eb="343">
      <t>カンサツ</t>
    </rPh>
    <rPh sb="347" eb="351">
      <t>キョウテイテイケツ</t>
    </rPh>
    <phoneticPr fontId="3"/>
  </si>
  <si>
    <t>電話又は
オンライン
診療</t>
    <rPh sb="0" eb="2">
      <t>デンワ</t>
    </rPh>
    <rPh sb="2" eb="3">
      <t>マタ</t>
    </rPh>
    <rPh sb="11" eb="13">
      <t>シンリョウ</t>
    </rPh>
    <phoneticPr fontId="3"/>
  </si>
  <si>
    <t>往診</t>
    <rPh sb="0" eb="2">
      <t>オウシン</t>
    </rPh>
    <phoneticPr fontId="3"/>
  </si>
  <si>
    <t>健康観察</t>
    <rPh sb="0" eb="2">
      <t>ケンコウ</t>
    </rPh>
    <rPh sb="2" eb="4">
      <t>カンサツ</t>
    </rPh>
    <phoneticPr fontId="3"/>
  </si>
  <si>
    <t>①かかりつけ患者のみ対応の場合○を選択</t>
    <rPh sb="6" eb="8">
      <t>カンジャ</t>
    </rPh>
    <rPh sb="10" eb="12">
      <t>タイオウ</t>
    </rPh>
    <rPh sb="13" eb="15">
      <t>バアイ</t>
    </rPh>
    <rPh sb="17" eb="19">
      <t>センタク</t>
    </rPh>
    <phoneticPr fontId="3"/>
  </si>
  <si>
    <t>②嘱託医等のみ対応の場合
○を選択</t>
    <rPh sb="1" eb="4">
      <t>ショクタクイ</t>
    </rPh>
    <rPh sb="4" eb="5">
      <t>トウ</t>
    </rPh>
    <rPh sb="7" eb="9">
      <t>タイオウ</t>
    </rPh>
    <rPh sb="10" eb="12">
      <t>バアイ</t>
    </rPh>
    <rPh sb="15" eb="17">
      <t>センタク</t>
    </rPh>
    <phoneticPr fontId="3"/>
  </si>
  <si>
    <t>自宅療養者への対応</t>
    <rPh sb="0" eb="2">
      <t>ジタク</t>
    </rPh>
    <rPh sb="2" eb="4">
      <t>リョウヨウ</t>
    </rPh>
    <rPh sb="4" eb="5">
      <t>シャ</t>
    </rPh>
    <rPh sb="7" eb="9">
      <t>タイオウ</t>
    </rPh>
    <phoneticPr fontId="3"/>
  </si>
  <si>
    <t>可能・不可</t>
  </si>
  <si>
    <t>宿泊療養者への対応</t>
    <rPh sb="0" eb="2">
      <t>シュクハク</t>
    </rPh>
    <rPh sb="2" eb="5">
      <t>リョウヨウシャ</t>
    </rPh>
    <rPh sb="7" eb="9">
      <t>タイオウ</t>
    </rPh>
    <phoneticPr fontId="3"/>
  </si>
  <si>
    <t>高齢者施設への対応</t>
    <rPh sb="0" eb="5">
      <t>コウレイシャシセツ</t>
    </rPh>
    <rPh sb="7" eb="9">
      <t>タイオウ</t>
    </rPh>
    <phoneticPr fontId="3"/>
  </si>
  <si>
    <t>障がい者施設等への対応</t>
    <rPh sb="0" eb="1">
      <t>ショウ</t>
    </rPh>
    <rPh sb="3" eb="4">
      <t>シャ</t>
    </rPh>
    <rPh sb="4" eb="6">
      <t>シセツ</t>
    </rPh>
    <rPh sb="6" eb="7">
      <t>トウ</t>
    </rPh>
    <rPh sb="9" eb="11">
      <t>タイオウ</t>
    </rPh>
    <phoneticPr fontId="3"/>
  </si>
  <si>
    <t>※往診や健康観察（訪問を伴う場合）の実施について、協定書に「医療の提供が可能な距離、市区町村、圏域等」の条件の記載を希望する場合、記載してください。
例）事業所から3km以内、○○市内のみ、○○市と△△町、○○圏域全体　等</t>
    <rPh sb="1" eb="3">
      <t>オウシン</t>
    </rPh>
    <rPh sb="4" eb="6">
      <t>ケンコウ</t>
    </rPh>
    <rPh sb="6" eb="8">
      <t>カンサツ</t>
    </rPh>
    <rPh sb="9" eb="11">
      <t>ホウモン</t>
    </rPh>
    <rPh sb="12" eb="13">
      <t>トモナ</t>
    </rPh>
    <rPh sb="14" eb="16">
      <t>バアイ</t>
    </rPh>
    <rPh sb="18" eb="20">
      <t>ジッシ</t>
    </rPh>
    <rPh sb="30" eb="32">
      <t>イリョウ</t>
    </rPh>
    <rPh sb="33" eb="35">
      <t>テイキョウ</t>
    </rPh>
    <rPh sb="36" eb="38">
      <t>カノウ</t>
    </rPh>
    <rPh sb="39" eb="41">
      <t>キョリ</t>
    </rPh>
    <rPh sb="42" eb="46">
      <t>シクチョウソン</t>
    </rPh>
    <rPh sb="47" eb="49">
      <t>ケンイキ</t>
    </rPh>
    <rPh sb="49" eb="50">
      <t>トウ</t>
    </rPh>
    <rPh sb="52" eb="54">
      <t>ジョウケン</t>
    </rPh>
    <rPh sb="55" eb="57">
      <t>キサイ</t>
    </rPh>
    <rPh sb="58" eb="60">
      <t>キボウ</t>
    </rPh>
    <rPh sb="62" eb="64">
      <t>バアイ</t>
    </rPh>
    <rPh sb="65" eb="67">
      <t>キサイ</t>
    </rPh>
    <rPh sb="101" eb="102">
      <t>マチ</t>
    </rPh>
    <phoneticPr fontId="3"/>
  </si>
  <si>
    <t>５　後方支援</t>
    <phoneticPr fontId="3"/>
  </si>
  <si>
    <r>
      <t xml:space="preserve">○協定締結に係る後方支援実施の意向がある場合、下記の各項目に入力してください。入力の際は、以下の点にご留意ください。
・入力項目のうち、可能・不可とあるものについてはプルダウンから選択してください。
・流行初期期間と流行初期期間経過後の区分については以下のとおりです。
</t>
    </r>
    <r>
      <rPr>
        <sz val="10"/>
        <color theme="1"/>
        <rFont val="游ゴシック"/>
        <family val="3"/>
        <charset val="128"/>
        <scheme val="minor"/>
      </rPr>
      <t>　　流行初期期間：新型インフルエンザ等感染症等に係る発生等の公表が行われてから３か月程度
　　流行初期期間経過後：新型インフルエンザ等感染症等に係る発生等の公表が行われてから６か月以内</t>
    </r>
    <rPh sb="8" eb="10">
      <t>コウホウ</t>
    </rPh>
    <rPh sb="10" eb="12">
      <t>シエン</t>
    </rPh>
    <rPh sb="12" eb="14">
      <t>ジッシ</t>
    </rPh>
    <phoneticPr fontId="3"/>
  </si>
  <si>
    <t>病床の確保の協定を締結している医療機関に代わっての一般患者の受入</t>
    <rPh sb="0" eb="2">
      <t>ビョウショウ</t>
    </rPh>
    <rPh sb="3" eb="5">
      <t>カクホ</t>
    </rPh>
    <rPh sb="6" eb="8">
      <t>キョウテイ</t>
    </rPh>
    <rPh sb="9" eb="11">
      <t>テイケツ</t>
    </rPh>
    <rPh sb="15" eb="17">
      <t>イリョウ</t>
    </rPh>
    <rPh sb="17" eb="19">
      <t>キカン</t>
    </rPh>
    <rPh sb="20" eb="21">
      <t>カ</t>
    </rPh>
    <rPh sb="25" eb="27">
      <t>イッパン</t>
    </rPh>
    <rPh sb="27" eb="29">
      <t>カンジャ</t>
    </rPh>
    <rPh sb="30" eb="31">
      <t>ウ</t>
    </rPh>
    <rPh sb="31" eb="32">
      <t>イ</t>
    </rPh>
    <phoneticPr fontId="3"/>
  </si>
  <si>
    <t>回復患者の転院受入</t>
    <rPh sb="0" eb="2">
      <t>カイフク</t>
    </rPh>
    <rPh sb="2" eb="4">
      <t>カンジャ</t>
    </rPh>
    <rPh sb="5" eb="7">
      <t>テンイン</t>
    </rPh>
    <rPh sb="7" eb="9">
      <t>ウケイレ</t>
    </rPh>
    <phoneticPr fontId="3"/>
  </si>
  <si>
    <t>６　医療人材派遣</t>
    <phoneticPr fontId="3"/>
  </si>
  <si>
    <r>
      <t>○協定締結に係る医療人材派遣の意向がある場合、下記の各項目に人数を入力してください。入力の際は、以下の点にご留意ください。
・派遣者については、複数項目で重複計上可能です。
　例：DMATとDPATの両方に所属する看護師が１名いる場合、「うちDMAT」及び「うちDPAT」それぞれの項目に「１人」として計上可能。
・その他の職種の派遣意向がある場合、具体的な職種を記載してください。（例：薬剤師、臨床工学技士等）
○「感染症医療担当従事者」と「感染症予防等業務対応関係者」については次のとおりです。
・「感染症医療担当従事者」は、</t>
    </r>
    <r>
      <rPr>
        <u/>
        <sz val="11"/>
        <color theme="1"/>
        <rFont val="游ゴシック"/>
        <family val="3"/>
        <charset val="128"/>
        <scheme val="minor"/>
      </rPr>
      <t>感染症患者に対する医療</t>
    </r>
    <r>
      <rPr>
        <sz val="11"/>
        <color theme="1"/>
        <rFont val="游ゴシック"/>
        <family val="3"/>
        <charset val="128"/>
        <scheme val="minor"/>
      </rPr>
      <t xml:space="preserve">を行うため派遣する医療従事者です。
・「感染症予防等業務対応関係者」は、感染症患者に対する医療以外の業務のため派遣する方で、次のような事例が想定されます。
　　◇ </t>
    </r>
    <r>
      <rPr>
        <sz val="10"/>
        <color theme="1"/>
        <rFont val="游ゴシック"/>
        <family val="3"/>
        <charset val="128"/>
        <scheme val="minor"/>
      </rPr>
      <t>特定の医療機関において大規模クラスターが発生し、多数の医療従事者の欠勤が発生、
　　    診療体制の継続が難しい場合など医療人材が局所的・臨時的に不足する場合（</t>
    </r>
    <r>
      <rPr>
        <u/>
        <sz val="10"/>
        <color theme="1"/>
        <rFont val="游ゴシック"/>
        <family val="3"/>
        <charset val="128"/>
        <scheme val="minor"/>
      </rPr>
      <t>感染症以外の患者</t>
    </r>
    <r>
      <rPr>
        <sz val="10"/>
        <color theme="1"/>
        <rFont val="游ゴシック"/>
        <family val="3"/>
        <charset val="128"/>
        <scheme val="minor"/>
      </rPr>
      <t xml:space="preserve">の診療など）
　　◇ 陽性者が発生した高齢者施設等において、ゾーニング等の感染管理や感染症対策の支援を行う場合
</t>
    </r>
    <r>
      <rPr>
        <sz val="11"/>
        <color theme="1"/>
        <rFont val="游ゴシック"/>
        <family val="3"/>
        <charset val="128"/>
        <scheme val="minor"/>
      </rPr>
      <t>・全体人数に計上した方は、必ず、「感染症医療担当従事者」又は「感染症予防等業務対応関係者」のいずれかに（</t>
    </r>
    <r>
      <rPr>
        <u/>
        <sz val="11"/>
        <color theme="1"/>
        <rFont val="游ゴシック"/>
        <family val="3"/>
        <charset val="128"/>
        <scheme val="minor"/>
      </rPr>
      <t>両方に対応可能な方は、両方に重複して</t>
    </r>
    <r>
      <rPr>
        <sz val="11"/>
        <color theme="1"/>
        <rFont val="游ゴシック"/>
        <family val="3"/>
        <charset val="128"/>
        <scheme val="minor"/>
      </rPr>
      <t>）計上してください。</t>
    </r>
    <rPh sb="8" eb="10">
      <t>イリョウ</t>
    </rPh>
    <rPh sb="10" eb="12">
      <t>ジンザイ</t>
    </rPh>
    <rPh sb="12" eb="14">
      <t>ハケン</t>
    </rPh>
    <rPh sb="30" eb="32">
      <t>ニンズウ</t>
    </rPh>
    <rPh sb="63" eb="66">
      <t>ハケンシャ</t>
    </rPh>
    <rPh sb="72" eb="74">
      <t>フクスウ</t>
    </rPh>
    <rPh sb="74" eb="76">
      <t>コウモク</t>
    </rPh>
    <rPh sb="77" eb="79">
      <t>チョウフク</t>
    </rPh>
    <rPh sb="79" eb="81">
      <t>ケイジョウ</t>
    </rPh>
    <rPh sb="81" eb="83">
      <t>カノウ</t>
    </rPh>
    <rPh sb="88" eb="89">
      <t>レイ</t>
    </rPh>
    <rPh sb="100" eb="102">
      <t>リョウホウ</t>
    </rPh>
    <rPh sb="103" eb="105">
      <t>ショゾク</t>
    </rPh>
    <rPh sb="107" eb="110">
      <t>カンゴシ</t>
    </rPh>
    <rPh sb="112" eb="113">
      <t>メイ</t>
    </rPh>
    <rPh sb="115" eb="117">
      <t>バアイ</t>
    </rPh>
    <rPh sb="126" eb="127">
      <t>オヨ</t>
    </rPh>
    <rPh sb="141" eb="143">
      <t>コウモク</t>
    </rPh>
    <rPh sb="146" eb="147">
      <t>ヒト</t>
    </rPh>
    <rPh sb="151" eb="153">
      <t>ケイジョウ</t>
    </rPh>
    <rPh sb="153" eb="155">
      <t>カノウ</t>
    </rPh>
    <rPh sb="160" eb="161">
      <t>ホカ</t>
    </rPh>
    <rPh sb="162" eb="164">
      <t>ショクシュ</t>
    </rPh>
    <rPh sb="165" eb="167">
      <t>ハケン</t>
    </rPh>
    <rPh sb="167" eb="169">
      <t>イコウ</t>
    </rPh>
    <rPh sb="172" eb="174">
      <t>バアイ</t>
    </rPh>
    <rPh sb="175" eb="178">
      <t>グタイテキ</t>
    </rPh>
    <rPh sb="179" eb="181">
      <t>ショクシュ</t>
    </rPh>
    <rPh sb="182" eb="184">
      <t>キサイ</t>
    </rPh>
    <rPh sb="192" eb="193">
      <t>レイ</t>
    </rPh>
    <rPh sb="194" eb="197">
      <t>ヤクザイシ</t>
    </rPh>
    <rPh sb="198" eb="204">
      <t>リンショウコウガクギシ</t>
    </rPh>
    <rPh sb="204" eb="205">
      <t>ナド</t>
    </rPh>
    <rPh sb="209" eb="212">
      <t>カンセンショウ</t>
    </rPh>
    <rPh sb="212" eb="214">
      <t>イリョウ</t>
    </rPh>
    <rPh sb="214" eb="216">
      <t>タントウ</t>
    </rPh>
    <rPh sb="216" eb="219">
      <t>ジュウジシャ</t>
    </rPh>
    <rPh sb="222" eb="225">
      <t>カンセンショウ</t>
    </rPh>
    <rPh sb="225" eb="227">
      <t>ヨボウ</t>
    </rPh>
    <rPh sb="227" eb="228">
      <t>トウ</t>
    </rPh>
    <rPh sb="228" eb="230">
      <t>ギョウム</t>
    </rPh>
    <rPh sb="230" eb="232">
      <t>タイオウ</t>
    </rPh>
    <rPh sb="232" eb="235">
      <t>カンケイシャ</t>
    </rPh>
    <rPh sb="241" eb="242">
      <t>ツギ</t>
    </rPh>
    <rPh sb="252" eb="255">
      <t>カンセンショウ</t>
    </rPh>
    <rPh sb="255" eb="257">
      <t>イリョウ</t>
    </rPh>
    <rPh sb="257" eb="259">
      <t>タントウ</t>
    </rPh>
    <rPh sb="259" eb="262">
      <t>ジュウジシャ</t>
    </rPh>
    <rPh sb="265" eb="268">
      <t>カンセンショウ</t>
    </rPh>
    <rPh sb="268" eb="270">
      <t>カンジャ</t>
    </rPh>
    <rPh sb="271" eb="272">
      <t>タイ</t>
    </rPh>
    <rPh sb="274" eb="276">
      <t>イリョウ</t>
    </rPh>
    <rPh sb="277" eb="278">
      <t>オコナ</t>
    </rPh>
    <rPh sb="281" eb="283">
      <t>ハケン</t>
    </rPh>
    <rPh sb="285" eb="287">
      <t>イリョウ</t>
    </rPh>
    <rPh sb="287" eb="290">
      <t>ジュウジシャ</t>
    </rPh>
    <rPh sb="296" eb="299">
      <t>カンセンショウ</t>
    </rPh>
    <rPh sb="299" eb="301">
      <t>ヨボウ</t>
    </rPh>
    <rPh sb="301" eb="302">
      <t>トウ</t>
    </rPh>
    <rPh sb="302" eb="304">
      <t>ギョウム</t>
    </rPh>
    <rPh sb="304" eb="306">
      <t>タイオウ</t>
    </rPh>
    <rPh sb="306" eb="309">
      <t>カンケイシャ</t>
    </rPh>
    <rPh sb="312" eb="315">
      <t>カンセンショウ</t>
    </rPh>
    <rPh sb="315" eb="317">
      <t>カンジャ</t>
    </rPh>
    <rPh sb="318" eb="319">
      <t>タイ</t>
    </rPh>
    <rPh sb="321" eb="323">
      <t>イリョウ</t>
    </rPh>
    <rPh sb="323" eb="325">
      <t>イガイ</t>
    </rPh>
    <rPh sb="326" eb="328">
      <t>ギョウム</t>
    </rPh>
    <rPh sb="331" eb="333">
      <t>ハケン</t>
    </rPh>
    <rPh sb="335" eb="336">
      <t>カタ</t>
    </rPh>
    <rPh sb="338" eb="339">
      <t>ツギ</t>
    </rPh>
    <rPh sb="343" eb="345">
      <t>ジレイ</t>
    </rPh>
    <rPh sb="346" eb="348">
      <t>ソウテイ</t>
    </rPh>
    <rPh sb="439" eb="442">
      <t>カンセンショウ</t>
    </rPh>
    <rPh sb="442" eb="444">
      <t>イガイ</t>
    </rPh>
    <rPh sb="445" eb="447">
      <t>カンジャ</t>
    </rPh>
    <rPh sb="448" eb="450">
      <t>シンリョウ</t>
    </rPh>
    <rPh sb="458" eb="461">
      <t>ヨウセイシャ</t>
    </rPh>
    <rPh sb="462" eb="464">
      <t>ハッセイ</t>
    </rPh>
    <rPh sb="466" eb="469">
      <t>コウレイシャ</t>
    </rPh>
    <rPh sb="469" eb="471">
      <t>シセツ</t>
    </rPh>
    <rPh sb="471" eb="472">
      <t>トウ</t>
    </rPh>
    <rPh sb="482" eb="483">
      <t>トウ</t>
    </rPh>
    <rPh sb="484" eb="486">
      <t>カンセン</t>
    </rPh>
    <rPh sb="486" eb="488">
      <t>カンリ</t>
    </rPh>
    <rPh sb="489" eb="492">
      <t>カンセンショウ</t>
    </rPh>
    <rPh sb="492" eb="494">
      <t>タイサク</t>
    </rPh>
    <rPh sb="495" eb="497">
      <t>シエン</t>
    </rPh>
    <rPh sb="498" eb="499">
      <t>オコナ</t>
    </rPh>
    <rPh sb="500" eb="502">
      <t>バアイ</t>
    </rPh>
    <rPh sb="504" eb="506">
      <t>ゼンタイ</t>
    </rPh>
    <rPh sb="506" eb="508">
      <t>ニンズウ</t>
    </rPh>
    <rPh sb="509" eb="511">
      <t>ケイジョウ</t>
    </rPh>
    <rPh sb="513" eb="514">
      <t>カタ</t>
    </rPh>
    <rPh sb="516" eb="517">
      <t>カナラ</t>
    </rPh>
    <rPh sb="531" eb="532">
      <t>マタ</t>
    </rPh>
    <rPh sb="555" eb="557">
      <t>リョウホウ</t>
    </rPh>
    <rPh sb="558" eb="560">
      <t>タイオウ</t>
    </rPh>
    <rPh sb="560" eb="562">
      <t>カノウ</t>
    </rPh>
    <rPh sb="563" eb="564">
      <t>カタ</t>
    </rPh>
    <rPh sb="566" eb="568">
      <t>リョウホウ</t>
    </rPh>
    <rPh sb="569" eb="571">
      <t>チョウフク</t>
    </rPh>
    <rPh sb="574" eb="576">
      <t>ケイジョウ</t>
    </rPh>
    <phoneticPr fontId="3"/>
  </si>
  <si>
    <t>全体人数</t>
    <rPh sb="0" eb="2">
      <t>ゼンタイ</t>
    </rPh>
    <rPh sb="2" eb="4">
      <t>ニンズウ</t>
    </rPh>
    <phoneticPr fontId="3"/>
  </si>
  <si>
    <t>うち道外への
派遣可能人数</t>
    <rPh sb="2" eb="4">
      <t>ドウガイ</t>
    </rPh>
    <rPh sb="7" eb="9">
      <t>ハケン</t>
    </rPh>
    <rPh sb="9" eb="11">
      <t>カノウ</t>
    </rPh>
    <rPh sb="11" eb="13">
      <t>ニンズウ</t>
    </rPh>
    <phoneticPr fontId="3"/>
  </si>
  <si>
    <t>うちDMAT</t>
    <phoneticPr fontId="3"/>
  </si>
  <si>
    <t>うちDPAT</t>
    <phoneticPr fontId="3"/>
  </si>
  <si>
    <t>うち感染症医療
担当従事者</t>
    <rPh sb="2" eb="5">
      <t>カンセンショウ</t>
    </rPh>
    <rPh sb="5" eb="7">
      <t>イリョウ</t>
    </rPh>
    <rPh sb="8" eb="10">
      <t>タントウ</t>
    </rPh>
    <rPh sb="10" eb="13">
      <t>ジュウジシャ</t>
    </rPh>
    <phoneticPr fontId="3"/>
  </si>
  <si>
    <t>うち感染症予防業務対応関係者</t>
    <rPh sb="2" eb="5">
      <t>カンセンショウ</t>
    </rPh>
    <rPh sb="5" eb="7">
      <t>ヨボウ</t>
    </rPh>
    <rPh sb="7" eb="9">
      <t>ギョウム</t>
    </rPh>
    <rPh sb="9" eb="11">
      <t>タイオウ</t>
    </rPh>
    <rPh sb="11" eb="14">
      <t>カンケイシャ</t>
    </rPh>
    <phoneticPr fontId="3"/>
  </si>
  <si>
    <t>医　師</t>
    <rPh sb="0" eb="1">
      <t>イ</t>
    </rPh>
    <rPh sb="2" eb="3">
      <t>シ</t>
    </rPh>
    <phoneticPr fontId="3"/>
  </si>
  <si>
    <t>人</t>
    <rPh sb="0" eb="1">
      <t>ニン</t>
    </rPh>
    <phoneticPr fontId="3"/>
  </si>
  <si>
    <t>看護師</t>
    <rPh sb="0" eb="3">
      <t>カンゴシ</t>
    </rPh>
    <phoneticPr fontId="3"/>
  </si>
  <si>
    <t>その他職種</t>
    <rPh sb="2" eb="3">
      <t>ホカ</t>
    </rPh>
    <rPh sb="3" eb="5">
      <t>ショクシュ</t>
    </rPh>
    <phoneticPr fontId="3"/>
  </si>
  <si>
    <t>具体の職種名</t>
    <rPh sb="0" eb="2">
      <t>グタイ</t>
    </rPh>
    <rPh sb="3" eb="5">
      <t>ショクシュ</t>
    </rPh>
    <rPh sb="5" eb="6">
      <t>メイ</t>
    </rPh>
    <phoneticPr fontId="3"/>
  </si>
  <si>
    <t>合　計</t>
    <rPh sb="0" eb="1">
      <t>ゴウ</t>
    </rPh>
    <rPh sb="2" eb="3">
      <t>ケイ</t>
    </rPh>
    <phoneticPr fontId="3"/>
  </si>
  <si>
    <t>７　個人防護具の備蓄</t>
    <phoneticPr fontId="3"/>
  </si>
  <si>
    <r>
      <t>○協定締結に係る個人防護具の備蓄を行う場合、下記の各項目に入力してください。入力の際は、以下の点にご留意ください。
・</t>
    </r>
    <r>
      <rPr>
        <u/>
        <sz val="11"/>
        <rFont val="游ゴシック"/>
        <family val="3"/>
        <charset val="128"/>
        <scheme val="minor"/>
      </rPr>
      <t>個人防護具の備蓄を行わない場合でも、協定締結の意向がある場合、「※新型コロナ対応時の平均的な２か月分の使用量」については入力願います。</t>
    </r>
    <r>
      <rPr>
        <sz val="11"/>
        <color theme="1"/>
        <rFont val="游ゴシック"/>
        <family val="3"/>
        <charset val="128"/>
        <scheme val="minor"/>
      </rPr>
      <t>（使用実績が無い場合は0枚と入力してください。）
・備蓄（予定）量については、「新興感染症発生時に使用するための個人防護具を自施設で備蓄しておく量」を記載するものであり、</t>
    </r>
    <r>
      <rPr>
        <u/>
        <sz val="11"/>
        <color theme="1"/>
        <rFont val="游ゴシック"/>
        <family val="3"/>
        <charset val="128"/>
        <scheme val="minor"/>
      </rPr>
      <t>現在の在庫量や、国や道へ配布を要請する枚数を記載するものではありません。</t>
    </r>
    <r>
      <rPr>
        <sz val="11"/>
        <color theme="1"/>
        <rFont val="游ゴシック"/>
        <family val="3"/>
        <charset val="128"/>
        <scheme val="minor"/>
      </rPr>
      <t xml:space="preserve">
・入力の際は、例えば「1000～2000枚」や「相当数」等ではなく「2000枚」と入力頂くなど、具体的な数値で入力してください。
・備蓄（予定）量については、施設における使用量２か月分以上相当量が推奨されています。</t>
    </r>
    <rPh sb="8" eb="10">
      <t>コジン</t>
    </rPh>
    <rPh sb="10" eb="12">
      <t>ボウゴ</t>
    </rPh>
    <rPh sb="12" eb="13">
      <t>グ</t>
    </rPh>
    <rPh sb="14" eb="16">
      <t>ビチク</t>
    </rPh>
    <rPh sb="17" eb="18">
      <t>オコナ</t>
    </rPh>
    <rPh sb="127" eb="129">
      <t>シヨウ</t>
    </rPh>
    <rPh sb="129" eb="131">
      <t>ジッセキ</t>
    </rPh>
    <rPh sb="132" eb="133">
      <t>ナ</t>
    </rPh>
    <rPh sb="134" eb="136">
      <t>バアイ</t>
    </rPh>
    <rPh sb="138" eb="139">
      <t>マイ</t>
    </rPh>
    <rPh sb="140" eb="142">
      <t>ニュウリョク</t>
    </rPh>
    <rPh sb="189" eb="191">
      <t>シセツ</t>
    </rPh>
    <rPh sb="249" eb="251">
      <t>ニュウリョク</t>
    </rPh>
    <rPh sb="252" eb="253">
      <t>サイ</t>
    </rPh>
    <rPh sb="255" eb="256">
      <t>タト</t>
    </rPh>
    <rPh sb="268" eb="269">
      <t>マイ</t>
    </rPh>
    <rPh sb="272" eb="275">
      <t>ソウトウスウ</t>
    </rPh>
    <rPh sb="276" eb="277">
      <t>トウ</t>
    </rPh>
    <rPh sb="286" eb="287">
      <t>マイ</t>
    </rPh>
    <rPh sb="289" eb="291">
      <t>ニュウリョク</t>
    </rPh>
    <rPh sb="291" eb="292">
      <t>イタダ</t>
    </rPh>
    <rPh sb="296" eb="299">
      <t>グタイテキ</t>
    </rPh>
    <rPh sb="300" eb="302">
      <t>スウチ</t>
    </rPh>
    <rPh sb="303" eb="305">
      <t>ニュウリョク</t>
    </rPh>
    <phoneticPr fontId="3"/>
  </si>
  <si>
    <t>個人防護具の
備蓄（予定）量</t>
    <rPh sb="0" eb="2">
      <t>コジン</t>
    </rPh>
    <rPh sb="2" eb="4">
      <t>ボウゴ</t>
    </rPh>
    <rPh sb="4" eb="5">
      <t>グ</t>
    </rPh>
    <rPh sb="7" eb="9">
      <t>ビチク</t>
    </rPh>
    <rPh sb="10" eb="12">
      <t>ヨテイ</t>
    </rPh>
    <rPh sb="13" eb="14">
      <t>リョウ</t>
    </rPh>
    <phoneticPr fontId="3"/>
  </si>
  <si>
    <t>※新型コロナ対応時の平均的な２か月分の使用量</t>
    <rPh sb="1" eb="3">
      <t>シンガタ</t>
    </rPh>
    <rPh sb="6" eb="9">
      <t>タイオウジ</t>
    </rPh>
    <rPh sb="10" eb="13">
      <t>ヘイキンテキ</t>
    </rPh>
    <rPh sb="16" eb="17">
      <t>ゲツ</t>
    </rPh>
    <rPh sb="17" eb="18">
      <t>ブン</t>
    </rPh>
    <rPh sb="19" eb="22">
      <t>シヨウリョウ</t>
    </rPh>
    <phoneticPr fontId="3"/>
  </si>
  <si>
    <t>サージカルマスク</t>
    <phoneticPr fontId="3"/>
  </si>
  <si>
    <t>枚</t>
    <rPh sb="0" eb="1">
      <t>マイ</t>
    </rPh>
    <phoneticPr fontId="3"/>
  </si>
  <si>
    <t>N95マスク　※DS2マスクでの代替可</t>
    <rPh sb="16" eb="18">
      <t>ダイタイ</t>
    </rPh>
    <rPh sb="18" eb="19">
      <t>カ</t>
    </rPh>
    <phoneticPr fontId="3"/>
  </si>
  <si>
    <t>アイソレーションガウン　※プラスチックガウンを含む</t>
    <rPh sb="23" eb="24">
      <t>フク</t>
    </rPh>
    <phoneticPr fontId="3"/>
  </si>
  <si>
    <t>フェイスシールド　※再利用可能なゴーグルでの代替可</t>
    <rPh sb="10" eb="13">
      <t>サイリヨウ</t>
    </rPh>
    <rPh sb="13" eb="15">
      <t>カノウ</t>
    </rPh>
    <rPh sb="22" eb="24">
      <t>ダイタイ</t>
    </rPh>
    <rPh sb="24" eb="25">
      <t>カ</t>
    </rPh>
    <phoneticPr fontId="3"/>
  </si>
  <si>
    <t>非滅菌手袋　※片手分を１枚とする</t>
    <rPh sb="0" eb="5">
      <t>ヒメッキンテブクロ</t>
    </rPh>
    <rPh sb="7" eb="9">
      <t>カタテ</t>
    </rPh>
    <rPh sb="9" eb="10">
      <t>ブン</t>
    </rPh>
    <rPh sb="12" eb="13">
      <t>マイ</t>
    </rPh>
    <phoneticPr fontId="3"/>
  </si>
  <si>
    <t>備蓄量は施設における使用量の何か月分に相当しますか</t>
    <rPh sb="0" eb="3">
      <t>ビチクリョウ</t>
    </rPh>
    <rPh sb="4" eb="6">
      <t>シセツ</t>
    </rPh>
    <rPh sb="10" eb="13">
      <t>シヨウリョウ</t>
    </rPh>
    <rPh sb="14" eb="15">
      <t>ナン</t>
    </rPh>
    <rPh sb="16" eb="18">
      <t>ゲツブン</t>
    </rPh>
    <rPh sb="17" eb="18">
      <t>ブン</t>
    </rPh>
    <rPh sb="19" eb="21">
      <t>ソウトウ</t>
    </rPh>
    <phoneticPr fontId="3"/>
  </si>
  <si>
    <t>か月分</t>
    <rPh sb="1" eb="2">
      <t>ゲツ</t>
    </rPh>
    <rPh sb="2" eb="3">
      <t>ブン</t>
    </rPh>
    <phoneticPr fontId="3"/>
  </si>
  <si>
    <t>・「備蓄量は施設における使用量の何ヶ月分に相当しますか」の欄は、１か月未満の場合、１週間＝0.25か月、２週間＝0.5か月、３週間＝0.75か月としてご回答ください。
・また、品目により月数が異なる場合は、最も低い品目の月数でご回答ください。
　（例：サージカルマスクは３か月分、N95マスクは１か月分、その他の品目は２か月分の場合、
　　　　最も月数の少ないN95マスクの「１か月分」を回答してください）</t>
    <phoneticPr fontId="3"/>
  </si>
  <si>
    <t>８　第一種協定指定医療機関及び第二種協定指定医療機関の指定</t>
    <rPh sb="2" eb="3">
      <t>ダイ</t>
    </rPh>
    <rPh sb="3" eb="4">
      <t>1</t>
    </rPh>
    <rPh sb="4" eb="5">
      <t>シュ</t>
    </rPh>
    <rPh sb="5" eb="7">
      <t>キョウテイ</t>
    </rPh>
    <rPh sb="7" eb="9">
      <t>シテイ</t>
    </rPh>
    <rPh sb="9" eb="11">
      <t>イリョウ</t>
    </rPh>
    <rPh sb="11" eb="13">
      <t>キカン</t>
    </rPh>
    <rPh sb="13" eb="14">
      <t>オヨ</t>
    </rPh>
    <rPh sb="15" eb="17">
      <t>ダイニ</t>
    </rPh>
    <rPh sb="17" eb="18">
      <t>シュ</t>
    </rPh>
    <rPh sb="18" eb="20">
      <t>キョウテイ</t>
    </rPh>
    <rPh sb="20" eb="22">
      <t>シテイ</t>
    </rPh>
    <rPh sb="22" eb="24">
      <t>イリョウ</t>
    </rPh>
    <rPh sb="24" eb="26">
      <t>キカン</t>
    </rPh>
    <rPh sb="27" eb="29">
      <t>シテイ</t>
    </rPh>
    <phoneticPr fontId="3"/>
  </si>
  <si>
    <t>○第一種協定指定医療機関（病床の確保）及び第二種協定指定医療機関（発熱外来・自宅療養者等への医療の提供）の指定について、下記の各項目を選択してください。選択の際は、以下の点にご留意ください。
・道の指定に当たっては、感染症法上、開設者の同意が必要であるため、開設者のご意向によりご回答くださるようお願いします。
・指定を受けるための医療機関の基準（以下「指定基準」という。）については下記※欄をご覧ください。
・開設者の同意がある場合でも、指定基準を満たしていない場合、指定を受けることはできません。
※指定を受けた医療機関が行う感染症医療は公費負担医療の対象となります。</t>
    <rPh sb="8" eb="10">
      <t>イリョウ</t>
    </rPh>
    <rPh sb="10" eb="12">
      <t>キカン</t>
    </rPh>
    <rPh sb="13" eb="15">
      <t>ビョウショウ</t>
    </rPh>
    <rPh sb="16" eb="18">
      <t>カクホ</t>
    </rPh>
    <rPh sb="19" eb="20">
      <t>オヨ</t>
    </rPh>
    <rPh sb="33" eb="35">
      <t>ハツネツ</t>
    </rPh>
    <rPh sb="35" eb="37">
      <t>ガイライ</t>
    </rPh>
    <rPh sb="38" eb="44">
      <t>ジタクリョウヨウシャトウ</t>
    </rPh>
    <rPh sb="46" eb="48">
      <t>イリョウ</t>
    </rPh>
    <rPh sb="49" eb="51">
      <t>テイキョウ</t>
    </rPh>
    <rPh sb="53" eb="55">
      <t>シテイ</t>
    </rPh>
    <rPh sb="60" eb="62">
      <t>カキ</t>
    </rPh>
    <rPh sb="63" eb="66">
      <t>カクコウモク</t>
    </rPh>
    <rPh sb="67" eb="69">
      <t>センタク</t>
    </rPh>
    <rPh sb="76" eb="78">
      <t>センタク</t>
    </rPh>
    <rPh sb="79" eb="80">
      <t>サイ</t>
    </rPh>
    <rPh sb="82" eb="84">
      <t>イカ</t>
    </rPh>
    <rPh sb="85" eb="86">
      <t>テン</t>
    </rPh>
    <rPh sb="88" eb="90">
      <t>リュウイ</t>
    </rPh>
    <rPh sb="108" eb="112">
      <t>カンセンショウホウ</t>
    </rPh>
    <rPh sb="112" eb="113">
      <t>ジョウ</t>
    </rPh>
    <rPh sb="118" eb="120">
      <t>ドウイ</t>
    </rPh>
    <rPh sb="121" eb="123">
      <t>ヒツヨウ</t>
    </rPh>
    <rPh sb="134" eb="136">
      <t>イコウ</t>
    </rPh>
    <rPh sb="140" eb="142">
      <t>カイトウ</t>
    </rPh>
    <rPh sb="149" eb="150">
      <t>ネガ</t>
    </rPh>
    <rPh sb="157" eb="159">
      <t>シテイ</t>
    </rPh>
    <rPh sb="160" eb="161">
      <t>ウ</t>
    </rPh>
    <rPh sb="166" eb="168">
      <t>イリョウ</t>
    </rPh>
    <rPh sb="168" eb="170">
      <t>キカン</t>
    </rPh>
    <rPh sb="171" eb="173">
      <t>キジュン</t>
    </rPh>
    <rPh sb="174" eb="176">
      <t>イカ</t>
    </rPh>
    <rPh sb="177" eb="179">
      <t>シテイ</t>
    </rPh>
    <rPh sb="179" eb="181">
      <t>キジュン</t>
    </rPh>
    <rPh sb="192" eb="194">
      <t>カキ</t>
    </rPh>
    <rPh sb="195" eb="196">
      <t>ラン</t>
    </rPh>
    <rPh sb="198" eb="199">
      <t>ラン</t>
    </rPh>
    <rPh sb="206" eb="209">
      <t>カイセツシャ</t>
    </rPh>
    <rPh sb="210" eb="212">
      <t>ドウイ</t>
    </rPh>
    <rPh sb="215" eb="217">
      <t>バアイ</t>
    </rPh>
    <rPh sb="220" eb="222">
      <t>シテイ</t>
    </rPh>
    <rPh sb="222" eb="224">
      <t>キジュン</t>
    </rPh>
    <rPh sb="225" eb="226">
      <t>ミ</t>
    </rPh>
    <rPh sb="232" eb="234">
      <t>バアイ</t>
    </rPh>
    <rPh sb="235" eb="237">
      <t>シテイ</t>
    </rPh>
    <rPh sb="238" eb="239">
      <t>ウ</t>
    </rPh>
    <rPh sb="252" eb="254">
      <t>シテイ</t>
    </rPh>
    <rPh sb="255" eb="256">
      <t>ウ</t>
    </rPh>
    <rPh sb="258" eb="260">
      <t>イリョウ</t>
    </rPh>
    <rPh sb="260" eb="262">
      <t>キカン</t>
    </rPh>
    <rPh sb="263" eb="264">
      <t>オコナ</t>
    </rPh>
    <rPh sb="265" eb="268">
      <t>カンセンショウ</t>
    </rPh>
    <rPh sb="268" eb="270">
      <t>イリョウ</t>
    </rPh>
    <rPh sb="271" eb="273">
      <t>コウヒ</t>
    </rPh>
    <rPh sb="273" eb="275">
      <t>フタン</t>
    </rPh>
    <rPh sb="275" eb="277">
      <t>イリョウ</t>
    </rPh>
    <rPh sb="278" eb="280">
      <t>タイショウ</t>
    </rPh>
    <phoneticPr fontId="3"/>
  </si>
  <si>
    <t>選択</t>
    <rPh sb="0" eb="2">
      <t>センタク</t>
    </rPh>
    <phoneticPr fontId="3"/>
  </si>
  <si>
    <t>第一種協定指定医療機関の指定に係る指定基準及び開設者の同意</t>
    <rPh sb="12" eb="14">
      <t>シテイ</t>
    </rPh>
    <rPh sb="15" eb="16">
      <t>カカ</t>
    </rPh>
    <rPh sb="17" eb="19">
      <t>シテイ</t>
    </rPh>
    <rPh sb="19" eb="21">
      <t>キジュン</t>
    </rPh>
    <rPh sb="21" eb="22">
      <t>オヨ</t>
    </rPh>
    <rPh sb="23" eb="26">
      <t>カイセツシャ</t>
    </rPh>
    <rPh sb="27" eb="29">
      <t>ドウイ</t>
    </rPh>
    <phoneticPr fontId="3"/>
  </si>
  <si>
    <t>①開設者の同意があるか</t>
    <rPh sb="1" eb="4">
      <t>カイセツシャ</t>
    </rPh>
    <rPh sb="5" eb="7">
      <t>ドウイ</t>
    </rPh>
    <phoneticPr fontId="3"/>
  </si>
  <si>
    <t>同意する　・　同意しない</t>
  </si>
  <si>
    <t>②指定基準を満たしているか</t>
    <rPh sb="1" eb="3">
      <t>シテイ</t>
    </rPh>
    <rPh sb="3" eb="5">
      <t>キジュン</t>
    </rPh>
    <rPh sb="6" eb="7">
      <t>ミ</t>
    </rPh>
    <phoneticPr fontId="3"/>
  </si>
  <si>
    <t>○　・　✕</t>
  </si>
  <si>
    <t>第二種協定指定医療機関の指定に係る指定基準及び開設者の同意</t>
    <rPh sb="1" eb="2">
      <t>2</t>
    </rPh>
    <rPh sb="12" eb="14">
      <t>シテイ</t>
    </rPh>
    <rPh sb="15" eb="16">
      <t>カカ</t>
    </rPh>
    <rPh sb="17" eb="19">
      <t>シテイ</t>
    </rPh>
    <rPh sb="19" eb="21">
      <t>キジュン</t>
    </rPh>
    <rPh sb="21" eb="22">
      <t>オヨ</t>
    </rPh>
    <rPh sb="23" eb="26">
      <t>カイセツシャ</t>
    </rPh>
    <rPh sb="27" eb="29">
      <t>ドウイ</t>
    </rPh>
    <phoneticPr fontId="3"/>
  </si>
  <si>
    <t>※指定基準（概要）について</t>
    <rPh sb="1" eb="3">
      <t>シテイ</t>
    </rPh>
    <rPh sb="3" eb="5">
      <t>キジュン</t>
    </rPh>
    <rPh sb="6" eb="8">
      <t>ガイヨウ</t>
    </rPh>
    <phoneticPr fontId="3"/>
  </si>
  <si>
    <t>１　病床確保に係る医療措置協定を締結予定の医療機関（第一種協定指定医療機関）</t>
    <phoneticPr fontId="3"/>
  </si>
  <si>
    <t>●　当該医療機関に所属する者に対して、最新の知見に基づき適切な感染防止の措置を実施することが可能</t>
    <phoneticPr fontId="3"/>
  </si>
  <si>
    <t>●　可能な限り患者等が接触することがなく診察ができるなど、院内感染対策を適切に実施しながら、必要な医療を提供
　することが可能</t>
    <phoneticPr fontId="3"/>
  </si>
  <si>
    <t>●　新興感染症の発生時において、北海道知事の要請を受け、新型インフルエンザ等感染症患者等を入院させ、必要な医
　療を提供する体制が整っている。</t>
    <rPh sb="2" eb="4">
      <t>シンコウ</t>
    </rPh>
    <rPh sb="4" eb="7">
      <t>カンセンショウ</t>
    </rPh>
    <rPh sb="8" eb="11">
      <t>ハッセイジ</t>
    </rPh>
    <rPh sb="43" eb="44">
      <t>トウ</t>
    </rPh>
    <phoneticPr fontId="3"/>
  </si>
  <si>
    <t>２　発熱外来に係る医療措置協定を締結予定の医療機関（第二種協定指定医療機関）</t>
    <phoneticPr fontId="3"/>
  </si>
  <si>
    <t>●　当該医療機関に所属する者に対して、最新の知見に基づき適切な感染防止等の措置を実施することが可能</t>
    <phoneticPr fontId="3"/>
  </si>
  <si>
    <t>●　可能な限り受診する者が接触することがなく診察ができるなど、院内感染対策を適切に実施しながら、外来医療を提
　供することが可能</t>
    <phoneticPr fontId="3"/>
  </si>
  <si>
    <t>●　新興感染症の発生時において、北海道知事の要請を受け、新型インフルエンザ等感染症の疑似症患者等の診療を行う
　体制が整っている。</t>
    <rPh sb="2" eb="4">
      <t>シンコウ</t>
    </rPh>
    <rPh sb="4" eb="7">
      <t>カンセンショウ</t>
    </rPh>
    <rPh sb="8" eb="11">
      <t>ハッセイジ</t>
    </rPh>
    <rPh sb="47" eb="48">
      <t>トウ</t>
    </rPh>
    <phoneticPr fontId="3"/>
  </si>
  <si>
    <t>３　自宅療養者等への医療の提供に係る医療措置協定を締結予定の医療機関（第二種協定指定医療機関）</t>
    <phoneticPr fontId="3"/>
  </si>
  <si>
    <t>●　新興感染症の発生時において、北海道知事の要請を受け、オンライン診療その他の「自宅療養者、宿泊療養者又は高　
　齢者施設等若しくは障がい者施設等における療養者に対する医療」を提供する体制が整っている。</t>
    <rPh sb="33" eb="35">
      <t>シンリョウ</t>
    </rPh>
    <rPh sb="37" eb="38">
      <t>ホカ</t>
    </rPh>
    <phoneticPr fontId="3"/>
  </si>
  <si>
    <t>９　協定締結に係る協議における連絡事項等</t>
    <rPh sb="2" eb="4">
      <t>キョウテイ</t>
    </rPh>
    <rPh sb="4" eb="6">
      <t>テイケツ</t>
    </rPh>
    <rPh sb="7" eb="8">
      <t>カカ</t>
    </rPh>
    <rPh sb="9" eb="11">
      <t>キョウギ</t>
    </rPh>
    <rPh sb="15" eb="17">
      <t>レンラク</t>
    </rPh>
    <rPh sb="17" eb="19">
      <t>ジコウ</t>
    </rPh>
    <rPh sb="19" eb="20">
      <t>トウ</t>
    </rPh>
    <phoneticPr fontId="3"/>
  </si>
  <si>
    <t>○協定の締結に係る協議の実施に当たり、連絡事項等がある場合、入力してください。特に無い場合、入力は不要です。</t>
    <rPh sb="1" eb="3">
      <t>キョウテイ</t>
    </rPh>
    <rPh sb="4" eb="6">
      <t>テイケツ</t>
    </rPh>
    <rPh sb="7" eb="8">
      <t>カカ</t>
    </rPh>
    <rPh sb="9" eb="11">
      <t>キョウギ</t>
    </rPh>
    <rPh sb="12" eb="14">
      <t>ジッシ</t>
    </rPh>
    <rPh sb="15" eb="16">
      <t>ア</t>
    </rPh>
    <rPh sb="19" eb="21">
      <t>レンラク</t>
    </rPh>
    <rPh sb="21" eb="23">
      <t>ジコウ</t>
    </rPh>
    <rPh sb="23" eb="24">
      <t>トウ</t>
    </rPh>
    <rPh sb="27" eb="29">
      <t>バアイ</t>
    </rPh>
    <rPh sb="30" eb="32">
      <t>ニュウリョク</t>
    </rPh>
    <rPh sb="39" eb="40">
      <t>トク</t>
    </rPh>
    <rPh sb="41" eb="42">
      <t>ナ</t>
    </rPh>
    <rPh sb="43" eb="45">
      <t>バアイ</t>
    </rPh>
    <rPh sb="46" eb="48">
      <t>ニュウリョク</t>
    </rPh>
    <rPh sb="49" eb="51">
      <t>フヨウ</t>
    </rPh>
    <phoneticPr fontId="3"/>
  </si>
  <si>
    <t>連絡事項等</t>
    <rPh sb="0" eb="2">
      <t>レンラク</t>
    </rPh>
    <rPh sb="2" eb="4">
      <t>ジコウ</t>
    </rPh>
    <rPh sb="4" eb="5">
      <t>トウ</t>
    </rPh>
    <phoneticPr fontId="3"/>
  </si>
  <si>
    <t>医療措置協定の締結に向けた協議フォーム【有床診療所用】</t>
    <rPh sb="0" eb="2">
      <t>イリョウ</t>
    </rPh>
    <rPh sb="2" eb="4">
      <t>ソチ</t>
    </rPh>
    <rPh sb="4" eb="6">
      <t>キョウテイ</t>
    </rPh>
    <rPh sb="7" eb="9">
      <t>テイケツ</t>
    </rPh>
    <rPh sb="10" eb="11">
      <t>ム</t>
    </rPh>
    <rPh sb="13" eb="15">
      <t>キョウギ</t>
    </rPh>
    <rPh sb="20" eb="22">
      <t>ユウショウ</t>
    </rPh>
    <rPh sb="22" eb="25">
      <t>シンリョウショ</t>
    </rPh>
    <rPh sb="25" eb="26">
      <t>ヨウ</t>
    </rPh>
    <phoneticPr fontId="3"/>
  </si>
  <si>
    <t>※まだ回答をいただいていない診療所用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</si>
</sst>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床&quot;"/>
    <numFmt numFmtId="177" formatCode="#,###&quot;人／日&quot;"/>
    <numFmt numFmtId="178" formatCode="#,###&quot;件／日&quot;"/>
    <numFmt numFmtId="179" formatCode="#,###&quot;人&quot;"/>
    <numFmt numFmtId="180" formatCode="#,###&quot;枚&quot;"/>
    <numFmt numFmtId="181" formatCode="#,###&quot;か&quot;&quot;月&quot;&quot;分&quot;"/>
    <numFmt numFmtId="182" formatCode="0000000"/>
  </numFmts>
  <fonts count="29" x14ac:knownFonts="1">
    <font>
      <sz val="11"/>
      <color theme="1"/>
      <name val="游ゴシック"/>
      <family val="2"/>
      <scheme val="minor"/>
    </font>
    <font>
      <sz val="11"/>
      <color theme="1"/>
      <name val="游ゴシック"/>
      <family val="2"/>
      <charset val="128"/>
      <scheme val="minor"/>
    </font>
    <font>
      <b/>
      <sz val="16"/>
      <color theme="1"/>
      <name val="游ゴシック"/>
      <family val="3"/>
      <charset val="128"/>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u/>
      <sz val="11"/>
      <color theme="10"/>
      <name val="游ゴシック"/>
      <family val="2"/>
      <scheme val="minor"/>
    </font>
    <font>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
      <u/>
      <sz val="10"/>
      <color theme="1"/>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sz val="10"/>
      <color theme="1"/>
      <name val="游ゴシック"/>
      <family val="2"/>
      <scheme val="minor"/>
    </font>
    <font>
      <sz val="11"/>
      <name val="游ゴシック"/>
      <family val="3"/>
      <charset val="128"/>
      <scheme val="minor"/>
    </font>
    <font>
      <b/>
      <sz val="11"/>
      <name val="游ゴシック"/>
      <family val="3"/>
      <charset val="128"/>
      <scheme val="minor"/>
    </font>
    <font>
      <sz val="11"/>
      <name val="游ゴシック"/>
      <family val="2"/>
      <scheme val="minor"/>
    </font>
    <font>
      <u/>
      <sz val="11"/>
      <name val="游ゴシック"/>
      <family val="3"/>
      <charset val="128"/>
      <scheme val="minor"/>
    </font>
    <font>
      <b/>
      <u/>
      <sz val="11"/>
      <name val="游ゴシック"/>
      <family val="3"/>
      <charset val="128"/>
      <scheme val="minor"/>
    </font>
    <font>
      <b/>
      <u/>
      <sz val="11"/>
      <color rgb="FFFF0000"/>
      <name val="游ゴシック"/>
      <family val="3"/>
      <charset val="128"/>
      <scheme val="minor"/>
    </font>
    <font>
      <sz val="11"/>
      <color rgb="FFFF0000"/>
      <name val="游ゴシック"/>
      <family val="3"/>
      <charset val="128"/>
      <scheme val="minor"/>
    </font>
    <font>
      <b/>
      <sz val="6"/>
      <color theme="1"/>
      <name val="游ゴシック"/>
      <family val="3"/>
      <charset val="128"/>
      <scheme val="minor"/>
    </font>
    <font>
      <sz val="9"/>
      <color theme="1"/>
      <name val="游ゴシック"/>
      <family val="2"/>
      <scheme val="minor"/>
    </font>
    <font>
      <sz val="9"/>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00">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diagonalDown="1">
      <left style="hair">
        <color indexed="64"/>
      </left>
      <right style="medium">
        <color indexed="64"/>
      </right>
      <top style="medium">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Down="1">
      <left style="hair">
        <color indexed="64"/>
      </left>
      <right style="medium">
        <color indexed="64"/>
      </right>
      <top style="thin">
        <color indexed="64"/>
      </top>
      <bottom style="thin">
        <color indexed="64"/>
      </bottom>
      <diagonal style="hair">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bottom style="dashDotDot">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style="dashDotDot">
        <color indexed="64"/>
      </right>
      <top/>
      <bottom style="dashDotDot">
        <color indexed="64"/>
      </bottom>
      <diagonal/>
    </border>
  </borders>
  <cellStyleXfs count="3">
    <xf numFmtId="0" fontId="0" fillId="0" borderId="0"/>
    <xf numFmtId="38" fontId="1" fillId="0" borderId="0" applyFont="0" applyFill="0" applyBorder="0" applyAlignment="0" applyProtection="0">
      <alignment vertical="center"/>
    </xf>
    <xf numFmtId="0" fontId="8" fillId="0" borderId="0" applyNumberFormat="0" applyFill="0" applyBorder="0" applyAlignment="0" applyProtection="0"/>
  </cellStyleXfs>
  <cellXfs count="438">
    <xf numFmtId="0" fontId="0" fillId="0" borderId="0" xfId="0"/>
    <xf numFmtId="49" fontId="4" fillId="0" borderId="0" xfId="0" applyNumberFormat="1"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49" fontId="5" fillId="0" borderId="0" xfId="0" applyNumberFormat="1" applyFont="1" applyAlignment="1">
      <alignment vertical="center"/>
    </xf>
    <xf numFmtId="0" fontId="0" fillId="0" borderId="0" xfId="0" applyFill="1" applyAlignment="1">
      <alignment vertical="center"/>
    </xf>
    <xf numFmtId="49" fontId="5" fillId="0" borderId="1" xfId="0" applyNumberFormat="1" applyFont="1" applyFill="1" applyBorder="1" applyAlignment="1">
      <alignment horizontal="center" vertical="center"/>
    </xf>
    <xf numFmtId="0" fontId="0" fillId="0" borderId="0" xfId="0" applyFill="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Border="1" applyAlignment="1">
      <alignment horizontal="center" vertical="center"/>
    </xf>
    <xf numFmtId="49" fontId="0" fillId="0" borderId="12" xfId="0" applyNumberFormat="1" applyBorder="1" applyAlignment="1">
      <alignment vertical="center"/>
    </xf>
    <xf numFmtId="0" fontId="0" fillId="0" borderId="0" xfId="0" applyFill="1" applyBorder="1" applyAlignment="1">
      <alignment horizontal="left" vertical="center"/>
    </xf>
    <xf numFmtId="49" fontId="0" fillId="0" borderId="20" xfId="0" applyNumberFormat="1" applyBorder="1" applyAlignment="1">
      <alignment vertical="center"/>
    </xf>
    <xf numFmtId="49" fontId="0" fillId="0" borderId="26" xfId="0" applyNumberFormat="1" applyBorder="1" applyAlignment="1">
      <alignment vertical="center"/>
    </xf>
    <xf numFmtId="49" fontId="0" fillId="0" borderId="28" xfId="0" applyNumberFormat="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41" xfId="0" applyNumberFormat="1" applyFill="1" applyBorder="1" applyAlignment="1">
      <alignment horizontal="center" vertical="center"/>
    </xf>
    <xf numFmtId="176" fontId="0" fillId="0" borderId="0" xfId="0" applyNumberFormat="1" applyFill="1" applyBorder="1" applyAlignment="1">
      <alignment horizontal="right" vertical="center"/>
    </xf>
    <xf numFmtId="0" fontId="0" fillId="0" borderId="23" xfId="0" applyNumberFormat="1" applyFill="1" applyBorder="1" applyAlignment="1">
      <alignment horizontal="center" vertical="center"/>
    </xf>
    <xf numFmtId="176" fontId="0" fillId="0" borderId="0" xfId="0" applyNumberFormat="1" applyFill="1" applyBorder="1" applyAlignment="1">
      <alignment horizontal="center" vertical="center"/>
    </xf>
    <xf numFmtId="0" fontId="0" fillId="0" borderId="49" xfId="0" applyNumberFormat="1" applyFill="1" applyBorder="1" applyAlignment="1">
      <alignment horizontal="center" vertical="center"/>
    </xf>
    <xf numFmtId="0" fontId="0" fillId="0" borderId="46" xfId="0" applyNumberFormat="1" applyFill="1" applyBorder="1" applyAlignment="1">
      <alignment horizontal="center" vertical="center"/>
    </xf>
    <xf numFmtId="0" fontId="0" fillId="0" borderId="35" xfId="0" applyNumberFormat="1" applyFill="1" applyBorder="1" applyAlignment="1">
      <alignment horizontal="center" vertical="center"/>
    </xf>
    <xf numFmtId="49" fontId="0" fillId="0" borderId="0" xfId="0" applyNumberFormat="1" applyFill="1" applyBorder="1" applyAlignment="1">
      <alignment horizontal="left" vertical="center" wrapText="1"/>
    </xf>
    <xf numFmtId="49" fontId="0" fillId="0" borderId="0" xfId="0" applyNumberFormat="1" applyFill="1" applyBorder="1" applyAlignment="1">
      <alignment horizontal="left" vertical="top" wrapText="1"/>
    </xf>
    <xf numFmtId="0" fontId="0" fillId="0" borderId="0" xfId="0" applyFill="1" applyBorder="1" applyAlignment="1">
      <alignment horizontal="left" vertical="top" wrapText="1"/>
    </xf>
    <xf numFmtId="0" fontId="15" fillId="0" borderId="0" xfId="0" applyFont="1" applyAlignment="1">
      <alignment vertical="top" wrapText="1"/>
    </xf>
    <xf numFmtId="49" fontId="0" fillId="0" borderId="0" xfId="0" applyNumberFormat="1" applyBorder="1" applyAlignment="1">
      <alignment horizontal="left"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177" fontId="0" fillId="0" borderId="49" xfId="0" applyNumberFormat="1" applyFill="1" applyBorder="1" applyAlignment="1">
      <alignment vertical="center"/>
    </xf>
    <xf numFmtId="177" fontId="0" fillId="0" borderId="0" xfId="0" applyNumberFormat="1" applyFill="1" applyBorder="1" applyAlignment="1">
      <alignment horizontal="right" vertical="center"/>
    </xf>
    <xf numFmtId="178" fontId="0" fillId="0" borderId="23" xfId="0" applyNumberFormat="1" applyFill="1" applyBorder="1" applyAlignment="1">
      <alignment vertical="center"/>
    </xf>
    <xf numFmtId="178" fontId="0" fillId="0" borderId="0" xfId="0" applyNumberFormat="1" applyFill="1" applyBorder="1" applyAlignment="1">
      <alignment horizontal="right" vertical="center"/>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0" xfId="0" applyFont="1" applyFill="1" applyBorder="1" applyAlignment="1">
      <alignment horizontal="center" vertical="center" wrapText="1"/>
    </xf>
    <xf numFmtId="0" fontId="5" fillId="2" borderId="65" xfId="0" applyFont="1" applyFill="1" applyBorder="1" applyAlignment="1" applyProtection="1">
      <alignment horizontal="center" vertical="center"/>
      <protection locked="0"/>
    </xf>
    <xf numFmtId="0" fontId="5" fillId="0" borderId="66" xfId="0" applyFont="1" applyFill="1" applyBorder="1" applyAlignment="1">
      <alignment horizontal="center" vertical="center"/>
    </xf>
    <xf numFmtId="0" fontId="5" fillId="2" borderId="67" xfId="0" applyFont="1" applyFill="1" applyBorder="1" applyAlignment="1" applyProtection="1">
      <alignment horizontal="center" vertical="center"/>
      <protection locked="0"/>
    </xf>
    <xf numFmtId="0" fontId="5" fillId="0" borderId="68" xfId="0" applyFont="1" applyFill="1" applyBorder="1" applyAlignment="1">
      <alignment horizontal="center" vertical="center"/>
    </xf>
    <xf numFmtId="0" fontId="5" fillId="2" borderId="23"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49" fontId="0" fillId="0" borderId="0" xfId="0" applyNumberFormat="1" applyFill="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0" fontId="0" fillId="0" borderId="0" xfId="0" applyAlignment="1">
      <alignment vertical="center" wrapText="1"/>
    </xf>
    <xf numFmtId="0" fontId="0" fillId="2" borderId="4" xfId="0" applyNumberFormat="1" applyFill="1" applyBorder="1" applyAlignment="1" applyProtection="1">
      <alignment horizontal="right" vertical="center"/>
      <protection locked="0"/>
    </xf>
    <xf numFmtId="0" fontId="0" fillId="0" borderId="0" xfId="0" applyNumberFormat="1" applyFill="1" applyBorder="1" applyAlignment="1">
      <alignment horizontal="center" vertical="center"/>
    </xf>
    <xf numFmtId="0" fontId="0" fillId="2" borderId="61" xfId="0" applyNumberFormat="1" applyFill="1" applyBorder="1" applyAlignment="1" applyProtection="1">
      <alignment horizontal="right" vertical="center"/>
      <protection locked="0"/>
    </xf>
    <xf numFmtId="0" fontId="0" fillId="0" borderId="75" xfId="0" applyNumberFormat="1" applyFill="1" applyBorder="1" applyAlignment="1">
      <alignment horizontal="center" vertical="center"/>
    </xf>
    <xf numFmtId="0" fontId="0" fillId="2" borderId="0" xfId="0" applyNumberFormat="1" applyFill="1" applyBorder="1" applyAlignment="1" applyProtection="1">
      <alignment horizontal="right" vertical="center"/>
      <protection locked="0"/>
    </xf>
    <xf numFmtId="0" fontId="0" fillId="0" borderId="5" xfId="0" applyNumberFormat="1" applyFill="1" applyBorder="1" applyAlignment="1">
      <alignment horizontal="center" vertical="center"/>
    </xf>
    <xf numFmtId="179" fontId="0" fillId="0" borderId="0" xfId="0" applyNumberFormat="1" applyFill="1" applyBorder="1" applyAlignment="1">
      <alignment horizontal="right" vertical="center"/>
    </xf>
    <xf numFmtId="0" fontId="0" fillId="2" borderId="36" xfId="0" applyNumberFormat="1" applyFill="1" applyBorder="1" applyAlignment="1" applyProtection="1">
      <alignment horizontal="right" vertical="center"/>
      <protection locked="0"/>
    </xf>
    <xf numFmtId="0" fontId="0" fillId="0" borderId="37" xfId="0" applyNumberFormat="1" applyFill="1" applyBorder="1" applyAlignment="1">
      <alignment horizontal="center" vertical="center"/>
    </xf>
    <xf numFmtId="0" fontId="0" fillId="2" borderId="56" xfId="0" applyNumberFormat="1" applyFill="1" applyBorder="1" applyAlignment="1" applyProtection="1">
      <alignment horizontal="right" vertical="center"/>
      <protection locked="0"/>
    </xf>
    <xf numFmtId="0" fontId="0" fillId="0" borderId="76" xfId="0" applyNumberFormat="1" applyFill="1" applyBorder="1" applyAlignment="1">
      <alignment horizontal="center" vertical="center"/>
    </xf>
    <xf numFmtId="0" fontId="0" fillId="2" borderId="37" xfId="0" applyNumberFormat="1" applyFill="1" applyBorder="1" applyAlignment="1" applyProtection="1">
      <alignment horizontal="right" vertical="center"/>
      <protection locked="0"/>
    </xf>
    <xf numFmtId="0" fontId="0" fillId="0" borderId="38" xfId="0" applyNumberFormat="1" applyFill="1" applyBorder="1" applyAlignment="1">
      <alignment horizontal="center" vertical="center"/>
    </xf>
    <xf numFmtId="0" fontId="0" fillId="2" borderId="20" xfId="0" applyNumberFormat="1" applyFill="1" applyBorder="1" applyAlignment="1" applyProtection="1">
      <alignment horizontal="right" vertical="center"/>
      <protection locked="0"/>
    </xf>
    <xf numFmtId="0" fontId="0" fillId="0" borderId="51" xfId="0" applyNumberFormat="1" applyFill="1" applyBorder="1" applyAlignment="1">
      <alignment horizontal="center" vertical="center"/>
    </xf>
    <xf numFmtId="0" fontId="0" fillId="2" borderId="50" xfId="0" applyNumberFormat="1" applyFill="1" applyBorder="1" applyAlignment="1" applyProtection="1">
      <alignment horizontal="right" vertical="center"/>
      <protection locked="0"/>
    </xf>
    <xf numFmtId="0" fontId="0" fillId="0" borderId="24" xfId="0" applyNumberFormat="1" applyFill="1" applyBorder="1" applyAlignment="1">
      <alignment horizontal="center" vertical="center"/>
    </xf>
    <xf numFmtId="0" fontId="0" fillId="2" borderId="51" xfId="0" applyNumberFormat="1" applyFill="1" applyBorder="1" applyAlignment="1" applyProtection="1">
      <alignment horizontal="right" vertical="center"/>
      <protection locked="0"/>
    </xf>
    <xf numFmtId="49" fontId="0" fillId="0" borderId="77" xfId="0" applyNumberFormat="1" applyBorder="1" applyAlignment="1">
      <alignment vertical="center"/>
    </xf>
    <xf numFmtId="0" fontId="0" fillId="0" borderId="6" xfId="0" applyNumberFormat="1" applyFill="1" applyBorder="1" applyAlignment="1">
      <alignment vertical="center"/>
    </xf>
    <xf numFmtId="0" fontId="0" fillId="0" borderId="85" xfId="0" applyNumberFormat="1" applyFill="1" applyBorder="1" applyAlignment="1">
      <alignment horizontal="center" vertical="center"/>
    </xf>
    <xf numFmtId="0" fontId="0" fillId="0" borderId="7" xfId="0" applyNumberFormat="1" applyFill="1" applyBorder="1" applyAlignment="1">
      <alignment vertical="center"/>
    </xf>
    <xf numFmtId="0" fontId="0" fillId="0" borderId="8" xfId="0" applyNumberFormat="1"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right" vertical="center"/>
    </xf>
    <xf numFmtId="180" fontId="0" fillId="0" borderId="0" xfId="0" applyNumberFormat="1" applyFill="1" applyBorder="1" applyAlignment="1">
      <alignment horizontal="right" vertical="center"/>
    </xf>
    <xf numFmtId="0" fontId="0" fillId="0" borderId="79" xfId="0" applyNumberFormat="1" applyFill="1" applyBorder="1" applyAlignment="1">
      <alignment horizontal="center" vertical="center"/>
    </xf>
    <xf numFmtId="0" fontId="0" fillId="0" borderId="8" xfId="0" applyNumberFormat="1" applyFill="1" applyBorder="1" applyAlignment="1">
      <alignment vertical="center"/>
    </xf>
    <xf numFmtId="181" fontId="0" fillId="0" borderId="0" xfId="0" applyNumberFormat="1" applyFill="1" applyBorder="1" applyAlignment="1">
      <alignment horizontal="right" vertical="center"/>
    </xf>
    <xf numFmtId="49" fontId="0" fillId="0" borderId="0" xfId="0" applyNumberFormat="1" applyFill="1" applyBorder="1" applyAlignment="1">
      <alignment horizontal="left" vertical="center"/>
    </xf>
    <xf numFmtId="0" fontId="0" fillId="0" borderId="0" xfId="0" applyNumberFormat="1" applyFill="1" applyBorder="1" applyAlignment="1">
      <alignment horizontal="right" vertical="center"/>
    </xf>
    <xf numFmtId="0" fontId="0" fillId="0" borderId="0" xfId="0" applyNumberFormat="1" applyFill="1" applyBorder="1" applyAlignment="1">
      <alignment vertical="center"/>
    </xf>
    <xf numFmtId="49" fontId="0" fillId="0" borderId="0" xfId="0" applyNumberFormat="1" applyAlignment="1">
      <alignment vertical="center"/>
    </xf>
    <xf numFmtId="49" fontId="0" fillId="0" borderId="0" xfId="0" applyNumberFormat="1" applyBorder="1" applyAlignment="1">
      <alignment vertical="center"/>
    </xf>
    <xf numFmtId="49" fontId="0" fillId="0" borderId="0" xfId="0" applyNumberFormat="1" applyFill="1" applyBorder="1" applyAlignment="1">
      <alignment vertical="center"/>
    </xf>
    <xf numFmtId="0" fontId="0" fillId="0" borderId="0" xfId="0" applyFill="1" applyAlignment="1">
      <alignment vertical="center" wrapText="1"/>
    </xf>
    <xf numFmtId="0" fontId="0" fillId="0" borderId="0" xfId="0" applyAlignment="1">
      <alignment horizontal="center" vertical="center" wrapText="1"/>
    </xf>
    <xf numFmtId="49" fontId="15" fillId="0" borderId="0" xfId="0" applyNumberFormat="1" applyFont="1" applyAlignment="1">
      <alignment vertical="center"/>
    </xf>
    <xf numFmtId="0" fontId="9" fillId="0" borderId="0" xfId="0" applyFont="1" applyAlignment="1">
      <alignment vertical="center"/>
    </xf>
    <xf numFmtId="49" fontId="0" fillId="0" borderId="0" xfId="0" applyNumberFormat="1" applyAlignment="1">
      <alignment horizontal="left" vertical="center"/>
    </xf>
    <xf numFmtId="0" fontId="0" fillId="0" borderId="0" xfId="0"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49" fontId="5" fillId="0" borderId="4" xfId="0" applyNumberFormat="1" applyFont="1" applyBorder="1" applyAlignment="1">
      <alignment horizontal="center" vertical="top"/>
    </xf>
    <xf numFmtId="49" fontId="5" fillId="0" borderId="6" xfId="0" applyNumberFormat="1" applyFont="1" applyBorder="1" applyAlignment="1">
      <alignment horizontal="center" vertical="top"/>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49" fontId="5" fillId="0" borderId="0" xfId="0" applyNumberFormat="1" applyFont="1" applyBorder="1" applyAlignment="1">
      <alignment horizontal="left" vertical="center"/>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2" borderId="15" xfId="0" applyFill="1" applyBorder="1" applyAlignment="1" applyProtection="1">
      <alignment horizontal="left" vertical="center" shrinkToFit="1"/>
      <protection locked="0"/>
    </xf>
    <xf numFmtId="0" fontId="0" fillId="2" borderId="16" xfId="0" applyFill="1" applyBorder="1" applyAlignment="1" applyProtection="1">
      <alignment horizontal="left" vertical="center" shrinkToFit="1"/>
      <protection locked="0"/>
    </xf>
    <xf numFmtId="0" fontId="0" fillId="2" borderId="17" xfId="0" applyFill="1" applyBorder="1" applyAlignment="1" applyProtection="1">
      <alignment horizontal="left" vertical="center" shrinkToFit="1"/>
      <protection locked="0"/>
    </xf>
    <xf numFmtId="0" fontId="0" fillId="0" borderId="18" xfId="0" applyFill="1" applyBorder="1" applyAlignment="1">
      <alignment horizontal="left" vertical="center"/>
    </xf>
    <xf numFmtId="0" fontId="0" fillId="0" borderId="16" xfId="0" applyFill="1" applyBorder="1" applyAlignment="1">
      <alignment horizontal="left" vertical="center"/>
    </xf>
    <xf numFmtId="0" fontId="0" fillId="0" borderId="19" xfId="0" applyFill="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2" borderId="9" xfId="0" applyFill="1" applyBorder="1" applyAlignment="1" applyProtection="1">
      <alignment horizontal="left" vertical="center" shrinkToFit="1"/>
      <protection locked="0"/>
    </xf>
    <xf numFmtId="0" fontId="0" fillId="2" borderId="10" xfId="0" applyFill="1" applyBorder="1" applyAlignment="1" applyProtection="1">
      <alignment horizontal="left" vertical="center" shrinkToFit="1"/>
      <protection locked="0"/>
    </xf>
    <xf numFmtId="0" fontId="0" fillId="2" borderId="21" xfId="0" applyFill="1" applyBorder="1" applyAlignment="1" applyProtection="1">
      <alignment horizontal="left" vertical="center" shrinkToFit="1"/>
      <protection locked="0"/>
    </xf>
    <xf numFmtId="0" fontId="0" fillId="0" borderId="22" xfId="0" applyFill="1" applyBorder="1" applyAlignment="1">
      <alignment horizontal="left" vertical="center"/>
    </xf>
    <xf numFmtId="0" fontId="0" fillId="0" borderId="10" xfId="0" applyFill="1" applyBorder="1" applyAlignment="1">
      <alignment horizontal="left" vertical="center"/>
    </xf>
    <xf numFmtId="0" fontId="0" fillId="0" borderId="23" xfId="0" applyFill="1" applyBorder="1" applyAlignment="1">
      <alignment horizontal="left" vertical="center"/>
    </xf>
    <xf numFmtId="49" fontId="2" fillId="0" borderId="0" xfId="0" applyNumberFormat="1" applyFont="1" applyAlignment="1">
      <alignment horizontal="center" vertical="center"/>
    </xf>
    <xf numFmtId="0" fontId="0" fillId="0" borderId="27" xfId="0" applyBorder="1" applyAlignment="1">
      <alignment horizontal="left" vertical="center"/>
    </xf>
    <xf numFmtId="0" fontId="0" fillId="0" borderId="22" xfId="0" applyFill="1" applyBorder="1" applyAlignment="1">
      <alignment horizontal="left" vertical="center" shrinkToFit="1"/>
    </xf>
    <xf numFmtId="0" fontId="0" fillId="0" borderId="10" xfId="0" applyFill="1" applyBorder="1" applyAlignment="1">
      <alignment horizontal="left" vertical="center" shrinkToFit="1"/>
    </xf>
    <xf numFmtId="0" fontId="0" fillId="0" borderId="23" xfId="0" applyFill="1" applyBorder="1" applyAlignment="1">
      <alignment horizontal="left" vertical="center" shrinkToFit="1"/>
    </xf>
    <xf numFmtId="0" fontId="0" fillId="0" borderId="11" xfId="0" applyFont="1" applyBorder="1" applyAlignment="1">
      <alignment horizontal="left" vertical="center"/>
    </xf>
    <xf numFmtId="0" fontId="7" fillId="0" borderId="27"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182" fontId="0" fillId="2" borderId="9" xfId="0" applyNumberFormat="1" applyFill="1" applyBorder="1" applyAlignment="1" applyProtection="1">
      <alignment horizontal="left" vertical="center" shrinkToFit="1"/>
      <protection locked="0"/>
    </xf>
    <xf numFmtId="182" fontId="0" fillId="2" borderId="10" xfId="0" applyNumberFormat="1" applyFill="1" applyBorder="1" applyAlignment="1" applyProtection="1">
      <alignment horizontal="left" vertical="center" shrinkToFit="1"/>
      <protection locked="0"/>
    </xf>
    <xf numFmtId="182" fontId="0" fillId="2" borderId="21" xfId="0" applyNumberFormat="1" applyFill="1" applyBorder="1" applyAlignment="1" applyProtection="1">
      <alignment horizontal="left" vertical="center" shrinkToFit="1"/>
      <protection locked="0"/>
    </xf>
    <xf numFmtId="0" fontId="0" fillId="0" borderId="29" xfId="0" applyBorder="1" applyAlignment="1">
      <alignment horizontal="left" vertical="center"/>
    </xf>
    <xf numFmtId="0" fontId="0" fillId="0" borderId="30" xfId="0" applyBorder="1" applyAlignment="1">
      <alignment horizontal="left" vertical="center"/>
    </xf>
    <xf numFmtId="0" fontId="8" fillId="2" borderId="31" xfId="2" applyFill="1" applyBorder="1" applyAlignment="1" applyProtection="1">
      <alignment horizontal="left" vertical="center" shrinkToFit="1"/>
      <protection locked="0"/>
    </xf>
    <xf numFmtId="0" fontId="8" fillId="2" borderId="32" xfId="2" applyFill="1" applyBorder="1" applyAlignment="1" applyProtection="1">
      <alignment horizontal="left" vertical="center" shrinkToFit="1"/>
      <protection locked="0"/>
    </xf>
    <xf numFmtId="0" fontId="8" fillId="2" borderId="33" xfId="2" applyFill="1" applyBorder="1" applyAlignment="1" applyProtection="1">
      <alignment horizontal="left" vertical="center" shrinkToFit="1"/>
      <protection locked="0"/>
    </xf>
    <xf numFmtId="0" fontId="0" fillId="0" borderId="34" xfId="0" applyFill="1" applyBorder="1" applyAlignment="1">
      <alignment horizontal="left" vertical="center"/>
    </xf>
    <xf numFmtId="0" fontId="0" fillId="0" borderId="32" xfId="0" applyFill="1" applyBorder="1" applyAlignment="1">
      <alignment horizontal="left" vertical="center"/>
    </xf>
    <xf numFmtId="0" fontId="0" fillId="0" borderId="35" xfId="0" applyFill="1" applyBorder="1" applyAlignment="1">
      <alignment horizontal="left" vertical="center"/>
    </xf>
    <xf numFmtId="49" fontId="7" fillId="0" borderId="39"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2" borderId="40" xfId="0" applyNumberFormat="1" applyFont="1" applyFill="1" applyBorder="1" applyAlignment="1" applyProtection="1">
      <alignment horizontal="left" vertical="top" wrapText="1"/>
      <protection locked="0"/>
    </xf>
    <xf numFmtId="49" fontId="7" fillId="2" borderId="41" xfId="0" applyNumberFormat="1" applyFont="1" applyFill="1" applyBorder="1" applyAlignment="1" applyProtection="1">
      <alignment horizontal="left" vertical="top" wrapText="1"/>
      <protection locked="0"/>
    </xf>
    <xf numFmtId="49" fontId="7" fillId="2" borderId="0" xfId="0" applyNumberFormat="1" applyFont="1"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top" wrapText="1"/>
      <protection locked="0"/>
    </xf>
    <xf numFmtId="49" fontId="7" fillId="2" borderId="7"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38" xfId="0" applyNumberFormat="1"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49" fontId="5" fillId="0" borderId="0" xfId="0" applyNumberFormat="1" applyFont="1" applyAlignment="1">
      <alignment horizontal="left"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49" fontId="0" fillId="0" borderId="39" xfId="0" applyNumberFormat="1" applyBorder="1" applyAlignment="1">
      <alignment horizontal="left" vertical="center"/>
    </xf>
    <xf numFmtId="49" fontId="0" fillId="0" borderId="40" xfId="0" applyNumberFormat="1" applyBorder="1" applyAlignment="1">
      <alignment horizontal="left" vertical="center"/>
    </xf>
    <xf numFmtId="49" fontId="0" fillId="0" borderId="41" xfId="0" applyNumberFormat="1" applyBorder="1" applyAlignment="1">
      <alignment horizontal="left" vertical="center"/>
    </xf>
    <xf numFmtId="0" fontId="0" fillId="2" borderId="12" xfId="0" applyNumberFormat="1" applyFill="1" applyBorder="1" applyAlignment="1" applyProtection="1">
      <alignment horizontal="right" vertical="center"/>
      <protection locked="0"/>
    </xf>
    <xf numFmtId="0" fontId="0" fillId="2" borderId="16" xfId="0" applyNumberFormat="1" applyFill="1" applyBorder="1" applyAlignment="1" applyProtection="1">
      <alignment horizontal="right" vertical="center"/>
      <protection locked="0"/>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52" xfId="0" applyNumberFormat="1" applyBorder="1" applyAlignment="1">
      <alignment horizontal="center" vertical="center"/>
    </xf>
    <xf numFmtId="0" fontId="0" fillId="0" borderId="9" xfId="0" applyBorder="1" applyAlignment="1">
      <alignment horizontal="left" vertical="center"/>
    </xf>
    <xf numFmtId="0" fontId="0" fillId="0" borderId="23" xfId="0" applyBorder="1" applyAlignment="1">
      <alignment horizontal="left" vertical="center"/>
    </xf>
    <xf numFmtId="0" fontId="0" fillId="2" borderId="26" xfId="0" applyNumberFormat="1" applyFill="1" applyBorder="1" applyAlignment="1" applyProtection="1">
      <alignment horizontal="right" vertical="center"/>
      <protection locked="0"/>
    </xf>
    <xf numFmtId="0" fontId="0" fillId="2" borderId="10" xfId="0" applyNumberFormat="1" applyFill="1" applyBorder="1" applyAlignment="1" applyProtection="1">
      <alignment horizontal="right" vertical="center"/>
      <protection locked="0"/>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176" fontId="0" fillId="0" borderId="47" xfId="0" applyNumberFormat="1" applyBorder="1" applyAlignment="1">
      <alignment horizontal="center" vertical="center"/>
    </xf>
    <xf numFmtId="176" fontId="0" fillId="0" borderId="48" xfId="0" applyNumberFormat="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49" xfId="0" applyBorder="1" applyAlignment="1">
      <alignment horizontal="left" vertical="center"/>
    </xf>
    <xf numFmtId="0" fontId="0" fillId="0" borderId="53"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2" borderId="28" xfId="0" applyNumberFormat="1" applyFill="1" applyBorder="1" applyAlignment="1" applyProtection="1">
      <alignment horizontal="right" vertical="center"/>
      <protection locked="0"/>
    </xf>
    <xf numFmtId="0" fontId="0" fillId="2" borderId="32" xfId="0" applyNumberFormat="1" applyFill="1" applyBorder="1" applyAlignment="1" applyProtection="1">
      <alignment horizontal="right" vertical="center"/>
      <protection locked="0"/>
    </xf>
    <xf numFmtId="49" fontId="0" fillId="0" borderId="42" xfId="0" applyNumberFormat="1" applyBorder="1" applyAlignment="1">
      <alignment horizontal="left" vertical="center"/>
    </xf>
    <xf numFmtId="49" fontId="0" fillId="0" borderId="25" xfId="0" applyNumberFormat="1" applyBorder="1" applyAlignment="1">
      <alignment horizontal="left" vertical="center"/>
    </xf>
    <xf numFmtId="49" fontId="0" fillId="0" borderId="50" xfId="0" applyNumberFormat="1" applyBorder="1" applyAlignment="1">
      <alignment horizontal="left" vertical="center"/>
    </xf>
    <xf numFmtId="38" fontId="0" fillId="2" borderId="20" xfId="1" applyFont="1" applyFill="1" applyBorder="1" applyAlignment="1" applyProtection="1">
      <alignment horizontal="right" vertical="center"/>
      <protection locked="0"/>
    </xf>
    <xf numFmtId="38" fontId="0" fillId="2" borderId="51" xfId="1" applyFont="1" applyFill="1" applyBorder="1" applyAlignment="1" applyProtection="1">
      <alignment horizontal="right" vertical="center"/>
      <protection locked="0"/>
    </xf>
    <xf numFmtId="49" fontId="0" fillId="0" borderId="43" xfId="0" applyNumberFormat="1" applyBorder="1" applyAlignment="1">
      <alignment horizontal="left" vertical="center"/>
    </xf>
    <xf numFmtId="49" fontId="0" fillId="0" borderId="27" xfId="0" applyNumberFormat="1" applyBorder="1" applyAlignment="1">
      <alignment horizontal="left" vertical="center"/>
    </xf>
    <xf numFmtId="49" fontId="0" fillId="0" borderId="9" xfId="0" applyNumberFormat="1" applyBorder="1" applyAlignment="1">
      <alignment horizontal="left" vertical="center"/>
    </xf>
    <xf numFmtId="38" fontId="0" fillId="2" borderId="26" xfId="1" applyFont="1" applyFill="1" applyBorder="1" applyAlignment="1" applyProtection="1">
      <alignment horizontal="right" vertical="center"/>
      <protection locked="0"/>
    </xf>
    <xf numFmtId="38" fontId="0" fillId="2" borderId="10" xfId="1" applyFont="1" applyFill="1" applyBorder="1" applyAlignment="1" applyProtection="1">
      <alignment horizontal="right" vertical="center"/>
      <protection locked="0"/>
    </xf>
    <xf numFmtId="49" fontId="16" fillId="0" borderId="27" xfId="0" applyNumberFormat="1" applyFont="1" applyBorder="1" applyAlignment="1">
      <alignment horizontal="left" vertical="center" wrapText="1"/>
    </xf>
    <xf numFmtId="49" fontId="16" fillId="0" borderId="9" xfId="0" applyNumberFormat="1" applyFont="1" applyBorder="1" applyAlignment="1">
      <alignment horizontal="left" vertical="center" wrapText="1"/>
    </xf>
    <xf numFmtId="49" fontId="16" fillId="0" borderId="10" xfId="0" applyNumberFormat="1" applyFont="1" applyBorder="1" applyAlignment="1">
      <alignment horizontal="left" vertical="center"/>
    </xf>
    <xf numFmtId="49" fontId="16" fillId="0" borderId="11" xfId="0" applyNumberFormat="1" applyFont="1" applyBorder="1" applyAlignment="1">
      <alignment horizontal="left" vertical="center"/>
    </xf>
    <xf numFmtId="49" fontId="5" fillId="0" borderId="54"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56" xfId="0" applyNumberFormat="1"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7"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49" fontId="0" fillId="0" borderId="39" xfId="0" applyNumberFormat="1" applyBorder="1" applyAlignment="1">
      <alignment horizontal="left" vertical="center" wrapText="1"/>
    </xf>
    <xf numFmtId="49" fontId="0" fillId="0" borderId="40"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5" fillId="2" borderId="39"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49" fontId="0" fillId="0" borderId="52" xfId="0" applyNumberFormat="1" applyBorder="1" applyAlignment="1">
      <alignment horizontal="left" vertical="center"/>
    </xf>
    <xf numFmtId="49" fontId="0" fillId="0" borderId="30" xfId="0" applyNumberFormat="1" applyBorder="1" applyAlignment="1">
      <alignment horizontal="left" vertical="center"/>
    </xf>
    <xf numFmtId="49" fontId="0" fillId="0" borderId="31" xfId="0" applyNumberFormat="1" applyBorder="1" applyAlignment="1">
      <alignment horizontal="left" vertical="center"/>
    </xf>
    <xf numFmtId="0" fontId="5" fillId="2" borderId="28"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23" fillId="0" borderId="63" xfId="0" applyFont="1" applyBorder="1" applyAlignment="1">
      <alignment horizontal="center" vertical="center" wrapText="1"/>
    </xf>
    <xf numFmtId="0" fontId="23" fillId="0" borderId="35" xfId="0" applyFont="1" applyBorder="1" applyAlignment="1">
      <alignment horizontal="center" vertical="center" wrapText="1"/>
    </xf>
    <xf numFmtId="49" fontId="0" fillId="0" borderId="42" xfId="0" applyNumberFormat="1" applyBorder="1" applyAlignment="1">
      <alignment horizontal="distributed" vertical="center"/>
    </xf>
    <xf numFmtId="49" fontId="0" fillId="0" borderId="25" xfId="0" applyNumberFormat="1" applyBorder="1" applyAlignment="1">
      <alignment horizontal="distributed" vertical="center"/>
    </xf>
    <xf numFmtId="49" fontId="0" fillId="0" borderId="50" xfId="0" applyNumberFormat="1" applyBorder="1" applyAlignment="1">
      <alignment horizontal="distributed" vertical="center"/>
    </xf>
    <xf numFmtId="0" fontId="5" fillId="2" borderId="42"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49" fontId="5" fillId="0" borderId="5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4" xfId="0" applyFont="1" applyBorder="1" applyAlignment="1">
      <alignment horizontal="center" vertical="center" wrapText="1"/>
    </xf>
    <xf numFmtId="49" fontId="15" fillId="0" borderId="43" xfId="0" applyNumberFormat="1" applyFont="1" applyBorder="1" applyAlignment="1">
      <alignment horizontal="distributed" vertical="center"/>
    </xf>
    <xf numFmtId="49" fontId="9" fillId="0" borderId="27" xfId="0" applyNumberFormat="1" applyFont="1" applyBorder="1" applyAlignment="1">
      <alignment horizontal="distributed" vertical="center"/>
    </xf>
    <xf numFmtId="49" fontId="9" fillId="0" borderId="9" xfId="0" applyNumberFormat="1" applyFont="1" applyBorder="1" applyAlignment="1">
      <alignment horizontal="distributed" vertical="center"/>
    </xf>
    <xf numFmtId="0" fontId="5" fillId="2" borderId="43"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49" fontId="0" fillId="0" borderId="43" xfId="0" applyNumberFormat="1" applyBorder="1" applyAlignment="1">
      <alignment horizontal="distributed" vertical="center"/>
    </xf>
    <xf numFmtId="49" fontId="0" fillId="0" borderId="27" xfId="0" applyNumberFormat="1" applyBorder="1" applyAlignment="1">
      <alignment horizontal="distributed" vertical="center"/>
    </xf>
    <xf numFmtId="49" fontId="0" fillId="0" borderId="9" xfId="0" applyNumberFormat="1" applyBorder="1" applyAlignment="1">
      <alignment horizontal="distributed"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7" xfId="0" applyFont="1" applyBorder="1" applyAlignment="1">
      <alignment horizontal="center" vertical="center"/>
    </xf>
    <xf numFmtId="49" fontId="0" fillId="0" borderId="20" xfId="0" applyNumberFormat="1" applyBorder="1" applyAlignment="1">
      <alignment horizontal="left" vertical="center" wrapText="1"/>
    </xf>
    <xf numFmtId="49" fontId="0" fillId="0" borderId="51" xfId="0" applyNumberFormat="1" applyBorder="1" applyAlignment="1">
      <alignment horizontal="left" vertical="center" wrapText="1"/>
    </xf>
    <xf numFmtId="0" fontId="5" fillId="2" borderId="25"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49" fontId="24" fillId="0" borderId="52" xfId="0" applyNumberFormat="1" applyFont="1" applyBorder="1" applyAlignment="1">
      <alignment horizontal="distributed" vertical="center"/>
    </xf>
    <xf numFmtId="49" fontId="25" fillId="0" borderId="30" xfId="0" applyNumberFormat="1" applyFont="1" applyBorder="1" applyAlignment="1">
      <alignment horizontal="distributed" vertical="center"/>
    </xf>
    <xf numFmtId="49" fontId="25" fillId="0" borderId="31" xfId="0" applyNumberFormat="1" applyFont="1" applyBorder="1" applyAlignment="1">
      <alignment horizontal="distributed" vertical="center"/>
    </xf>
    <xf numFmtId="0" fontId="5" fillId="2" borderId="52"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49" fontId="0" fillId="0" borderId="41" xfId="0" applyNumberFormat="1" applyBorder="1" applyAlignment="1">
      <alignment horizontal="left" vertical="center" wrapText="1"/>
    </xf>
    <xf numFmtId="49" fontId="0" fillId="0" borderId="5" xfId="0" applyNumberFormat="1" applyBorder="1" applyAlignment="1">
      <alignment horizontal="left" vertical="center" wrapText="1"/>
    </xf>
    <xf numFmtId="49" fontId="0" fillId="0" borderId="8" xfId="0" applyNumberFormat="1" applyBorder="1" applyAlignment="1">
      <alignment horizontal="left" vertical="center" wrapText="1"/>
    </xf>
    <xf numFmtId="49" fontId="0" fillId="2" borderId="39" xfId="0" applyNumberFormat="1" applyFill="1" applyBorder="1" applyAlignment="1" applyProtection="1">
      <alignment horizontal="left" vertical="top" wrapText="1"/>
      <protection locked="0"/>
    </xf>
    <xf numFmtId="49" fontId="0" fillId="2" borderId="40" xfId="0" applyNumberFormat="1" applyFill="1" applyBorder="1" applyAlignment="1" applyProtection="1">
      <alignment horizontal="left" vertical="top" wrapText="1"/>
      <protection locked="0"/>
    </xf>
    <xf numFmtId="49" fontId="0" fillId="2" borderId="41" xfId="0" applyNumberFormat="1" applyFill="1" applyBorder="1" applyAlignment="1" applyProtection="1">
      <alignment horizontal="left" vertical="top" wrapText="1"/>
      <protection locked="0"/>
    </xf>
    <xf numFmtId="49" fontId="0" fillId="2" borderId="4" xfId="0" applyNumberFormat="1" applyFill="1" applyBorder="1" applyAlignment="1" applyProtection="1">
      <alignment horizontal="left" vertical="top" wrapText="1"/>
      <protection locked="0"/>
    </xf>
    <xf numFmtId="49" fontId="0" fillId="2" borderId="0" xfId="0" applyNumberFormat="1" applyFill="1" applyBorder="1" applyAlignment="1" applyProtection="1">
      <alignment horizontal="left" vertical="top" wrapText="1"/>
      <protection locked="0"/>
    </xf>
    <xf numFmtId="49" fontId="0" fillId="2" borderId="5" xfId="0" applyNumberFormat="1" applyFill="1" applyBorder="1" applyAlignment="1" applyProtection="1">
      <alignment horizontal="left" vertical="top" wrapText="1"/>
      <protection locked="0"/>
    </xf>
    <xf numFmtId="49" fontId="0" fillId="2" borderId="6" xfId="0" applyNumberFormat="1" applyFill="1" applyBorder="1" applyAlignment="1" applyProtection="1">
      <alignment horizontal="left" vertical="top" wrapText="1"/>
      <protection locked="0"/>
    </xf>
    <xf numFmtId="49" fontId="0" fillId="2" borderId="7" xfId="0" applyNumberFormat="1" applyFill="1" applyBorder="1" applyAlignment="1" applyProtection="1">
      <alignment horizontal="left" vertical="top" wrapText="1"/>
      <protection locked="0"/>
    </xf>
    <xf numFmtId="49" fontId="0" fillId="2" borderId="8" xfId="0" applyNumberFormat="1" applyFill="1" applyBorder="1" applyAlignment="1" applyProtection="1">
      <alignment horizontal="left" vertical="top" wrapText="1"/>
      <protection locked="0"/>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27" fillId="0" borderId="27"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0" xfId="0" applyFont="1" applyBorder="1" applyAlignment="1">
      <alignment horizontal="center" vertical="center" wrapText="1"/>
    </xf>
    <xf numFmtId="49" fontId="0" fillId="0" borderId="59" xfId="0" applyNumberFormat="1" applyBorder="1" applyAlignment="1">
      <alignment horizontal="center"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49" fontId="0" fillId="0" borderId="56" xfId="0" applyNumberFormat="1" applyBorder="1" applyAlignment="1">
      <alignment horizontal="center" vertical="center"/>
    </xf>
    <xf numFmtId="49" fontId="0" fillId="0" borderId="25" xfId="0" applyNumberFormat="1" applyBorder="1" applyAlignment="1">
      <alignment horizontal="center" vertical="center"/>
    </xf>
    <xf numFmtId="49" fontId="0" fillId="0" borderId="69" xfId="0" applyNumberFormat="1" applyBorder="1" applyAlignment="1">
      <alignment horizontal="center" vertical="center"/>
    </xf>
    <xf numFmtId="49" fontId="0" fillId="0" borderId="28" xfId="0" applyNumberFormat="1" applyBorder="1" applyAlignment="1">
      <alignment horizontal="left" vertical="center"/>
    </xf>
    <xf numFmtId="49" fontId="0" fillId="0" borderId="32" xfId="0" applyNumberFormat="1" applyBorder="1" applyAlignment="1">
      <alignment horizontal="left" vertical="center"/>
    </xf>
    <xf numFmtId="0" fontId="5" fillId="2" borderId="30" xfId="0" applyFont="1" applyFill="1" applyBorder="1" applyAlignment="1" applyProtection="1">
      <alignment horizontal="center" vertical="center"/>
      <protection locked="0"/>
    </xf>
    <xf numFmtId="0" fontId="5" fillId="2" borderId="70" xfId="0" applyFont="1" applyFill="1" applyBorder="1" applyAlignment="1" applyProtection="1">
      <alignment horizontal="center" vertical="center"/>
      <protection locked="0"/>
    </xf>
    <xf numFmtId="49" fontId="5" fillId="0" borderId="43"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58" xfId="0" applyFont="1" applyBorder="1" applyAlignment="1">
      <alignment horizontal="center" vertical="center"/>
    </xf>
    <xf numFmtId="0" fontId="5" fillId="0" borderId="15" xfId="0" applyFont="1" applyBorder="1" applyAlignment="1">
      <alignment horizontal="center" vertical="center"/>
    </xf>
    <xf numFmtId="0" fontId="5" fillId="0" borderId="43"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71" xfId="0" applyFont="1" applyBorder="1" applyAlignment="1">
      <alignment horizontal="center" vertical="center"/>
    </xf>
    <xf numFmtId="0" fontId="26" fillId="0" borderId="27" xfId="0" applyFont="1" applyBorder="1" applyAlignment="1">
      <alignment horizontal="center" vertical="center" wrapText="1"/>
    </xf>
    <xf numFmtId="0" fontId="26" fillId="0" borderId="27" xfId="0" applyFont="1" applyBorder="1" applyAlignment="1">
      <alignment horizontal="center" vertical="center"/>
    </xf>
    <xf numFmtId="0" fontId="26" fillId="0" borderId="30" xfId="0" applyFont="1" applyBorder="1" applyAlignment="1">
      <alignment horizontal="center" vertical="center"/>
    </xf>
    <xf numFmtId="0" fontId="5" fillId="0" borderId="45" xfId="0" applyFont="1" applyBorder="1" applyAlignment="1">
      <alignment horizontal="center" vertical="center"/>
    </xf>
    <xf numFmtId="0" fontId="5" fillId="0" borderId="72" xfId="0" applyFont="1" applyBorder="1" applyAlignment="1">
      <alignment horizontal="center" vertical="center"/>
    </xf>
    <xf numFmtId="0" fontId="5" fillId="0" borderId="7" xfId="0" applyFont="1" applyBorder="1" applyAlignment="1">
      <alignment horizontal="center" vertical="center"/>
    </xf>
    <xf numFmtId="0" fontId="5" fillId="0" borderId="74" xfId="0" applyFont="1" applyBorder="1" applyAlignment="1">
      <alignment horizontal="center" vertical="center"/>
    </xf>
    <xf numFmtId="49" fontId="0" fillId="0" borderId="20" xfId="0" applyNumberFormat="1" applyBorder="1" applyAlignment="1">
      <alignment horizontal="left" vertical="center"/>
    </xf>
    <xf numFmtId="49" fontId="0" fillId="0" borderId="51" xfId="0" applyNumberFormat="1" applyBorder="1" applyAlignment="1">
      <alignment horizontal="left" vertical="center"/>
    </xf>
    <xf numFmtId="49" fontId="0" fillId="0" borderId="49" xfId="0" applyNumberFormat="1" applyBorder="1" applyAlignment="1">
      <alignment horizontal="left" vertical="center"/>
    </xf>
    <xf numFmtId="49" fontId="0" fillId="0" borderId="26" xfId="0" applyNumberFormat="1" applyBorder="1" applyAlignment="1">
      <alignment horizontal="left" vertical="center"/>
    </xf>
    <xf numFmtId="49" fontId="0" fillId="0" borderId="10" xfId="0" applyNumberFormat="1" applyBorder="1" applyAlignment="1">
      <alignment horizontal="left" vertical="center"/>
    </xf>
    <xf numFmtId="49" fontId="0" fillId="0" borderId="23" xfId="0" applyNumberFormat="1" applyBorder="1" applyAlignment="1">
      <alignment horizontal="left" vertical="center"/>
    </xf>
    <xf numFmtId="49" fontId="7" fillId="0" borderId="78" xfId="0" applyNumberFormat="1" applyFont="1" applyBorder="1" applyAlignment="1">
      <alignment horizontal="center" vertical="center" wrapText="1"/>
    </xf>
    <xf numFmtId="49" fontId="7" fillId="0" borderId="79" xfId="0" applyNumberFormat="1" applyFont="1" applyBorder="1" applyAlignment="1">
      <alignment horizontal="center" vertical="center" wrapText="1"/>
    </xf>
    <xf numFmtId="0" fontId="0" fillId="2" borderId="80" xfId="0" applyNumberFormat="1" applyFill="1" applyBorder="1" applyAlignment="1" applyProtection="1">
      <alignment horizontal="left" vertical="center"/>
      <protection locked="0"/>
    </xf>
    <xf numFmtId="0" fontId="0" fillId="2" borderId="81" xfId="0" applyNumberFormat="1" applyFill="1" applyBorder="1" applyAlignment="1" applyProtection="1">
      <alignment horizontal="left" vertical="center"/>
      <protection locked="0"/>
    </xf>
    <xf numFmtId="0" fontId="0" fillId="2" borderId="79" xfId="0" applyNumberFormat="1" applyFill="1" applyBorder="1" applyAlignment="1" applyProtection="1">
      <alignment horizontal="left" vertical="center"/>
      <protection locked="0"/>
    </xf>
    <xf numFmtId="49" fontId="0" fillId="0" borderId="82" xfId="0" applyNumberFormat="1" applyBorder="1" applyAlignment="1">
      <alignment horizontal="center" vertical="center"/>
    </xf>
    <xf numFmtId="49" fontId="0" fillId="0" borderId="83" xfId="0" applyNumberFormat="1" applyBorder="1" applyAlignment="1">
      <alignment horizontal="center" vertical="center"/>
    </xf>
    <xf numFmtId="49" fontId="0" fillId="0" borderId="84" xfId="0" applyNumberForma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58" xfId="0" applyNumberFormat="1" applyFont="1" applyBorder="1" applyAlignment="1">
      <alignment horizontal="center" vertical="center" wrapText="1"/>
    </xf>
    <xf numFmtId="49" fontId="5" fillId="0" borderId="71"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70" xfId="0" applyNumberFormat="1" applyFont="1" applyBorder="1" applyAlignment="1">
      <alignment horizontal="center" vertical="center"/>
    </xf>
    <xf numFmtId="0" fontId="5" fillId="0" borderId="5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0" xfId="0" applyFont="1" applyBorder="1" applyAlignment="1">
      <alignment horizontal="center" vertical="center" wrapText="1"/>
    </xf>
    <xf numFmtId="49" fontId="0" fillId="0" borderId="80" xfId="0" applyNumberFormat="1" applyBorder="1" applyAlignment="1">
      <alignment horizontal="left" vertical="center"/>
    </xf>
    <xf numFmtId="49" fontId="0" fillId="0" borderId="81" xfId="0" applyNumberFormat="1" applyBorder="1" applyAlignment="1">
      <alignment horizontal="left" vertical="center"/>
    </xf>
    <xf numFmtId="49" fontId="0" fillId="0" borderId="79" xfId="0" applyNumberFormat="1" applyBorder="1" applyAlignment="1">
      <alignment horizontal="left" vertical="center"/>
    </xf>
    <xf numFmtId="38" fontId="0" fillId="2" borderId="80" xfId="1" applyFont="1" applyFill="1" applyBorder="1" applyAlignment="1" applyProtection="1">
      <alignment horizontal="right" vertical="center"/>
      <protection locked="0"/>
    </xf>
    <xf numFmtId="38" fontId="0" fillId="2" borderId="81" xfId="1" applyFont="1" applyFill="1" applyBorder="1" applyAlignment="1" applyProtection="1">
      <alignment horizontal="right" vertical="center"/>
      <protection locked="0"/>
    </xf>
    <xf numFmtId="49" fontId="0" fillId="0" borderId="6" xfId="0" applyNumberFormat="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0" fontId="0" fillId="2" borderId="6" xfId="0" applyNumberFormat="1" applyFill="1" applyBorder="1" applyAlignment="1" applyProtection="1">
      <alignment horizontal="right" vertical="center"/>
      <protection locked="0"/>
    </xf>
    <xf numFmtId="0" fontId="0" fillId="2" borderId="7" xfId="0" applyNumberFormat="1" applyFill="1" applyBorder="1" applyAlignment="1" applyProtection="1">
      <alignment horizontal="right" vertical="center"/>
      <protection locked="0"/>
    </xf>
    <xf numFmtId="0" fontId="0" fillId="0" borderId="86" xfId="0" applyNumberFormat="1" applyFill="1" applyBorder="1" applyAlignment="1">
      <alignment horizontal="center" vertical="center"/>
    </xf>
    <xf numFmtId="0" fontId="0" fillId="0" borderId="87" xfId="0" applyNumberFormat="1" applyFill="1" applyBorder="1" applyAlignment="1">
      <alignment horizontal="center" vertical="center"/>
    </xf>
    <xf numFmtId="0" fontId="0" fillId="0" borderId="88" xfId="0" applyNumberFormat="1" applyFill="1" applyBorder="1" applyAlignment="1">
      <alignment horizontal="center" vertical="center"/>
    </xf>
    <xf numFmtId="49" fontId="0" fillId="0" borderId="89" xfId="0" applyNumberFormat="1" applyBorder="1" applyAlignment="1">
      <alignment horizontal="left" vertical="center" wrapText="1"/>
    </xf>
    <xf numFmtId="49" fontId="0" fillId="0" borderId="90" xfId="0" applyNumberFormat="1" applyBorder="1" applyAlignment="1">
      <alignment horizontal="left" vertical="center" wrapText="1"/>
    </xf>
    <xf numFmtId="49" fontId="0" fillId="0" borderId="91" xfId="0" applyNumberFormat="1" applyBorder="1" applyAlignment="1">
      <alignment horizontal="left" vertical="center" wrapText="1"/>
    </xf>
    <xf numFmtId="49" fontId="5" fillId="0" borderId="51" xfId="0" applyNumberFormat="1" applyFont="1" applyBorder="1" applyAlignment="1">
      <alignment horizontal="left" vertical="center"/>
    </xf>
    <xf numFmtId="49" fontId="0" fillId="0" borderId="9" xfId="0" applyNumberFormat="1" applyBorder="1" applyAlignment="1">
      <alignment horizontal="left" vertical="center" wrapText="1"/>
    </xf>
    <xf numFmtId="49" fontId="0" fillId="0" borderId="10" xfId="0" applyNumberFormat="1" applyBorder="1" applyAlignment="1">
      <alignment horizontal="left" vertical="center" wrapText="1"/>
    </xf>
    <xf numFmtId="49" fontId="0" fillId="0" borderId="11" xfId="0" applyNumberFormat="1" applyBorder="1" applyAlignment="1">
      <alignment horizontal="left" vertical="center" wrapText="1"/>
    </xf>
    <xf numFmtId="49" fontId="5" fillId="0" borderId="57" xfId="0" applyNumberFormat="1"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49" fontId="0" fillId="0" borderId="39" xfId="0" applyNumberFormat="1" applyBorder="1" applyAlignment="1">
      <alignment horizontal="left" vertical="center" wrapText="1" shrinkToFit="1"/>
    </xf>
    <xf numFmtId="49" fontId="0" fillId="0" borderId="40" xfId="0" applyNumberFormat="1" applyBorder="1" applyAlignment="1">
      <alignment horizontal="left" vertical="center" wrapText="1" shrinkToFit="1"/>
    </xf>
    <xf numFmtId="49" fontId="0" fillId="0" borderId="41" xfId="0" applyNumberFormat="1" applyBorder="1" applyAlignment="1">
      <alignment horizontal="left" vertical="center" wrapText="1" shrinkToFit="1"/>
    </xf>
    <xf numFmtId="49" fontId="0" fillId="0" borderId="6" xfId="0" applyNumberFormat="1" applyBorder="1" applyAlignment="1">
      <alignment horizontal="left" vertical="center" wrapText="1" shrinkToFit="1"/>
    </xf>
    <xf numFmtId="49" fontId="0" fillId="0" borderId="7" xfId="0" applyNumberFormat="1" applyBorder="1" applyAlignment="1">
      <alignment horizontal="left" vertical="center" wrapText="1" shrinkToFit="1"/>
    </xf>
    <xf numFmtId="49" fontId="0" fillId="0" borderId="8" xfId="0" applyNumberFormat="1" applyBorder="1" applyAlignment="1">
      <alignment horizontal="left" vertical="center" wrapText="1" shrinkToFit="1"/>
    </xf>
    <xf numFmtId="49" fontId="0" fillId="0" borderId="24" xfId="0" applyNumberFormat="1" applyBorder="1" applyAlignment="1">
      <alignment horizontal="left" vertical="center" shrinkToFit="1"/>
    </xf>
    <xf numFmtId="49" fontId="0" fillId="0" borderId="25" xfId="0" applyNumberFormat="1" applyBorder="1" applyAlignment="1">
      <alignment horizontal="left" vertical="center" shrinkToFit="1"/>
    </xf>
    <xf numFmtId="49" fontId="0" fillId="0" borderId="69" xfId="0" applyNumberFormat="1" applyBorder="1" applyAlignment="1">
      <alignment horizontal="left" vertical="center" shrinkToFit="1"/>
    </xf>
    <xf numFmtId="0" fontId="5" fillId="2" borderId="12"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49" fontId="0" fillId="0" borderId="29" xfId="0" applyNumberFormat="1" applyBorder="1" applyAlignment="1">
      <alignment horizontal="left" vertical="center" shrinkToFit="1"/>
    </xf>
    <xf numFmtId="49" fontId="0" fillId="0" borderId="30" xfId="0" applyNumberFormat="1" applyBorder="1" applyAlignment="1">
      <alignment horizontal="left" vertical="center" shrinkToFit="1"/>
    </xf>
    <xf numFmtId="49" fontId="0" fillId="0" borderId="70" xfId="0" applyNumberFormat="1" applyBorder="1" applyAlignment="1">
      <alignment horizontal="left" vertical="center" shrinkToFit="1"/>
    </xf>
    <xf numFmtId="49" fontId="15" fillId="0" borderId="93" xfId="0" applyNumberFormat="1" applyFont="1" applyBorder="1" applyAlignment="1">
      <alignment horizontal="left" vertical="center"/>
    </xf>
    <xf numFmtId="49" fontId="15" fillId="0" borderId="94" xfId="0" applyNumberFormat="1" applyFont="1" applyBorder="1" applyAlignment="1">
      <alignment horizontal="left" vertical="center"/>
    </xf>
    <xf numFmtId="49" fontId="15" fillId="0" borderId="95" xfId="0" applyNumberFormat="1" applyFont="1" applyBorder="1" applyAlignment="1">
      <alignment horizontal="left" vertical="center"/>
    </xf>
    <xf numFmtId="49" fontId="15" fillId="0" borderId="96"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97" xfId="0" applyNumberFormat="1" applyFont="1" applyBorder="1" applyAlignment="1">
      <alignment horizontal="left" vertical="center"/>
    </xf>
    <xf numFmtId="49" fontId="9" fillId="0" borderId="96"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97" xfId="0" applyNumberFormat="1" applyFont="1" applyBorder="1" applyAlignment="1">
      <alignment horizontal="left" vertical="center" wrapText="1"/>
    </xf>
    <xf numFmtId="49" fontId="9" fillId="0" borderId="98" xfId="0" applyNumberFormat="1" applyFont="1" applyBorder="1" applyAlignment="1">
      <alignment horizontal="left" vertical="center" wrapText="1"/>
    </xf>
    <xf numFmtId="49" fontId="9" fillId="0" borderId="92" xfId="0" applyNumberFormat="1" applyFont="1" applyBorder="1" applyAlignment="1">
      <alignment horizontal="left" vertical="center" wrapText="1"/>
    </xf>
    <xf numFmtId="49" fontId="9" fillId="0" borderId="99" xfId="0" applyNumberFormat="1" applyFont="1" applyBorder="1" applyAlignment="1">
      <alignment horizontal="left" vertical="center" wrapText="1"/>
    </xf>
    <xf numFmtId="49" fontId="0" fillId="0" borderId="4" xfId="0" applyNumberFormat="1" applyBorder="1" applyAlignment="1">
      <alignment horizontal="left" vertical="center" wrapText="1" shrinkToFit="1"/>
    </xf>
    <xf numFmtId="49" fontId="0" fillId="0" borderId="0" xfId="0" applyNumberFormat="1" applyBorder="1" applyAlignment="1">
      <alignment horizontal="left" vertical="center" wrapText="1" shrinkToFit="1"/>
    </xf>
    <xf numFmtId="49" fontId="0" fillId="0" borderId="5" xfId="0" applyNumberFormat="1" applyBorder="1" applyAlignment="1">
      <alignment horizontal="left" vertical="center" wrapText="1" shrinkToFit="1"/>
    </xf>
    <xf numFmtId="49" fontId="0" fillId="0" borderId="50" xfId="0" applyNumberFormat="1" applyBorder="1" applyAlignment="1">
      <alignment horizontal="left" vertical="center" shrinkToFit="1"/>
    </xf>
    <xf numFmtId="0" fontId="5" fillId="2" borderId="20"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49" fontId="0" fillId="0" borderId="31" xfId="0" applyNumberFormat="1" applyBorder="1" applyAlignment="1">
      <alignment horizontal="left" vertical="center" shrinkToFit="1"/>
    </xf>
    <xf numFmtId="49" fontId="0" fillId="0" borderId="92" xfId="0" applyNumberFormat="1" applyBorder="1" applyAlignment="1">
      <alignment horizontal="left" vertical="center"/>
    </xf>
    <xf numFmtId="0" fontId="28" fillId="0" borderId="7" xfId="0" applyFont="1" applyBorder="1" applyAlignment="1">
      <alignment horizontal="righ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60"/>
  <sheetViews>
    <sheetView showGridLines="0" tabSelected="1" zoomScale="115" zoomScaleNormal="115" zoomScaleSheetLayoutView="100" workbookViewId="0">
      <selection activeCell="B3" sqref="B3"/>
    </sheetView>
  </sheetViews>
  <sheetFormatPr defaultColWidth="8.75" defaultRowHeight="18.75" x14ac:dyDescent="0.4"/>
  <cols>
    <col min="1" max="1" width="6" style="86" customWidth="1"/>
    <col min="2" max="15" width="6" style="3" customWidth="1"/>
    <col min="16" max="16" width="2.25" style="5" customWidth="1"/>
    <col min="17" max="17" width="59.5" style="3" customWidth="1"/>
    <col min="18" max="19" width="8.875" style="2" customWidth="1"/>
    <col min="20" max="20" width="8.75" style="2"/>
    <col min="21" max="16384" width="8.75" style="3"/>
  </cols>
  <sheetData>
    <row r="1" spans="1:22" ht="25.5" x14ac:dyDescent="0.4">
      <c r="A1" s="123" t="s">
        <v>145</v>
      </c>
      <c r="B1" s="123"/>
      <c r="C1" s="123"/>
      <c r="D1" s="123"/>
      <c r="E1" s="123"/>
      <c r="F1" s="123"/>
      <c r="G1" s="123"/>
      <c r="H1" s="123"/>
      <c r="I1" s="123"/>
      <c r="J1" s="123"/>
      <c r="K1" s="123"/>
      <c r="L1" s="123"/>
      <c r="M1" s="123"/>
      <c r="N1" s="123"/>
      <c r="O1" s="123"/>
      <c r="P1" s="1"/>
      <c r="Q1" s="2" t="s">
        <v>0</v>
      </c>
      <c r="R1" s="94" t="s">
        <v>1</v>
      </c>
      <c r="S1" s="94"/>
      <c r="T1" s="94"/>
      <c r="U1" s="94"/>
      <c r="V1" s="94"/>
    </row>
    <row r="3" spans="1:22" ht="20.25" thickBot="1" x14ac:dyDescent="0.45">
      <c r="A3" s="4" t="s">
        <v>2</v>
      </c>
      <c r="H3" s="437" t="s">
        <v>146</v>
      </c>
      <c r="I3" s="437"/>
      <c r="J3" s="437"/>
      <c r="K3" s="437"/>
      <c r="L3" s="437"/>
      <c r="M3" s="437"/>
      <c r="N3" s="437"/>
      <c r="O3" s="437"/>
    </row>
    <row r="4" spans="1:22" s="5" customFormat="1" ht="18" customHeight="1" x14ac:dyDescent="0.4">
      <c r="A4" s="6" t="s">
        <v>3</v>
      </c>
      <c r="B4" s="95" t="s">
        <v>4</v>
      </c>
      <c r="C4" s="95"/>
      <c r="D4" s="95"/>
      <c r="E4" s="95"/>
      <c r="F4" s="95"/>
      <c r="G4" s="95"/>
      <c r="H4" s="95"/>
      <c r="I4" s="95"/>
      <c r="J4" s="95"/>
      <c r="K4" s="95"/>
      <c r="L4" s="95"/>
      <c r="M4" s="95"/>
      <c r="N4" s="95"/>
      <c r="O4" s="96"/>
      <c r="R4" s="7"/>
      <c r="S4" s="7"/>
      <c r="T4" s="7"/>
    </row>
    <row r="5" spans="1:22" ht="18" customHeight="1" x14ac:dyDescent="0.4">
      <c r="A5" s="97" t="s">
        <v>5</v>
      </c>
      <c r="B5" s="99" t="s">
        <v>6</v>
      </c>
      <c r="C5" s="99"/>
      <c r="D5" s="99"/>
      <c r="E5" s="99"/>
      <c r="F5" s="99"/>
      <c r="G5" s="99"/>
      <c r="H5" s="99"/>
      <c r="I5" s="99"/>
      <c r="J5" s="99"/>
      <c r="K5" s="99"/>
      <c r="L5" s="99"/>
      <c r="M5" s="99"/>
      <c r="N5" s="99"/>
      <c r="O5" s="100"/>
      <c r="P5" s="3"/>
    </row>
    <row r="6" spans="1:22" x14ac:dyDescent="0.4">
      <c r="A6" s="97"/>
      <c r="B6" s="99"/>
      <c r="C6" s="99"/>
      <c r="D6" s="99"/>
      <c r="E6" s="99"/>
      <c r="F6" s="99"/>
      <c r="G6" s="99"/>
      <c r="H6" s="99"/>
      <c r="I6" s="99"/>
      <c r="J6" s="99"/>
      <c r="K6" s="99"/>
      <c r="L6" s="99"/>
      <c r="M6" s="99"/>
      <c r="N6" s="99"/>
      <c r="O6" s="100"/>
      <c r="P6" s="3"/>
    </row>
    <row r="7" spans="1:22" ht="18.600000000000001" customHeight="1" thickBot="1" x14ac:dyDescent="0.45">
      <c r="A7" s="98"/>
      <c r="B7" s="101" t="s">
        <v>7</v>
      </c>
      <c r="C7" s="101"/>
      <c r="D7" s="101"/>
      <c r="E7" s="101"/>
      <c r="F7" s="101"/>
      <c r="G7" s="101"/>
      <c r="H7" s="101"/>
      <c r="I7" s="101"/>
      <c r="J7" s="101"/>
      <c r="K7" s="101"/>
      <c r="L7" s="101"/>
      <c r="M7" s="101"/>
      <c r="N7" s="101"/>
      <c r="O7" s="102"/>
      <c r="P7" s="3"/>
    </row>
    <row r="8" spans="1:22" x14ac:dyDescent="0.4">
      <c r="A8" s="4"/>
    </row>
    <row r="9" spans="1:22" x14ac:dyDescent="0.4">
      <c r="A9" s="103" t="s">
        <v>8</v>
      </c>
      <c r="B9" s="103"/>
      <c r="C9" s="103"/>
      <c r="D9" s="103"/>
      <c r="E9" s="103"/>
      <c r="F9" s="103"/>
      <c r="G9" s="103"/>
      <c r="H9" s="103"/>
      <c r="I9" s="103"/>
      <c r="J9" s="103"/>
      <c r="K9" s="103"/>
      <c r="L9" s="103"/>
      <c r="M9" s="103"/>
      <c r="N9" s="103"/>
      <c r="O9" s="103"/>
      <c r="P9" s="8"/>
    </row>
    <row r="10" spans="1:22" ht="93.6" customHeight="1" x14ac:dyDescent="0.4">
      <c r="A10" s="104" t="s">
        <v>9</v>
      </c>
      <c r="B10" s="105"/>
      <c r="C10" s="105"/>
      <c r="D10" s="105"/>
      <c r="E10" s="105"/>
      <c r="F10" s="105"/>
      <c r="G10" s="105"/>
      <c r="H10" s="105"/>
      <c r="I10" s="105"/>
      <c r="J10" s="105"/>
      <c r="K10" s="105"/>
      <c r="L10" s="105"/>
      <c r="M10" s="105"/>
      <c r="N10" s="105"/>
      <c r="O10" s="106"/>
      <c r="P10" s="8"/>
    </row>
    <row r="11" spans="1:22" ht="7.15" customHeight="1" thickBot="1" x14ac:dyDescent="0.45">
      <c r="A11" s="9"/>
      <c r="B11" s="9"/>
      <c r="C11" s="9"/>
      <c r="D11" s="9"/>
      <c r="E11" s="9"/>
      <c r="F11" s="9"/>
      <c r="G11" s="9"/>
      <c r="H11" s="9"/>
      <c r="I11" s="9"/>
      <c r="J11" s="9"/>
      <c r="K11" s="9"/>
      <c r="L11" s="9"/>
      <c r="M11" s="9"/>
      <c r="N11" s="9"/>
      <c r="O11" s="9"/>
      <c r="P11" s="8"/>
    </row>
    <row r="12" spans="1:22" x14ac:dyDescent="0.4">
      <c r="A12" s="10" t="s">
        <v>3</v>
      </c>
      <c r="B12" s="107" t="s">
        <v>10</v>
      </c>
      <c r="C12" s="108"/>
      <c r="D12" s="108"/>
      <c r="E12" s="108"/>
      <c r="F12" s="109"/>
      <c r="G12" s="110"/>
      <c r="H12" s="110"/>
      <c r="I12" s="110"/>
      <c r="J12" s="110"/>
      <c r="K12" s="110"/>
      <c r="L12" s="111"/>
      <c r="M12" s="112" t="s">
        <v>11</v>
      </c>
      <c r="N12" s="113"/>
      <c r="O12" s="114"/>
      <c r="P12" s="11"/>
      <c r="Q12" s="3" t="str">
        <f>IF(OR(F12=0,F12=""),B12&amp;"を入力してください","")</f>
        <v>法人名を入力してください</v>
      </c>
    </row>
    <row r="13" spans="1:22" x14ac:dyDescent="0.4">
      <c r="A13" s="12" t="s">
        <v>12</v>
      </c>
      <c r="B13" s="115" t="s">
        <v>13</v>
      </c>
      <c r="C13" s="115"/>
      <c r="D13" s="115"/>
      <c r="E13" s="116"/>
      <c r="F13" s="117"/>
      <c r="G13" s="118"/>
      <c r="H13" s="118"/>
      <c r="I13" s="118"/>
      <c r="J13" s="118"/>
      <c r="K13" s="118"/>
      <c r="L13" s="119"/>
      <c r="M13" s="120" t="s">
        <v>14</v>
      </c>
      <c r="N13" s="121"/>
      <c r="O13" s="122"/>
      <c r="P13" s="11"/>
      <c r="Q13" s="3" t="str">
        <f t="shared" ref="Q13:Q21" si="0">IF(OR(F13=0,F13=""),B13&amp;"を入力してください","")</f>
        <v>医療機関名を入力してください</v>
      </c>
    </row>
    <row r="14" spans="1:22" x14ac:dyDescent="0.4">
      <c r="A14" s="12" t="s">
        <v>15</v>
      </c>
      <c r="B14" s="130" t="s">
        <v>16</v>
      </c>
      <c r="C14" s="131"/>
      <c r="D14" s="131"/>
      <c r="E14" s="131"/>
      <c r="F14" s="132"/>
      <c r="G14" s="133"/>
      <c r="H14" s="133"/>
      <c r="I14" s="133"/>
      <c r="J14" s="133"/>
      <c r="K14" s="133"/>
      <c r="L14" s="134"/>
      <c r="M14" s="120" t="s">
        <v>17</v>
      </c>
      <c r="N14" s="121"/>
      <c r="O14" s="122"/>
      <c r="P14" s="11"/>
      <c r="Q14" s="3" t="str">
        <f t="shared" si="0"/>
        <v>医療機関コード（７桁）を入力してください</v>
      </c>
    </row>
    <row r="15" spans="1:22" x14ac:dyDescent="0.4">
      <c r="A15" s="13" t="s">
        <v>18</v>
      </c>
      <c r="B15" s="116" t="s">
        <v>19</v>
      </c>
      <c r="C15" s="124"/>
      <c r="D15" s="124"/>
      <c r="E15" s="124"/>
      <c r="F15" s="117"/>
      <c r="G15" s="118"/>
      <c r="H15" s="118"/>
      <c r="I15" s="118"/>
      <c r="J15" s="118"/>
      <c r="K15" s="118"/>
      <c r="L15" s="119"/>
      <c r="M15" s="120" t="s">
        <v>20</v>
      </c>
      <c r="N15" s="121"/>
      <c r="O15" s="122"/>
      <c r="P15" s="11"/>
      <c r="Q15" s="3" t="str">
        <f t="shared" si="0"/>
        <v>G-MIS IDを入力してください</v>
      </c>
    </row>
    <row r="16" spans="1:22" x14ac:dyDescent="0.4">
      <c r="A16" s="13" t="s">
        <v>21</v>
      </c>
      <c r="B16" s="116" t="s">
        <v>22</v>
      </c>
      <c r="C16" s="124"/>
      <c r="D16" s="124"/>
      <c r="E16" s="124"/>
      <c r="F16" s="117"/>
      <c r="G16" s="118"/>
      <c r="H16" s="118"/>
      <c r="I16" s="118"/>
      <c r="J16" s="118"/>
      <c r="K16" s="118"/>
      <c r="L16" s="119"/>
      <c r="M16" s="125" t="s">
        <v>23</v>
      </c>
      <c r="N16" s="126"/>
      <c r="O16" s="127"/>
      <c r="P16" s="11"/>
      <c r="Q16" s="3" t="str">
        <f t="shared" si="0"/>
        <v>医療機関の所在地を入力してください</v>
      </c>
    </row>
    <row r="17" spans="1:17" x14ac:dyDescent="0.4">
      <c r="A17" s="13" t="s">
        <v>24</v>
      </c>
      <c r="B17" s="128" t="s">
        <v>25</v>
      </c>
      <c r="C17" s="129"/>
      <c r="D17" s="129"/>
      <c r="E17" s="129"/>
      <c r="F17" s="117"/>
      <c r="G17" s="118"/>
      <c r="H17" s="118"/>
      <c r="I17" s="118"/>
      <c r="J17" s="118"/>
      <c r="K17" s="118"/>
      <c r="L17" s="119"/>
      <c r="M17" s="120" t="s">
        <v>26</v>
      </c>
      <c r="N17" s="121"/>
      <c r="O17" s="122"/>
      <c r="P17" s="11"/>
      <c r="Q17" s="3" t="str">
        <f t="shared" si="0"/>
        <v>医療機関の管理者氏名を入力してください</v>
      </c>
    </row>
    <row r="18" spans="1:17" x14ac:dyDescent="0.4">
      <c r="A18" s="13" t="s">
        <v>27</v>
      </c>
      <c r="B18" s="128" t="s">
        <v>28</v>
      </c>
      <c r="C18" s="129"/>
      <c r="D18" s="129"/>
      <c r="E18" s="129"/>
      <c r="F18" s="117"/>
      <c r="G18" s="118"/>
      <c r="H18" s="118"/>
      <c r="I18" s="118"/>
      <c r="J18" s="118"/>
      <c r="K18" s="118"/>
      <c r="L18" s="119"/>
      <c r="M18" s="120" t="s">
        <v>29</v>
      </c>
      <c r="N18" s="121"/>
      <c r="O18" s="122"/>
      <c r="P18" s="11"/>
      <c r="Q18" s="3" t="str">
        <f t="shared" si="0"/>
        <v>医療機関の管理者の職名を入力してください</v>
      </c>
    </row>
    <row r="19" spans="1:17" x14ac:dyDescent="0.4">
      <c r="A19" s="13" t="s">
        <v>30</v>
      </c>
      <c r="B19" s="116" t="s">
        <v>31</v>
      </c>
      <c r="C19" s="124"/>
      <c r="D19" s="124"/>
      <c r="E19" s="124"/>
      <c r="F19" s="117"/>
      <c r="G19" s="118"/>
      <c r="H19" s="118"/>
      <c r="I19" s="118"/>
      <c r="J19" s="118"/>
      <c r="K19" s="118"/>
      <c r="L19" s="119"/>
      <c r="M19" s="120" t="s">
        <v>32</v>
      </c>
      <c r="N19" s="121"/>
      <c r="O19" s="122"/>
      <c r="P19" s="11"/>
      <c r="Q19" s="3" t="str">
        <f t="shared" si="0"/>
        <v>協定締結事務担当者氏名を入力してください</v>
      </c>
    </row>
    <row r="20" spans="1:17" x14ac:dyDescent="0.4">
      <c r="A20" s="13" t="s">
        <v>33</v>
      </c>
      <c r="B20" s="116" t="s">
        <v>34</v>
      </c>
      <c r="C20" s="124"/>
      <c r="D20" s="124"/>
      <c r="E20" s="124"/>
      <c r="F20" s="117"/>
      <c r="G20" s="118"/>
      <c r="H20" s="118"/>
      <c r="I20" s="118"/>
      <c r="J20" s="118"/>
      <c r="K20" s="118"/>
      <c r="L20" s="119"/>
      <c r="M20" s="120" t="s">
        <v>35</v>
      </c>
      <c r="N20" s="121"/>
      <c r="O20" s="122"/>
      <c r="P20" s="11"/>
      <c r="Q20" s="3" t="str">
        <f t="shared" si="0"/>
        <v>電話番号を入力してください</v>
      </c>
    </row>
    <row r="21" spans="1:17" ht="19.5" thickBot="1" x14ac:dyDescent="0.45">
      <c r="A21" s="14" t="s">
        <v>36</v>
      </c>
      <c r="B21" s="135" t="s">
        <v>37</v>
      </c>
      <c r="C21" s="136"/>
      <c r="D21" s="136"/>
      <c r="E21" s="136"/>
      <c r="F21" s="137"/>
      <c r="G21" s="138"/>
      <c r="H21" s="138"/>
      <c r="I21" s="138"/>
      <c r="J21" s="138"/>
      <c r="K21" s="138"/>
      <c r="L21" s="139"/>
      <c r="M21" s="140" t="s">
        <v>38</v>
      </c>
      <c r="N21" s="141"/>
      <c r="O21" s="142"/>
      <c r="P21" s="11"/>
      <c r="Q21" s="3" t="str">
        <f t="shared" si="0"/>
        <v>メールアドレスを入力してください</v>
      </c>
    </row>
    <row r="23" spans="1:17" x14ac:dyDescent="0.4">
      <c r="A23" s="169" t="s">
        <v>39</v>
      </c>
      <c r="B23" s="169"/>
      <c r="C23" s="169"/>
      <c r="D23" s="169"/>
      <c r="E23" s="169"/>
      <c r="F23" s="169"/>
      <c r="G23" s="169"/>
      <c r="H23" s="169"/>
      <c r="I23" s="169"/>
      <c r="J23" s="169"/>
      <c r="K23" s="169"/>
      <c r="L23" s="169"/>
      <c r="M23" s="169"/>
      <c r="N23" s="169"/>
      <c r="O23" s="169"/>
      <c r="P23" s="15"/>
    </row>
    <row r="24" spans="1:17" x14ac:dyDescent="0.4">
      <c r="A24" s="16" t="s">
        <v>40</v>
      </c>
      <c r="B24" s="16"/>
      <c r="C24" s="16"/>
      <c r="D24" s="16"/>
      <c r="E24" s="16"/>
      <c r="F24" s="16"/>
      <c r="G24" s="16"/>
      <c r="H24" s="16"/>
      <c r="I24" s="16"/>
      <c r="J24" s="16"/>
      <c r="K24" s="16"/>
      <c r="L24" s="16"/>
      <c r="M24" s="16"/>
      <c r="N24" s="16"/>
      <c r="O24" s="16"/>
      <c r="P24" s="15"/>
    </row>
    <row r="25" spans="1:17" ht="99" customHeight="1" x14ac:dyDescent="0.4">
      <c r="A25" s="104" t="s">
        <v>41</v>
      </c>
      <c r="B25" s="158"/>
      <c r="C25" s="158"/>
      <c r="D25" s="158"/>
      <c r="E25" s="158"/>
      <c r="F25" s="158"/>
      <c r="G25" s="158"/>
      <c r="H25" s="158"/>
      <c r="I25" s="158"/>
      <c r="J25" s="158"/>
      <c r="K25" s="158"/>
      <c r="L25" s="158"/>
      <c r="M25" s="158"/>
      <c r="N25" s="158"/>
      <c r="O25" s="159"/>
      <c r="P25" s="15"/>
    </row>
    <row r="26" spans="1:17" ht="8.4499999999999993" customHeight="1" thickBot="1" x14ac:dyDescent="0.45">
      <c r="A26" s="17"/>
      <c r="B26" s="18"/>
      <c r="C26" s="18"/>
      <c r="D26" s="18"/>
      <c r="E26" s="18"/>
      <c r="F26" s="18"/>
      <c r="G26" s="18"/>
      <c r="H26" s="18"/>
      <c r="I26" s="18"/>
      <c r="J26" s="18"/>
      <c r="K26" s="18"/>
      <c r="L26" s="18"/>
      <c r="M26" s="18"/>
      <c r="N26" s="18"/>
      <c r="O26" s="18"/>
      <c r="P26" s="15"/>
    </row>
    <row r="27" spans="1:17" ht="19.5" thickBot="1" x14ac:dyDescent="0.45">
      <c r="A27" s="160" t="s">
        <v>42</v>
      </c>
      <c r="B27" s="161"/>
      <c r="C27" s="161"/>
      <c r="D27" s="162"/>
      <c r="E27" s="161" t="s">
        <v>43</v>
      </c>
      <c r="F27" s="161"/>
      <c r="G27" s="161"/>
      <c r="H27" s="161"/>
      <c r="I27" s="161"/>
      <c r="J27" s="161"/>
      <c r="K27" s="161"/>
      <c r="L27" s="161"/>
      <c r="M27" s="161"/>
      <c r="N27" s="161"/>
      <c r="O27" s="162"/>
      <c r="P27" s="15"/>
    </row>
    <row r="28" spans="1:17" ht="19.5" thickBot="1" x14ac:dyDescent="0.45">
      <c r="A28" s="170" t="s">
        <v>44</v>
      </c>
      <c r="B28" s="171"/>
      <c r="C28" s="171"/>
      <c r="D28" s="172"/>
      <c r="E28" s="173" t="s">
        <v>45</v>
      </c>
      <c r="F28" s="173"/>
      <c r="G28" s="173"/>
      <c r="H28" s="173"/>
      <c r="I28" s="173"/>
      <c r="J28" s="173"/>
      <c r="K28" s="173"/>
      <c r="L28" s="173"/>
      <c r="M28" s="173"/>
      <c r="N28" s="173"/>
      <c r="O28" s="174"/>
      <c r="P28" s="15"/>
      <c r="Q28" s="3" t="str">
        <f>IF(OR(E28="有",E28="無"),"",A28&amp;"を選択してください")</f>
        <v>協定締結の意向を選択してください</v>
      </c>
    </row>
    <row r="29" spans="1:17" x14ac:dyDescent="0.4">
      <c r="A29" s="143" t="s">
        <v>46</v>
      </c>
      <c r="B29" s="144"/>
      <c r="C29" s="144"/>
      <c r="D29" s="145"/>
      <c r="E29" s="152"/>
      <c r="F29" s="152"/>
      <c r="G29" s="152"/>
      <c r="H29" s="152"/>
      <c r="I29" s="152"/>
      <c r="J29" s="152"/>
      <c r="K29" s="152"/>
      <c r="L29" s="152"/>
      <c r="M29" s="152"/>
      <c r="N29" s="152"/>
      <c r="O29" s="153"/>
      <c r="P29" s="15"/>
      <c r="Q29" s="3" t="str">
        <f>IF(AND(E28="無",E29=""),"協定を締結しない理由を入力してください",IF(AND(E28="有",E29&lt;&gt;""),"協定締結の意向が有る場合、理由は入力不要です",""))</f>
        <v/>
      </c>
    </row>
    <row r="30" spans="1:17" x14ac:dyDescent="0.4">
      <c r="A30" s="146"/>
      <c r="B30" s="147"/>
      <c r="C30" s="147"/>
      <c r="D30" s="148"/>
      <c r="E30" s="154"/>
      <c r="F30" s="154"/>
      <c r="G30" s="154"/>
      <c r="H30" s="154"/>
      <c r="I30" s="154"/>
      <c r="J30" s="154"/>
      <c r="K30" s="154"/>
      <c r="L30" s="154"/>
      <c r="M30" s="154"/>
      <c r="N30" s="154"/>
      <c r="O30" s="155"/>
      <c r="P30" s="15"/>
    </row>
    <row r="31" spans="1:17" x14ac:dyDescent="0.4">
      <c r="A31" s="146"/>
      <c r="B31" s="147"/>
      <c r="C31" s="147"/>
      <c r="D31" s="148"/>
      <c r="E31" s="154"/>
      <c r="F31" s="154"/>
      <c r="G31" s="154"/>
      <c r="H31" s="154"/>
      <c r="I31" s="154"/>
      <c r="J31" s="154"/>
      <c r="K31" s="154"/>
      <c r="L31" s="154"/>
      <c r="M31" s="154"/>
      <c r="N31" s="154"/>
      <c r="O31" s="155"/>
      <c r="P31" s="15"/>
    </row>
    <row r="32" spans="1:17" x14ac:dyDescent="0.4">
      <c r="A32" s="146"/>
      <c r="B32" s="147"/>
      <c r="C32" s="147"/>
      <c r="D32" s="148"/>
      <c r="E32" s="154"/>
      <c r="F32" s="154"/>
      <c r="G32" s="154"/>
      <c r="H32" s="154"/>
      <c r="I32" s="154"/>
      <c r="J32" s="154"/>
      <c r="K32" s="154"/>
      <c r="L32" s="154"/>
      <c r="M32" s="154"/>
      <c r="N32" s="154"/>
      <c r="O32" s="155"/>
      <c r="P32" s="15"/>
    </row>
    <row r="33" spans="1:19" x14ac:dyDescent="0.4">
      <c r="A33" s="146"/>
      <c r="B33" s="147"/>
      <c r="C33" s="147"/>
      <c r="D33" s="148"/>
      <c r="E33" s="154"/>
      <c r="F33" s="154"/>
      <c r="G33" s="154"/>
      <c r="H33" s="154"/>
      <c r="I33" s="154"/>
      <c r="J33" s="154"/>
      <c r="K33" s="154"/>
      <c r="L33" s="154"/>
      <c r="M33" s="154"/>
      <c r="N33" s="154"/>
      <c r="O33" s="155"/>
      <c r="P33" s="15"/>
    </row>
    <row r="34" spans="1:19" x14ac:dyDescent="0.4">
      <c r="A34" s="146"/>
      <c r="B34" s="147"/>
      <c r="C34" s="147"/>
      <c r="D34" s="148"/>
      <c r="E34" s="154"/>
      <c r="F34" s="154"/>
      <c r="G34" s="154"/>
      <c r="H34" s="154"/>
      <c r="I34" s="154"/>
      <c r="J34" s="154"/>
      <c r="K34" s="154"/>
      <c r="L34" s="154"/>
      <c r="M34" s="154"/>
      <c r="N34" s="154"/>
      <c r="O34" s="155"/>
      <c r="P34" s="15"/>
    </row>
    <row r="35" spans="1:19" x14ac:dyDescent="0.4">
      <c r="A35" s="146"/>
      <c r="B35" s="147"/>
      <c r="C35" s="147"/>
      <c r="D35" s="148"/>
      <c r="E35" s="154"/>
      <c r="F35" s="154"/>
      <c r="G35" s="154"/>
      <c r="H35" s="154"/>
      <c r="I35" s="154"/>
      <c r="J35" s="154"/>
      <c r="K35" s="154"/>
      <c r="L35" s="154"/>
      <c r="M35" s="154"/>
      <c r="N35" s="154"/>
      <c r="O35" s="155"/>
      <c r="P35" s="15"/>
    </row>
    <row r="36" spans="1:19" x14ac:dyDescent="0.4">
      <c r="A36" s="146"/>
      <c r="B36" s="147"/>
      <c r="C36" s="147"/>
      <c r="D36" s="148"/>
      <c r="E36" s="154"/>
      <c r="F36" s="154"/>
      <c r="G36" s="154"/>
      <c r="H36" s="154"/>
      <c r="I36" s="154"/>
      <c r="J36" s="154"/>
      <c r="K36" s="154"/>
      <c r="L36" s="154"/>
      <c r="M36" s="154"/>
      <c r="N36" s="154"/>
      <c r="O36" s="155"/>
      <c r="P36" s="15"/>
    </row>
    <row r="37" spans="1:19" ht="19.5" thickBot="1" x14ac:dyDescent="0.45">
      <c r="A37" s="149"/>
      <c r="B37" s="150"/>
      <c r="C37" s="150"/>
      <c r="D37" s="151"/>
      <c r="E37" s="156"/>
      <c r="F37" s="156"/>
      <c r="G37" s="156"/>
      <c r="H37" s="156"/>
      <c r="I37" s="156"/>
      <c r="J37" s="156"/>
      <c r="K37" s="156"/>
      <c r="L37" s="156"/>
      <c r="M37" s="156"/>
      <c r="N37" s="156"/>
      <c r="O37" s="157"/>
      <c r="P37" s="15"/>
    </row>
    <row r="38" spans="1:19" x14ac:dyDescent="0.4">
      <c r="A38" s="19"/>
      <c r="B38" s="19"/>
      <c r="C38" s="19"/>
      <c r="D38" s="19"/>
      <c r="E38" s="19"/>
      <c r="F38" s="19"/>
      <c r="G38" s="19"/>
      <c r="H38" s="20"/>
      <c r="I38" s="20"/>
      <c r="J38" s="20"/>
      <c r="K38" s="20"/>
      <c r="L38" s="20"/>
      <c r="M38" s="20"/>
      <c r="N38" s="20"/>
      <c r="O38" s="20"/>
      <c r="P38" s="15"/>
    </row>
    <row r="39" spans="1:19" x14ac:dyDescent="0.4">
      <c r="A39" s="103" t="s">
        <v>47</v>
      </c>
      <c r="B39" s="103"/>
      <c r="C39" s="103"/>
      <c r="D39" s="103"/>
      <c r="E39" s="103"/>
      <c r="F39" s="103"/>
      <c r="G39" s="103"/>
      <c r="H39" s="103"/>
      <c r="I39" s="103"/>
      <c r="J39" s="103"/>
      <c r="K39" s="103"/>
      <c r="L39" s="103"/>
      <c r="M39" s="103"/>
      <c r="N39" s="103"/>
      <c r="O39" s="103"/>
      <c r="P39" s="8"/>
    </row>
    <row r="40" spans="1:19" ht="200.45" customHeight="1" x14ac:dyDescent="0.4">
      <c r="A40" s="104" t="s">
        <v>48</v>
      </c>
      <c r="B40" s="158"/>
      <c r="C40" s="158"/>
      <c r="D40" s="158"/>
      <c r="E40" s="158"/>
      <c r="F40" s="158"/>
      <c r="G40" s="158"/>
      <c r="H40" s="158"/>
      <c r="I40" s="158"/>
      <c r="J40" s="158"/>
      <c r="K40" s="158"/>
      <c r="L40" s="158"/>
      <c r="M40" s="158"/>
      <c r="N40" s="158"/>
      <c r="O40" s="159"/>
      <c r="P40" s="8"/>
    </row>
    <row r="41" spans="1:19" ht="8.4499999999999993" customHeight="1" thickBot="1" x14ac:dyDescent="0.45">
      <c r="A41" s="9"/>
      <c r="B41" s="9"/>
      <c r="C41" s="9"/>
      <c r="D41" s="9"/>
      <c r="E41" s="9"/>
      <c r="F41" s="9"/>
      <c r="G41" s="9"/>
      <c r="H41" s="9"/>
      <c r="I41" s="9"/>
      <c r="J41" s="9"/>
      <c r="K41" s="9"/>
      <c r="L41" s="9"/>
      <c r="M41" s="9"/>
      <c r="N41" s="9"/>
      <c r="O41" s="9"/>
      <c r="P41" s="8"/>
    </row>
    <row r="42" spans="1:19" ht="19.5" thickBot="1" x14ac:dyDescent="0.45">
      <c r="A42" s="160" t="s">
        <v>42</v>
      </c>
      <c r="B42" s="161"/>
      <c r="C42" s="161"/>
      <c r="D42" s="161"/>
      <c r="E42" s="161"/>
      <c r="F42" s="161"/>
      <c r="G42" s="161"/>
      <c r="H42" s="161"/>
      <c r="I42" s="162"/>
      <c r="J42" s="163" t="s">
        <v>49</v>
      </c>
      <c r="K42" s="164"/>
      <c r="L42" s="165"/>
      <c r="M42" s="166" t="s">
        <v>50</v>
      </c>
      <c r="N42" s="167"/>
      <c r="O42" s="168"/>
      <c r="P42" s="21"/>
    </row>
    <row r="43" spans="1:19" x14ac:dyDescent="0.4">
      <c r="A43" s="175" t="s">
        <v>51</v>
      </c>
      <c r="B43" s="176"/>
      <c r="C43" s="176"/>
      <c r="D43" s="176"/>
      <c r="E43" s="176"/>
      <c r="F43" s="176"/>
      <c r="G43" s="176"/>
      <c r="H43" s="176"/>
      <c r="I43" s="177"/>
      <c r="J43" s="178"/>
      <c r="K43" s="179"/>
      <c r="L43" s="22" t="s">
        <v>52</v>
      </c>
      <c r="M43" s="178"/>
      <c r="N43" s="179"/>
      <c r="O43" s="22" t="s">
        <v>52</v>
      </c>
      <c r="P43" s="23"/>
      <c r="Q43" s="3" t="str">
        <f>IF(OR(J43&lt;MAX(J44,J46,J47,J48,J50,J51,J52,J53,J49),M43&lt;MAX(M44,M46,M47,M48,M50,M51,M52,M53,M49)),"確保病床数全体より内訳数が多くなっています","")</f>
        <v/>
      </c>
      <c r="R43" s="2" t="str">
        <f>IF(J43&lt;MAX(J44,J46,J47,J48,J50,J51,J52,J53,J49),"流行初期","")</f>
        <v/>
      </c>
      <c r="S43" s="2" t="str">
        <f>IF(M43&lt;MAX(M44,M46,M47,M48,M50,M51,M52,M53,M49),"初期以降","")</f>
        <v/>
      </c>
    </row>
    <row r="44" spans="1:19" x14ac:dyDescent="0.4">
      <c r="A44" s="180"/>
      <c r="B44" s="183" t="s">
        <v>53</v>
      </c>
      <c r="C44" s="115"/>
      <c r="D44" s="115"/>
      <c r="E44" s="115"/>
      <c r="F44" s="115"/>
      <c r="G44" s="115"/>
      <c r="H44" s="115"/>
      <c r="I44" s="184"/>
      <c r="J44" s="185"/>
      <c r="K44" s="186"/>
      <c r="L44" s="24" t="s">
        <v>52</v>
      </c>
      <c r="M44" s="185"/>
      <c r="N44" s="186"/>
      <c r="O44" s="24" t="s">
        <v>52</v>
      </c>
      <c r="P44" s="23"/>
      <c r="R44" s="2" t="str">
        <f>IF($J$43&lt;J44,"○","")</f>
        <v/>
      </c>
      <c r="S44" s="2" t="str">
        <f>IF($M$43&lt;M44,"○","")</f>
        <v/>
      </c>
    </row>
    <row r="45" spans="1:19" x14ac:dyDescent="0.4">
      <c r="A45" s="181"/>
      <c r="B45" s="187" t="s">
        <v>54</v>
      </c>
      <c r="C45" s="188"/>
      <c r="D45" s="188"/>
      <c r="E45" s="188"/>
      <c r="F45" s="188"/>
      <c r="G45" s="188"/>
      <c r="H45" s="188"/>
      <c r="I45" s="189"/>
      <c r="J45" s="190"/>
      <c r="K45" s="190"/>
      <c r="L45" s="190"/>
      <c r="M45" s="190"/>
      <c r="N45" s="190"/>
      <c r="O45" s="191"/>
      <c r="P45" s="25"/>
      <c r="R45" s="2" t="str">
        <f t="shared" ref="R45:R53" si="1">IF($J$43&lt;J45,"○","")</f>
        <v/>
      </c>
      <c r="S45" s="2" t="str">
        <f t="shared" ref="S45:S53" si="2">IF($M$43&lt;M45,"○","")</f>
        <v/>
      </c>
    </row>
    <row r="46" spans="1:19" x14ac:dyDescent="0.4">
      <c r="A46" s="181"/>
      <c r="B46" s="192"/>
      <c r="C46" s="183" t="s">
        <v>55</v>
      </c>
      <c r="D46" s="115"/>
      <c r="E46" s="115"/>
      <c r="F46" s="115"/>
      <c r="G46" s="115"/>
      <c r="H46" s="115"/>
      <c r="I46" s="184"/>
      <c r="J46" s="185"/>
      <c r="K46" s="186"/>
      <c r="L46" s="26" t="s">
        <v>52</v>
      </c>
      <c r="M46" s="185"/>
      <c r="N46" s="186"/>
      <c r="O46" s="26" t="s">
        <v>52</v>
      </c>
      <c r="P46" s="23"/>
      <c r="R46" s="2" t="str">
        <f t="shared" si="1"/>
        <v/>
      </c>
      <c r="S46" s="2" t="str">
        <f t="shared" si="2"/>
        <v/>
      </c>
    </row>
    <row r="47" spans="1:19" x14ac:dyDescent="0.4">
      <c r="A47" s="181"/>
      <c r="B47" s="193"/>
      <c r="C47" s="195" t="s">
        <v>56</v>
      </c>
      <c r="D47" s="196"/>
      <c r="E47" s="196"/>
      <c r="F47" s="196"/>
      <c r="G47" s="196"/>
      <c r="H47" s="196"/>
      <c r="I47" s="197"/>
      <c r="J47" s="185"/>
      <c r="K47" s="186"/>
      <c r="L47" s="27" t="s">
        <v>52</v>
      </c>
      <c r="M47" s="185"/>
      <c r="N47" s="186"/>
      <c r="O47" s="27" t="s">
        <v>52</v>
      </c>
      <c r="P47" s="23"/>
      <c r="R47" s="2" t="str">
        <f t="shared" si="1"/>
        <v/>
      </c>
      <c r="S47" s="2" t="str">
        <f t="shared" si="2"/>
        <v/>
      </c>
    </row>
    <row r="48" spans="1:19" x14ac:dyDescent="0.4">
      <c r="A48" s="181"/>
      <c r="B48" s="193"/>
      <c r="C48" s="195" t="s">
        <v>57</v>
      </c>
      <c r="D48" s="196"/>
      <c r="E48" s="196"/>
      <c r="F48" s="196"/>
      <c r="G48" s="196"/>
      <c r="H48" s="196"/>
      <c r="I48" s="197"/>
      <c r="J48" s="185"/>
      <c r="K48" s="186"/>
      <c r="L48" s="27" t="s">
        <v>52</v>
      </c>
      <c r="M48" s="185"/>
      <c r="N48" s="186"/>
      <c r="O48" s="27" t="s">
        <v>52</v>
      </c>
      <c r="P48" s="23"/>
      <c r="R48" s="2" t="str">
        <f t="shared" si="1"/>
        <v/>
      </c>
      <c r="S48" s="2" t="str">
        <f t="shared" si="2"/>
        <v/>
      </c>
    </row>
    <row r="49" spans="1:20" x14ac:dyDescent="0.4">
      <c r="A49" s="181"/>
      <c r="B49" s="193"/>
      <c r="C49" s="183" t="s">
        <v>58</v>
      </c>
      <c r="D49" s="115"/>
      <c r="E49" s="115"/>
      <c r="F49" s="115"/>
      <c r="G49" s="115"/>
      <c r="H49" s="115"/>
      <c r="I49" s="184"/>
      <c r="J49" s="185"/>
      <c r="K49" s="186"/>
      <c r="L49" s="27" t="s">
        <v>52</v>
      </c>
      <c r="M49" s="185"/>
      <c r="N49" s="186"/>
      <c r="O49" s="27" t="s">
        <v>52</v>
      </c>
      <c r="P49" s="23"/>
      <c r="R49" s="2" t="str">
        <f t="shared" si="1"/>
        <v/>
      </c>
      <c r="S49" s="2" t="str">
        <f t="shared" si="2"/>
        <v/>
      </c>
    </row>
    <row r="50" spans="1:20" x14ac:dyDescent="0.4">
      <c r="A50" s="181"/>
      <c r="B50" s="193"/>
      <c r="C50" s="195" t="s">
        <v>59</v>
      </c>
      <c r="D50" s="196"/>
      <c r="E50" s="196"/>
      <c r="F50" s="196"/>
      <c r="G50" s="196"/>
      <c r="H50" s="196"/>
      <c r="I50" s="197"/>
      <c r="J50" s="185"/>
      <c r="K50" s="186"/>
      <c r="L50" s="27" t="s">
        <v>52</v>
      </c>
      <c r="M50" s="185"/>
      <c r="N50" s="186"/>
      <c r="O50" s="27" t="s">
        <v>52</v>
      </c>
      <c r="P50" s="23"/>
      <c r="R50" s="2" t="str">
        <f t="shared" si="1"/>
        <v/>
      </c>
      <c r="S50" s="2" t="str">
        <f t="shared" si="2"/>
        <v/>
      </c>
    </row>
    <row r="51" spans="1:20" x14ac:dyDescent="0.4">
      <c r="A51" s="181"/>
      <c r="B51" s="193"/>
      <c r="C51" s="195" t="s">
        <v>60</v>
      </c>
      <c r="D51" s="196"/>
      <c r="E51" s="196"/>
      <c r="F51" s="196"/>
      <c r="G51" s="196"/>
      <c r="H51" s="196"/>
      <c r="I51" s="197"/>
      <c r="J51" s="185"/>
      <c r="K51" s="186"/>
      <c r="L51" s="27" t="s">
        <v>52</v>
      </c>
      <c r="M51" s="185"/>
      <c r="N51" s="186"/>
      <c r="O51" s="27" t="s">
        <v>52</v>
      </c>
      <c r="P51" s="23"/>
      <c r="R51" s="2" t="str">
        <f t="shared" si="1"/>
        <v/>
      </c>
      <c r="S51" s="2" t="str">
        <f t="shared" si="2"/>
        <v/>
      </c>
    </row>
    <row r="52" spans="1:20" x14ac:dyDescent="0.4">
      <c r="A52" s="181"/>
      <c r="B52" s="193"/>
      <c r="C52" s="195" t="s">
        <v>61</v>
      </c>
      <c r="D52" s="196"/>
      <c r="E52" s="196"/>
      <c r="F52" s="196"/>
      <c r="G52" s="196"/>
      <c r="H52" s="196"/>
      <c r="I52" s="197"/>
      <c r="J52" s="185"/>
      <c r="K52" s="186"/>
      <c r="L52" s="27" t="s">
        <v>52</v>
      </c>
      <c r="M52" s="185"/>
      <c r="N52" s="186"/>
      <c r="O52" s="27" t="s">
        <v>52</v>
      </c>
      <c r="P52" s="23"/>
      <c r="R52" s="2" t="str">
        <f t="shared" si="1"/>
        <v/>
      </c>
      <c r="S52" s="2" t="str">
        <f t="shared" si="2"/>
        <v/>
      </c>
    </row>
    <row r="53" spans="1:20" ht="19.5" thickBot="1" x14ac:dyDescent="0.45">
      <c r="A53" s="182"/>
      <c r="B53" s="194"/>
      <c r="C53" s="198" t="s">
        <v>62</v>
      </c>
      <c r="D53" s="199"/>
      <c r="E53" s="199"/>
      <c r="F53" s="199"/>
      <c r="G53" s="199"/>
      <c r="H53" s="199"/>
      <c r="I53" s="200"/>
      <c r="J53" s="201"/>
      <c r="K53" s="202"/>
      <c r="L53" s="28" t="s">
        <v>52</v>
      </c>
      <c r="M53" s="201"/>
      <c r="N53" s="202"/>
      <c r="O53" s="28" t="s">
        <v>52</v>
      </c>
      <c r="P53" s="23"/>
      <c r="R53" s="2" t="str">
        <f t="shared" si="1"/>
        <v/>
      </c>
      <c r="S53" s="2" t="str">
        <f t="shared" si="2"/>
        <v/>
      </c>
    </row>
    <row r="54" spans="1:20" s="5" customFormat="1" ht="7.9" customHeight="1" x14ac:dyDescent="0.4">
      <c r="A54" s="29"/>
      <c r="B54" s="29"/>
      <c r="C54" s="29"/>
      <c r="D54" s="30"/>
      <c r="E54" s="30"/>
      <c r="F54" s="30"/>
      <c r="G54" s="30"/>
      <c r="H54" s="30"/>
      <c r="I54" s="30"/>
      <c r="J54" s="30"/>
      <c r="K54" s="30"/>
      <c r="L54" s="30"/>
      <c r="M54" s="30"/>
      <c r="N54" s="30"/>
      <c r="O54" s="30"/>
      <c r="P54" s="31"/>
      <c r="R54" s="7"/>
      <c r="S54" s="7"/>
      <c r="T54" s="7"/>
    </row>
    <row r="55" spans="1:20" ht="133.15" customHeight="1" x14ac:dyDescent="0.4">
      <c r="A55" s="213" t="s">
        <v>63</v>
      </c>
      <c r="B55" s="213"/>
      <c r="C55" s="213"/>
      <c r="D55" s="213"/>
      <c r="E55" s="213"/>
      <c r="F55" s="213"/>
      <c r="G55" s="213"/>
      <c r="H55" s="213"/>
      <c r="I55" s="213"/>
      <c r="J55" s="213"/>
      <c r="K55" s="213"/>
      <c r="L55" s="213"/>
      <c r="M55" s="213"/>
      <c r="N55" s="213"/>
      <c r="O55" s="213"/>
      <c r="P55" s="31"/>
      <c r="Q55" s="32" t="s">
        <v>64</v>
      </c>
    </row>
    <row r="56" spans="1:20" x14ac:dyDescent="0.4">
      <c r="A56" s="33"/>
      <c r="B56" s="33"/>
      <c r="C56" s="33"/>
      <c r="D56" s="33"/>
      <c r="E56" s="33"/>
      <c r="F56" s="33"/>
      <c r="G56" s="33"/>
      <c r="H56" s="34"/>
      <c r="I56" s="34"/>
      <c r="J56" s="34"/>
      <c r="K56" s="34"/>
      <c r="L56" s="34"/>
      <c r="M56" s="34"/>
      <c r="N56" s="34"/>
      <c r="O56" s="34"/>
      <c r="P56" s="35"/>
    </row>
    <row r="57" spans="1:20" x14ac:dyDescent="0.4">
      <c r="A57" s="103" t="s">
        <v>65</v>
      </c>
      <c r="B57" s="103"/>
      <c r="C57" s="103"/>
      <c r="D57" s="103"/>
      <c r="E57" s="103"/>
      <c r="F57" s="103"/>
      <c r="G57" s="103"/>
      <c r="H57" s="103"/>
      <c r="I57" s="103"/>
      <c r="J57" s="103"/>
      <c r="K57" s="103"/>
      <c r="L57" s="103"/>
      <c r="M57" s="103"/>
      <c r="N57" s="103"/>
      <c r="O57" s="103"/>
      <c r="P57" s="8"/>
    </row>
    <row r="58" spans="1:20" ht="262.14999999999998" customHeight="1" x14ac:dyDescent="0.4">
      <c r="A58" s="214" t="s">
        <v>66</v>
      </c>
      <c r="B58" s="215"/>
      <c r="C58" s="215"/>
      <c r="D58" s="215"/>
      <c r="E58" s="215"/>
      <c r="F58" s="215"/>
      <c r="G58" s="215"/>
      <c r="H58" s="215"/>
      <c r="I58" s="215"/>
      <c r="J58" s="215"/>
      <c r="K58" s="215"/>
      <c r="L58" s="215"/>
      <c r="M58" s="215"/>
      <c r="N58" s="215"/>
      <c r="O58" s="216"/>
      <c r="P58" s="8"/>
    </row>
    <row r="59" spans="1:20" ht="7.15" customHeight="1" thickBot="1" x14ac:dyDescent="0.45">
      <c r="A59" s="9"/>
      <c r="B59" s="9"/>
      <c r="C59" s="9"/>
      <c r="D59" s="9"/>
      <c r="E59" s="9"/>
      <c r="F59" s="9"/>
      <c r="G59" s="9"/>
      <c r="H59" s="9"/>
      <c r="I59" s="9"/>
      <c r="J59" s="9"/>
      <c r="K59" s="9"/>
      <c r="L59" s="9"/>
      <c r="M59" s="9"/>
      <c r="N59" s="9"/>
      <c r="O59" s="9"/>
      <c r="P59" s="8"/>
    </row>
    <row r="60" spans="1:20" ht="19.5" thickBot="1" x14ac:dyDescent="0.45">
      <c r="A60" s="217" t="s">
        <v>42</v>
      </c>
      <c r="B60" s="218"/>
      <c r="C60" s="218"/>
      <c r="D60" s="218"/>
      <c r="E60" s="218"/>
      <c r="F60" s="218"/>
      <c r="G60" s="219"/>
      <c r="H60" s="220" t="s">
        <v>49</v>
      </c>
      <c r="I60" s="221"/>
      <c r="J60" s="221"/>
      <c r="K60" s="222"/>
      <c r="L60" s="223" t="s">
        <v>50</v>
      </c>
      <c r="M60" s="224"/>
      <c r="N60" s="224"/>
      <c r="O60" s="225"/>
      <c r="P60" s="21"/>
    </row>
    <row r="61" spans="1:20" x14ac:dyDescent="0.4">
      <c r="A61" s="203" t="s">
        <v>67</v>
      </c>
      <c r="B61" s="204"/>
      <c r="C61" s="204"/>
      <c r="D61" s="204"/>
      <c r="E61" s="204"/>
      <c r="F61" s="204"/>
      <c r="G61" s="205"/>
      <c r="H61" s="206"/>
      <c r="I61" s="207"/>
      <c r="J61" s="207"/>
      <c r="K61" s="36" t="s">
        <v>68</v>
      </c>
      <c r="L61" s="206"/>
      <c r="M61" s="207"/>
      <c r="N61" s="207"/>
      <c r="O61" s="36" t="s">
        <v>68</v>
      </c>
      <c r="P61" s="37"/>
    </row>
    <row r="62" spans="1:20" x14ac:dyDescent="0.4">
      <c r="A62" s="208" t="s">
        <v>69</v>
      </c>
      <c r="B62" s="209"/>
      <c r="C62" s="209"/>
      <c r="D62" s="209"/>
      <c r="E62" s="209"/>
      <c r="F62" s="209"/>
      <c r="G62" s="210"/>
      <c r="H62" s="211"/>
      <c r="I62" s="212"/>
      <c r="J62" s="212"/>
      <c r="K62" s="38" t="s">
        <v>70</v>
      </c>
      <c r="L62" s="211"/>
      <c r="M62" s="212"/>
      <c r="N62" s="212"/>
      <c r="O62" s="38" t="s">
        <v>70</v>
      </c>
      <c r="P62" s="39"/>
      <c r="Q62" s="3" t="str">
        <f>IF(OR(AND(H61=0,H62&gt;0),AND(L61=0,L62&gt;0),AND(H61="",H62&gt;0),AND(L61="",L62&gt;0)),"検査可能数のみ入力されています。対応可能人数を入力してください。","")</f>
        <v/>
      </c>
      <c r="R62" s="2" t="str">
        <f>IF(OR(AND(H61=0,H62&gt;0),AND(H61="",H62&gt;0)),"流行初期","")</f>
        <v/>
      </c>
      <c r="S62" s="2" t="str">
        <f>IF(OR(AND(L61=0,L62&gt;0),AND(L61="",L62&gt;0)),"初期以降","")</f>
        <v/>
      </c>
    </row>
    <row r="63" spans="1:20" x14ac:dyDescent="0.4">
      <c r="A63" s="208" t="s">
        <v>71</v>
      </c>
      <c r="B63" s="209"/>
      <c r="C63" s="209"/>
      <c r="D63" s="209"/>
      <c r="E63" s="209"/>
      <c r="F63" s="209"/>
      <c r="G63" s="210"/>
      <c r="H63" s="241" t="s">
        <v>72</v>
      </c>
      <c r="I63" s="242"/>
      <c r="J63" s="242"/>
      <c r="K63" s="243"/>
      <c r="L63" s="241" t="s">
        <v>72</v>
      </c>
      <c r="M63" s="242"/>
      <c r="N63" s="242"/>
      <c r="O63" s="243"/>
      <c r="P63" s="35"/>
      <c r="Q63" s="3" t="str">
        <f>IF(OR(AND(H61=0,L61=0),AND(H61="",L61="")),"",IF(OR(H63="",L63="",H63="可能　　・　　不可",L63="可能　　・　　不可"),A63&amp;"の可否を選択してください",""))</f>
        <v/>
      </c>
      <c r="R63" s="2" t="str">
        <f>IF(OR($H$61="",$H$61=0),"",IF(OR(H63="",H63="可能　　・　　不可"),"流行初期",""))</f>
        <v/>
      </c>
      <c r="S63" s="2" t="str">
        <f>IF(OR($L$61=0,$L$61=""),"",IF(OR(L63="",L63="可能　　・　　不可"),"初期以降",""))</f>
        <v/>
      </c>
    </row>
    <row r="64" spans="1:20" ht="19.5" thickBot="1" x14ac:dyDescent="0.45">
      <c r="A64" s="244" t="s">
        <v>73</v>
      </c>
      <c r="B64" s="245"/>
      <c r="C64" s="245"/>
      <c r="D64" s="245"/>
      <c r="E64" s="245"/>
      <c r="F64" s="245"/>
      <c r="G64" s="246"/>
      <c r="H64" s="247" t="s">
        <v>72</v>
      </c>
      <c r="I64" s="248"/>
      <c r="J64" s="248"/>
      <c r="K64" s="249"/>
      <c r="L64" s="247" t="s">
        <v>72</v>
      </c>
      <c r="M64" s="248"/>
      <c r="N64" s="248"/>
      <c r="O64" s="249"/>
      <c r="P64" s="35"/>
      <c r="Q64" s="3" t="str">
        <f>IF(OR(AND(H61=0,L61=0),AND(H61="",L61="")),"",IF(OR(H64="",L64="",H64="可能　　・　　不可",L64="可能　　・　　不可"),A64&amp;"の可否を選択してください",""))</f>
        <v/>
      </c>
      <c r="R64" s="2" t="str">
        <f>IF(OR($H$61="",$H$61=0),"",IF(OR(H64="",H64="可能　　・　　不可"),"流行初期",""))</f>
        <v/>
      </c>
      <c r="S64" s="2" t="str">
        <f>IF(OR($L$61=0,$L$61=""),"",IF(OR(L64="",L64="可能　　・　　不可"),"初期以降",""))</f>
        <v/>
      </c>
    </row>
    <row r="65" spans="1:20" x14ac:dyDescent="0.4">
      <c r="A65" s="226" t="s">
        <v>74</v>
      </c>
      <c r="B65" s="227"/>
      <c r="C65" s="227"/>
      <c r="D65" s="227"/>
      <c r="E65" s="227"/>
      <c r="F65" s="227"/>
      <c r="G65" s="227"/>
      <c r="H65" s="232" t="s">
        <v>75</v>
      </c>
      <c r="I65" s="233"/>
      <c r="J65" s="233"/>
      <c r="K65" s="234"/>
      <c r="L65" s="232" t="s">
        <v>75</v>
      </c>
      <c r="M65" s="233"/>
      <c r="N65" s="233"/>
      <c r="O65" s="234"/>
      <c r="P65" s="35"/>
      <c r="Q65" s="3" t="str">
        <f>IF(OR(AND(H61=0,L61=0),AND(H61="",L61="")),"",IF(OR(H65="",L65="",H65="該当あり　・　該当なし",L65="該当あり　・　該当なし"),"プレハブ設置の該当有無を選択してください",""))</f>
        <v/>
      </c>
      <c r="R65" s="2" t="str">
        <f>IF(OR($H$61="",$H$61=0),"",IF(OR(H65="",H65="該当あり　・　該当なし"),"流行初期",""))</f>
        <v/>
      </c>
      <c r="S65" s="2" t="str">
        <f>IF(OR($L$61=0,$L$61=""),"",IF(OR(L65="",L65="該当あり　・　該当なし"),"初期以降",""))</f>
        <v/>
      </c>
    </row>
    <row r="66" spans="1:20" x14ac:dyDescent="0.4">
      <c r="A66" s="228"/>
      <c r="B66" s="229"/>
      <c r="C66" s="229"/>
      <c r="D66" s="229"/>
      <c r="E66" s="229"/>
      <c r="F66" s="229"/>
      <c r="G66" s="229"/>
      <c r="H66" s="235"/>
      <c r="I66" s="236"/>
      <c r="J66" s="236"/>
      <c r="K66" s="237"/>
      <c r="L66" s="235"/>
      <c r="M66" s="236"/>
      <c r="N66" s="236"/>
      <c r="O66" s="237"/>
      <c r="P66" s="35"/>
    </row>
    <row r="67" spans="1:20" x14ac:dyDescent="0.4">
      <c r="A67" s="228"/>
      <c r="B67" s="229"/>
      <c r="C67" s="229"/>
      <c r="D67" s="229"/>
      <c r="E67" s="229"/>
      <c r="F67" s="229"/>
      <c r="G67" s="229"/>
      <c r="H67" s="235"/>
      <c r="I67" s="236"/>
      <c r="J67" s="236"/>
      <c r="K67" s="237"/>
      <c r="L67" s="235"/>
      <c r="M67" s="236"/>
      <c r="N67" s="236"/>
      <c r="O67" s="237"/>
      <c r="P67" s="35"/>
    </row>
    <row r="68" spans="1:20" ht="19.5" thickBot="1" x14ac:dyDescent="0.45">
      <c r="A68" s="230"/>
      <c r="B68" s="231"/>
      <c r="C68" s="231"/>
      <c r="D68" s="231"/>
      <c r="E68" s="231"/>
      <c r="F68" s="231"/>
      <c r="G68" s="231"/>
      <c r="H68" s="238"/>
      <c r="I68" s="239"/>
      <c r="J68" s="239"/>
      <c r="K68" s="240"/>
      <c r="L68" s="238"/>
      <c r="M68" s="239"/>
      <c r="N68" s="239"/>
      <c r="O68" s="240"/>
      <c r="P68" s="35"/>
    </row>
    <row r="69" spans="1:20" s="5" customFormat="1" ht="7.9" customHeight="1" x14ac:dyDescent="0.4">
      <c r="A69" s="29"/>
      <c r="B69" s="29"/>
      <c r="C69" s="29"/>
      <c r="D69" s="30"/>
      <c r="E69" s="30"/>
      <c r="F69" s="30"/>
      <c r="G69" s="30"/>
      <c r="H69" s="30"/>
      <c r="I69" s="30"/>
      <c r="J69" s="30"/>
      <c r="K69" s="30"/>
      <c r="L69" s="30"/>
      <c r="M69" s="30"/>
      <c r="N69" s="30"/>
      <c r="O69" s="30"/>
      <c r="P69" s="31"/>
      <c r="R69" s="7"/>
      <c r="S69" s="7"/>
      <c r="T69" s="7"/>
    </row>
    <row r="70" spans="1:20" ht="118.15" customHeight="1" x14ac:dyDescent="0.4">
      <c r="A70" s="213" t="s">
        <v>76</v>
      </c>
      <c r="B70" s="213"/>
      <c r="C70" s="213"/>
      <c r="D70" s="213"/>
      <c r="E70" s="213"/>
      <c r="F70" s="213"/>
      <c r="G70" s="213"/>
      <c r="H70" s="213"/>
      <c r="I70" s="213"/>
      <c r="J70" s="213"/>
      <c r="K70" s="213"/>
      <c r="L70" s="213"/>
      <c r="M70" s="213"/>
      <c r="N70" s="213"/>
      <c r="O70" s="213"/>
      <c r="P70" s="31"/>
      <c r="Q70" s="32" t="s">
        <v>77</v>
      </c>
    </row>
    <row r="71" spans="1:20" ht="16.149999999999999" customHeight="1" x14ac:dyDescent="0.4">
      <c r="A71" s="33"/>
      <c r="B71" s="33"/>
      <c r="C71" s="33"/>
      <c r="D71" s="33"/>
      <c r="E71" s="33"/>
      <c r="F71" s="33"/>
      <c r="G71" s="33"/>
      <c r="H71" s="34"/>
      <c r="I71" s="34"/>
      <c r="J71" s="34"/>
      <c r="K71" s="34"/>
      <c r="L71" s="34"/>
      <c r="M71" s="34"/>
      <c r="N71" s="34"/>
      <c r="O71" s="34"/>
      <c r="P71" s="35"/>
    </row>
    <row r="72" spans="1:20" x14ac:dyDescent="0.4">
      <c r="A72" s="103" t="s">
        <v>78</v>
      </c>
      <c r="B72" s="103"/>
      <c r="C72" s="103"/>
      <c r="D72" s="103"/>
      <c r="E72" s="103"/>
      <c r="F72" s="103"/>
      <c r="G72" s="103"/>
      <c r="H72" s="103"/>
      <c r="I72" s="103"/>
      <c r="J72" s="103"/>
      <c r="K72" s="103"/>
      <c r="L72" s="103"/>
      <c r="M72" s="103"/>
      <c r="N72" s="103"/>
      <c r="O72" s="103"/>
      <c r="P72" s="8"/>
    </row>
    <row r="73" spans="1:20" ht="208.15" customHeight="1" x14ac:dyDescent="0.4">
      <c r="A73" s="104" t="s">
        <v>79</v>
      </c>
      <c r="B73" s="158"/>
      <c r="C73" s="158"/>
      <c r="D73" s="158"/>
      <c r="E73" s="158"/>
      <c r="F73" s="158"/>
      <c r="G73" s="158"/>
      <c r="H73" s="158"/>
      <c r="I73" s="158"/>
      <c r="J73" s="158"/>
      <c r="K73" s="158"/>
      <c r="L73" s="158"/>
      <c r="M73" s="158"/>
      <c r="N73" s="158"/>
      <c r="O73" s="159"/>
      <c r="P73" s="8"/>
    </row>
    <row r="74" spans="1:20" ht="7.15" customHeight="1" thickBot="1" x14ac:dyDescent="0.45">
      <c r="A74" s="9"/>
      <c r="B74" s="9"/>
      <c r="C74" s="9"/>
      <c r="D74" s="9"/>
      <c r="E74" s="9"/>
      <c r="F74" s="9"/>
      <c r="G74" s="9"/>
      <c r="H74" s="9"/>
      <c r="I74" s="9"/>
      <c r="J74" s="9"/>
      <c r="K74" s="9"/>
      <c r="L74" s="9"/>
      <c r="M74" s="9"/>
      <c r="N74" s="9"/>
      <c r="O74" s="9"/>
      <c r="P74" s="8"/>
    </row>
    <row r="75" spans="1:20" ht="18" customHeight="1" x14ac:dyDescent="0.4">
      <c r="A75" s="257" t="s">
        <v>42</v>
      </c>
      <c r="B75" s="258"/>
      <c r="C75" s="259"/>
      <c r="D75" s="266" t="s">
        <v>80</v>
      </c>
      <c r="E75" s="267"/>
      <c r="F75" s="40"/>
      <c r="G75" s="41"/>
      <c r="H75" s="266" t="s">
        <v>81</v>
      </c>
      <c r="I75" s="267"/>
      <c r="J75" s="40"/>
      <c r="K75" s="41"/>
      <c r="L75" s="266" t="s">
        <v>82</v>
      </c>
      <c r="M75" s="267"/>
      <c r="N75" s="40"/>
      <c r="O75" s="41"/>
      <c r="P75" s="42"/>
    </row>
    <row r="76" spans="1:20" ht="21.6" customHeight="1" x14ac:dyDescent="0.4">
      <c r="A76" s="260"/>
      <c r="B76" s="261"/>
      <c r="C76" s="262"/>
      <c r="D76" s="268"/>
      <c r="E76" s="269"/>
      <c r="F76" s="272" t="s">
        <v>83</v>
      </c>
      <c r="G76" s="250" t="s">
        <v>84</v>
      </c>
      <c r="H76" s="268"/>
      <c r="I76" s="269"/>
      <c r="J76" s="272" t="s">
        <v>83</v>
      </c>
      <c r="K76" s="250" t="s">
        <v>84</v>
      </c>
      <c r="L76" s="268"/>
      <c r="M76" s="269"/>
      <c r="N76" s="272" t="s">
        <v>83</v>
      </c>
      <c r="O76" s="250" t="s">
        <v>84</v>
      </c>
      <c r="P76" s="42"/>
    </row>
    <row r="77" spans="1:20" ht="18.600000000000001" customHeight="1" thickBot="1" x14ac:dyDescent="0.45">
      <c r="A77" s="263"/>
      <c r="B77" s="264"/>
      <c r="C77" s="265"/>
      <c r="D77" s="270"/>
      <c r="E77" s="271"/>
      <c r="F77" s="273"/>
      <c r="G77" s="251"/>
      <c r="H77" s="270"/>
      <c r="I77" s="271"/>
      <c r="J77" s="273"/>
      <c r="K77" s="251"/>
      <c r="L77" s="270"/>
      <c r="M77" s="271"/>
      <c r="N77" s="273"/>
      <c r="O77" s="251"/>
      <c r="P77" s="42"/>
    </row>
    <row r="78" spans="1:20" ht="18" customHeight="1" x14ac:dyDescent="0.4">
      <c r="A78" s="252" t="s">
        <v>85</v>
      </c>
      <c r="B78" s="253"/>
      <c r="C78" s="254"/>
      <c r="D78" s="255" t="s">
        <v>86</v>
      </c>
      <c r="E78" s="256"/>
      <c r="F78" s="43"/>
      <c r="G78" s="44"/>
      <c r="H78" s="255" t="s">
        <v>86</v>
      </c>
      <c r="I78" s="256"/>
      <c r="J78" s="43"/>
      <c r="K78" s="44"/>
      <c r="L78" s="255" t="s">
        <v>86</v>
      </c>
      <c r="M78" s="256"/>
      <c r="N78" s="43"/>
      <c r="O78" s="44"/>
      <c r="P78" s="35"/>
      <c r="Q78" s="3" t="str">
        <f>IF(OR(D78="",H78="",L78="",D78="可能・不可",H78="可能・不可",L78="可能・不可"),A78&amp;"の可否を選択してください","")</f>
        <v>自宅療養者への対応の可否を選択してください</v>
      </c>
      <c r="R78" s="2" t="str">
        <f>IF(OR(D78="",D78="可能・不可"),"診療","")</f>
        <v>診療</v>
      </c>
      <c r="S78" s="2" t="str">
        <f>IF(OR(H78="",H78="可能・不可"),"往診","")</f>
        <v>往診</v>
      </c>
      <c r="T78" s="2" t="str">
        <f>IF(OR(L78="",L78="可能・不可"),"健康観察","")</f>
        <v>健康観察</v>
      </c>
    </row>
    <row r="79" spans="1:20" x14ac:dyDescent="0.4">
      <c r="A79" s="274" t="s">
        <v>87</v>
      </c>
      <c r="B79" s="275"/>
      <c r="C79" s="276"/>
      <c r="D79" s="277" t="s">
        <v>86</v>
      </c>
      <c r="E79" s="278"/>
      <c r="F79" s="45"/>
      <c r="G79" s="46"/>
      <c r="H79" s="277" t="s">
        <v>86</v>
      </c>
      <c r="I79" s="278"/>
      <c r="J79" s="45"/>
      <c r="K79" s="46"/>
      <c r="L79" s="277" t="s">
        <v>86</v>
      </c>
      <c r="M79" s="278"/>
      <c r="N79" s="45"/>
      <c r="O79" s="46"/>
      <c r="P79" s="35"/>
      <c r="Q79" s="3" t="str">
        <f t="shared" ref="Q79:Q81" si="3">IF(OR(D79="",H79="",L79="",D79="可能・不可",H79="可能・不可",L79="可能・不可"),A79&amp;"の可否を選択してください","")</f>
        <v>宿泊療養者への対応の可否を選択してください</v>
      </c>
      <c r="R79" s="2" t="str">
        <f t="shared" ref="R79:R81" si="4">IF(OR(D79="",D79="可能・不可"),"診療","")</f>
        <v>診療</v>
      </c>
      <c r="S79" s="2" t="str">
        <f t="shared" ref="S79:S81" si="5">IF(OR(H79="",H79="可能・不可"),"往診","")</f>
        <v>往診</v>
      </c>
      <c r="T79" s="2" t="str">
        <f t="shared" ref="T79:T81" si="6">IF(OR(L79="",L79="可能・不可"),"健康観察","")</f>
        <v>健康観察</v>
      </c>
    </row>
    <row r="80" spans="1:20" x14ac:dyDescent="0.4">
      <c r="A80" s="279" t="s">
        <v>88</v>
      </c>
      <c r="B80" s="280"/>
      <c r="C80" s="281"/>
      <c r="D80" s="277" t="s">
        <v>86</v>
      </c>
      <c r="E80" s="278"/>
      <c r="F80" s="45"/>
      <c r="G80" s="47"/>
      <c r="H80" s="277" t="s">
        <v>86</v>
      </c>
      <c r="I80" s="278"/>
      <c r="J80" s="45"/>
      <c r="K80" s="47"/>
      <c r="L80" s="277" t="s">
        <v>86</v>
      </c>
      <c r="M80" s="278"/>
      <c r="N80" s="45"/>
      <c r="O80" s="47"/>
      <c r="P80" s="35"/>
      <c r="Q80" s="3" t="str">
        <f t="shared" si="3"/>
        <v>高齢者施設への対応の可否を選択してください</v>
      </c>
      <c r="R80" s="2" t="str">
        <f t="shared" si="4"/>
        <v>診療</v>
      </c>
      <c r="S80" s="2" t="str">
        <f t="shared" si="5"/>
        <v>往診</v>
      </c>
      <c r="T80" s="2" t="str">
        <f t="shared" si="6"/>
        <v>健康観察</v>
      </c>
    </row>
    <row r="81" spans="1:20" ht="19.5" thickBot="1" x14ac:dyDescent="0.45">
      <c r="A81" s="289" t="s">
        <v>89</v>
      </c>
      <c r="B81" s="290"/>
      <c r="C81" s="291"/>
      <c r="D81" s="292" t="s">
        <v>86</v>
      </c>
      <c r="E81" s="293"/>
      <c r="F81" s="48"/>
      <c r="G81" s="49"/>
      <c r="H81" s="292" t="s">
        <v>86</v>
      </c>
      <c r="I81" s="293"/>
      <c r="J81" s="48"/>
      <c r="K81" s="49"/>
      <c r="L81" s="292" t="s">
        <v>86</v>
      </c>
      <c r="M81" s="293"/>
      <c r="N81" s="48"/>
      <c r="O81" s="49"/>
      <c r="P81" s="35"/>
      <c r="Q81" s="3" t="str">
        <f t="shared" si="3"/>
        <v>障がい者施設等への対応の可否を選択してください</v>
      </c>
      <c r="R81" s="2" t="str">
        <f t="shared" si="4"/>
        <v>診療</v>
      </c>
      <c r="S81" s="2" t="str">
        <f t="shared" si="5"/>
        <v>往診</v>
      </c>
      <c r="T81" s="2" t="str">
        <f t="shared" si="6"/>
        <v>健康観察</v>
      </c>
    </row>
    <row r="82" spans="1:20" ht="18" customHeight="1" x14ac:dyDescent="0.4">
      <c r="A82" s="226" t="s">
        <v>90</v>
      </c>
      <c r="B82" s="227"/>
      <c r="C82" s="227"/>
      <c r="D82" s="227"/>
      <c r="E82" s="227"/>
      <c r="F82" s="227"/>
      <c r="G82" s="294"/>
      <c r="H82" s="297"/>
      <c r="I82" s="298"/>
      <c r="J82" s="298"/>
      <c r="K82" s="298"/>
      <c r="L82" s="298"/>
      <c r="M82" s="298"/>
      <c r="N82" s="298"/>
      <c r="O82" s="299"/>
      <c r="P82" s="50"/>
    </row>
    <row r="83" spans="1:20" x14ac:dyDescent="0.4">
      <c r="A83" s="228"/>
      <c r="B83" s="229"/>
      <c r="C83" s="229"/>
      <c r="D83" s="229"/>
      <c r="E83" s="229"/>
      <c r="F83" s="229"/>
      <c r="G83" s="295"/>
      <c r="H83" s="300"/>
      <c r="I83" s="301"/>
      <c r="J83" s="301"/>
      <c r="K83" s="301"/>
      <c r="L83" s="301"/>
      <c r="M83" s="301"/>
      <c r="N83" s="301"/>
      <c r="O83" s="302"/>
      <c r="P83" s="50"/>
    </row>
    <row r="84" spans="1:20" x14ac:dyDescent="0.4">
      <c r="A84" s="228"/>
      <c r="B84" s="229"/>
      <c r="C84" s="229"/>
      <c r="D84" s="229"/>
      <c r="E84" s="229"/>
      <c r="F84" s="229"/>
      <c r="G84" s="295"/>
      <c r="H84" s="300"/>
      <c r="I84" s="301"/>
      <c r="J84" s="301"/>
      <c r="K84" s="301"/>
      <c r="L84" s="301"/>
      <c r="M84" s="301"/>
      <c r="N84" s="301"/>
      <c r="O84" s="302"/>
      <c r="P84" s="50"/>
    </row>
    <row r="85" spans="1:20" x14ac:dyDescent="0.4">
      <c r="A85" s="228"/>
      <c r="B85" s="229"/>
      <c r="C85" s="229"/>
      <c r="D85" s="229"/>
      <c r="E85" s="229"/>
      <c r="F85" s="229"/>
      <c r="G85" s="295"/>
      <c r="H85" s="300"/>
      <c r="I85" s="301"/>
      <c r="J85" s="301"/>
      <c r="K85" s="301"/>
      <c r="L85" s="301"/>
      <c r="M85" s="301"/>
      <c r="N85" s="301"/>
      <c r="O85" s="302"/>
      <c r="P85" s="50"/>
    </row>
    <row r="86" spans="1:20" x14ac:dyDescent="0.4">
      <c r="A86" s="228"/>
      <c r="B86" s="229"/>
      <c r="C86" s="229"/>
      <c r="D86" s="229"/>
      <c r="E86" s="229"/>
      <c r="F86" s="229"/>
      <c r="G86" s="295"/>
      <c r="H86" s="300"/>
      <c r="I86" s="301"/>
      <c r="J86" s="301"/>
      <c r="K86" s="301"/>
      <c r="L86" s="301"/>
      <c r="M86" s="301"/>
      <c r="N86" s="301"/>
      <c r="O86" s="302"/>
      <c r="P86" s="50"/>
    </row>
    <row r="87" spans="1:20" ht="19.5" thickBot="1" x14ac:dyDescent="0.45">
      <c r="A87" s="230"/>
      <c r="B87" s="231"/>
      <c r="C87" s="231"/>
      <c r="D87" s="231"/>
      <c r="E87" s="231"/>
      <c r="F87" s="231"/>
      <c r="G87" s="296"/>
      <c r="H87" s="303"/>
      <c r="I87" s="304"/>
      <c r="J87" s="304"/>
      <c r="K87" s="304"/>
      <c r="L87" s="304"/>
      <c r="M87" s="304"/>
      <c r="N87" s="304"/>
      <c r="O87" s="305"/>
      <c r="P87" s="50"/>
    </row>
    <row r="88" spans="1:20" x14ac:dyDescent="0.4">
      <c r="A88" s="51"/>
      <c r="B88" s="52"/>
      <c r="C88" s="52"/>
      <c r="D88" s="52"/>
      <c r="E88" s="52"/>
      <c r="F88" s="52"/>
      <c r="G88" s="52"/>
      <c r="H88" s="52"/>
      <c r="I88" s="52"/>
      <c r="J88" s="52"/>
      <c r="K88" s="52"/>
      <c r="L88" s="52"/>
      <c r="M88" s="52"/>
      <c r="N88" s="52"/>
      <c r="O88" s="52"/>
      <c r="P88" s="50"/>
    </row>
    <row r="89" spans="1:20" x14ac:dyDescent="0.4">
      <c r="A89" s="103" t="s">
        <v>91</v>
      </c>
      <c r="B89" s="103"/>
      <c r="C89" s="103"/>
      <c r="D89" s="103"/>
      <c r="E89" s="103"/>
      <c r="F89" s="103"/>
      <c r="G89" s="103"/>
      <c r="H89" s="103"/>
      <c r="I89" s="103"/>
      <c r="J89" s="103"/>
      <c r="K89" s="103"/>
      <c r="L89" s="103"/>
      <c r="M89" s="103"/>
      <c r="N89" s="103"/>
      <c r="O89" s="103"/>
      <c r="P89" s="8"/>
    </row>
    <row r="90" spans="1:20" ht="119.45" customHeight="1" x14ac:dyDescent="0.4">
      <c r="A90" s="104" t="s">
        <v>92</v>
      </c>
      <c r="B90" s="158"/>
      <c r="C90" s="158"/>
      <c r="D90" s="158"/>
      <c r="E90" s="158"/>
      <c r="F90" s="158"/>
      <c r="G90" s="158"/>
      <c r="H90" s="158"/>
      <c r="I90" s="158"/>
      <c r="J90" s="158"/>
      <c r="K90" s="158"/>
      <c r="L90" s="158"/>
      <c r="M90" s="158"/>
      <c r="N90" s="158"/>
      <c r="O90" s="159"/>
      <c r="P90" s="8"/>
    </row>
    <row r="91" spans="1:20" ht="7.15" customHeight="1" thickBot="1" x14ac:dyDescent="0.45">
      <c r="A91" s="9"/>
      <c r="B91" s="9"/>
      <c r="C91" s="9"/>
      <c r="D91" s="9"/>
      <c r="E91" s="9"/>
      <c r="F91" s="9"/>
      <c r="G91" s="9"/>
      <c r="H91" s="9"/>
      <c r="I91" s="9"/>
      <c r="J91" s="9"/>
      <c r="K91" s="9"/>
      <c r="L91" s="9"/>
      <c r="M91" s="9"/>
      <c r="N91" s="9"/>
      <c r="O91" s="9"/>
      <c r="P91" s="8"/>
    </row>
    <row r="92" spans="1:20" ht="19.5" thickBot="1" x14ac:dyDescent="0.45">
      <c r="A92" s="160" t="s">
        <v>42</v>
      </c>
      <c r="B92" s="161"/>
      <c r="C92" s="161"/>
      <c r="D92" s="161"/>
      <c r="E92" s="161"/>
      <c r="F92" s="282" t="s">
        <v>49</v>
      </c>
      <c r="G92" s="283"/>
      <c r="H92" s="283"/>
      <c r="I92" s="283"/>
      <c r="J92" s="284"/>
      <c r="K92" s="223" t="s">
        <v>50</v>
      </c>
      <c r="L92" s="224"/>
      <c r="M92" s="224"/>
      <c r="N92" s="224"/>
      <c r="O92" s="225"/>
      <c r="P92" s="21"/>
    </row>
    <row r="93" spans="1:20" ht="37.15" customHeight="1" x14ac:dyDescent="0.4">
      <c r="A93" s="285" t="s">
        <v>93</v>
      </c>
      <c r="B93" s="286"/>
      <c r="C93" s="286"/>
      <c r="D93" s="286"/>
      <c r="E93" s="286"/>
      <c r="F93" s="255" t="s">
        <v>72</v>
      </c>
      <c r="G93" s="287"/>
      <c r="H93" s="287"/>
      <c r="I93" s="287"/>
      <c r="J93" s="288"/>
      <c r="K93" s="255" t="s">
        <v>72</v>
      </c>
      <c r="L93" s="287"/>
      <c r="M93" s="287"/>
      <c r="N93" s="287"/>
      <c r="O93" s="288"/>
      <c r="P93" s="35"/>
      <c r="Q93" s="53" t="str">
        <f>IF(OR(F93="",K93="",F93="可能　　・　　不可",K93="可能　　・　　不可"),A93&amp;"の可否を選択してください","")</f>
        <v>病床の確保の協定を締結している医療機関に代わっての一般患者の受入の可否を選択してください</v>
      </c>
      <c r="R93" s="2" t="str">
        <f>IF(OR(F93="",F93="可能　　・　　不可"),"流行初期","")</f>
        <v>流行初期</v>
      </c>
      <c r="S93" s="2" t="str">
        <f>IF(OR(K93="",K93="可能　　・　　不可"),"初期以降","")</f>
        <v>初期以降</v>
      </c>
    </row>
    <row r="94" spans="1:20" ht="19.5" thickBot="1" x14ac:dyDescent="0.45">
      <c r="A94" s="320" t="s">
        <v>94</v>
      </c>
      <c r="B94" s="321"/>
      <c r="C94" s="321"/>
      <c r="D94" s="321"/>
      <c r="E94" s="321"/>
      <c r="F94" s="292" t="s">
        <v>72</v>
      </c>
      <c r="G94" s="322"/>
      <c r="H94" s="322"/>
      <c r="I94" s="322"/>
      <c r="J94" s="323"/>
      <c r="K94" s="292" t="s">
        <v>72</v>
      </c>
      <c r="L94" s="322"/>
      <c r="M94" s="322"/>
      <c r="N94" s="322"/>
      <c r="O94" s="323"/>
      <c r="P94" s="35"/>
      <c r="Q94" s="3" t="str">
        <f>IF(OR(F94="",K94="",F94="可能　　・　　不可",K94="可能　　・　　不可"),A94&amp;"の可否を選択してください","")</f>
        <v>回復患者の転院受入の可否を選択してください</v>
      </c>
      <c r="R94" s="2" t="str">
        <f>IF(OR(F94="",F94="可能　　・　　不可"),"流行初期","")</f>
        <v>流行初期</v>
      </c>
      <c r="S94" s="2" t="str">
        <f>IF(OR(K94="",K94="可能　　・　　不可"),"初期以降","")</f>
        <v>初期以降</v>
      </c>
    </row>
    <row r="95" spans="1:20" x14ac:dyDescent="0.4">
      <c r="A95" s="33"/>
      <c r="B95" s="33"/>
      <c r="C95" s="33"/>
      <c r="D95" s="33"/>
      <c r="E95" s="33"/>
      <c r="F95" s="33"/>
      <c r="G95" s="33"/>
      <c r="H95" s="34"/>
      <c r="I95" s="34"/>
      <c r="J95" s="34"/>
      <c r="K95" s="34"/>
      <c r="L95" s="34"/>
      <c r="M95" s="34"/>
      <c r="N95" s="34"/>
      <c r="O95" s="34"/>
      <c r="P95" s="35"/>
    </row>
    <row r="96" spans="1:20" x14ac:dyDescent="0.4">
      <c r="A96" s="103" t="s">
        <v>95</v>
      </c>
      <c r="B96" s="103"/>
      <c r="C96" s="103"/>
      <c r="D96" s="103"/>
      <c r="E96" s="103"/>
      <c r="F96" s="103"/>
      <c r="G96" s="103"/>
      <c r="H96" s="103"/>
      <c r="I96" s="103"/>
      <c r="J96" s="103"/>
      <c r="K96" s="103"/>
      <c r="L96" s="103"/>
      <c r="M96" s="103"/>
      <c r="N96" s="103"/>
      <c r="O96" s="103"/>
      <c r="P96" s="8"/>
    </row>
    <row r="97" spans="1:22" ht="298.89999999999998" customHeight="1" x14ac:dyDescent="0.4">
      <c r="A97" s="104" t="s">
        <v>96</v>
      </c>
      <c r="B97" s="158"/>
      <c r="C97" s="158"/>
      <c r="D97" s="158"/>
      <c r="E97" s="158"/>
      <c r="F97" s="158"/>
      <c r="G97" s="158"/>
      <c r="H97" s="158"/>
      <c r="I97" s="158"/>
      <c r="J97" s="158"/>
      <c r="K97" s="158"/>
      <c r="L97" s="158"/>
      <c r="M97" s="158"/>
      <c r="N97" s="158"/>
      <c r="O97" s="159"/>
      <c r="P97" s="8"/>
    </row>
    <row r="98" spans="1:22" ht="7.15" customHeight="1" thickBot="1" x14ac:dyDescent="0.45">
      <c r="A98" s="9"/>
      <c r="B98" s="9"/>
      <c r="C98" s="9"/>
      <c r="D98" s="9"/>
      <c r="E98" s="9"/>
      <c r="F98" s="9"/>
      <c r="G98" s="9"/>
      <c r="H98" s="9"/>
      <c r="I98" s="9"/>
      <c r="J98" s="9"/>
      <c r="K98" s="9"/>
      <c r="L98" s="9"/>
      <c r="M98" s="9"/>
      <c r="N98" s="9"/>
      <c r="O98" s="9"/>
      <c r="P98" s="8"/>
    </row>
    <row r="99" spans="1:22" x14ac:dyDescent="0.4">
      <c r="A99" s="257" t="s">
        <v>42</v>
      </c>
      <c r="B99" s="258"/>
      <c r="C99" s="259"/>
      <c r="D99" s="327" t="s">
        <v>97</v>
      </c>
      <c r="E99" s="328"/>
      <c r="F99" s="331"/>
      <c r="G99" s="332"/>
      <c r="H99" s="332"/>
      <c r="I99" s="332"/>
      <c r="J99" s="332"/>
      <c r="K99" s="332"/>
      <c r="L99" s="332"/>
      <c r="M99" s="332"/>
      <c r="N99" s="332"/>
      <c r="O99" s="333"/>
      <c r="P99" s="21"/>
    </row>
    <row r="100" spans="1:22" ht="18" customHeight="1" x14ac:dyDescent="0.4">
      <c r="A100" s="324"/>
      <c r="B100" s="325"/>
      <c r="C100" s="326"/>
      <c r="D100" s="329"/>
      <c r="E100" s="306"/>
      <c r="F100" s="334" t="s">
        <v>98</v>
      </c>
      <c r="G100" s="335"/>
      <c r="H100" s="337" t="s">
        <v>99</v>
      </c>
      <c r="I100" s="338"/>
      <c r="J100" s="306" t="s">
        <v>100</v>
      </c>
      <c r="K100" s="306"/>
      <c r="L100" s="308" t="s">
        <v>101</v>
      </c>
      <c r="M100" s="308"/>
      <c r="N100" s="308" t="s">
        <v>102</v>
      </c>
      <c r="O100" s="310"/>
      <c r="P100" s="21"/>
    </row>
    <row r="101" spans="1:22" ht="19.5" thickBot="1" x14ac:dyDescent="0.45">
      <c r="A101" s="263"/>
      <c r="B101" s="264"/>
      <c r="C101" s="265"/>
      <c r="D101" s="330"/>
      <c r="E101" s="307"/>
      <c r="F101" s="336"/>
      <c r="G101" s="336"/>
      <c r="H101" s="339"/>
      <c r="I101" s="340"/>
      <c r="J101" s="307"/>
      <c r="K101" s="307"/>
      <c r="L101" s="309"/>
      <c r="M101" s="309"/>
      <c r="N101" s="309"/>
      <c r="O101" s="311"/>
      <c r="P101" s="21"/>
    </row>
    <row r="102" spans="1:22" ht="19.5" thickBot="1" x14ac:dyDescent="0.45">
      <c r="A102" s="312" t="s">
        <v>103</v>
      </c>
      <c r="B102" s="313"/>
      <c r="C102" s="314"/>
      <c r="D102" s="54"/>
      <c r="E102" s="55" t="s">
        <v>104</v>
      </c>
      <c r="F102" s="56"/>
      <c r="G102" s="57" t="s">
        <v>104</v>
      </c>
      <c r="H102" s="58"/>
      <c r="I102" s="55" t="s">
        <v>104</v>
      </c>
      <c r="J102" s="56"/>
      <c r="K102" s="57" t="s">
        <v>104</v>
      </c>
      <c r="L102" s="58"/>
      <c r="M102" s="55" t="s">
        <v>104</v>
      </c>
      <c r="N102" s="56"/>
      <c r="O102" s="59" t="s">
        <v>104</v>
      </c>
      <c r="P102" s="60"/>
      <c r="Q102" s="3" t="str">
        <f>IF(D102&lt;MAX(F102,H102,J102,L102,N102),"医師：全体人数より内訳人数が多くなっています","")</f>
        <v/>
      </c>
      <c r="R102" s="2" t="str">
        <f>IF($D102&lt;F102,"道外","")</f>
        <v/>
      </c>
      <c r="S102" s="2" t="str">
        <f>IF($D102&lt;H102,"DMAT","")</f>
        <v/>
      </c>
      <c r="T102" s="2" t="str">
        <f>IF($D102&lt;J102,"DPAT","")</f>
        <v/>
      </c>
      <c r="U102" s="2" t="str">
        <f>IF($D102&lt;L102,"医療担当","")</f>
        <v/>
      </c>
      <c r="V102" s="2" t="str">
        <f>IF($D102&lt;N102,"予防業務","")</f>
        <v/>
      </c>
    </row>
    <row r="103" spans="1:22" ht="19.5" thickBot="1" x14ac:dyDescent="0.45">
      <c r="A103" s="315" t="s">
        <v>105</v>
      </c>
      <c r="B103" s="316"/>
      <c r="C103" s="317"/>
      <c r="D103" s="61"/>
      <c r="E103" s="62" t="s">
        <v>104</v>
      </c>
      <c r="F103" s="63"/>
      <c r="G103" s="64" t="s">
        <v>104</v>
      </c>
      <c r="H103" s="65"/>
      <c r="I103" s="62" t="s">
        <v>104</v>
      </c>
      <c r="J103" s="63"/>
      <c r="K103" s="64" t="s">
        <v>104</v>
      </c>
      <c r="L103" s="65"/>
      <c r="M103" s="62" t="s">
        <v>104</v>
      </c>
      <c r="N103" s="63"/>
      <c r="O103" s="66" t="s">
        <v>104</v>
      </c>
      <c r="P103" s="60"/>
      <c r="Q103" s="3" t="str">
        <f>IF(D103&lt;MAX(F103,H103,J103,L103,N103),"看護師：全体人数より内訳人数が多くなっています","")</f>
        <v/>
      </c>
      <c r="R103" s="2" t="str">
        <f t="shared" ref="R103:R104" si="7">IF($D103&lt;F103,"道外","")</f>
        <v/>
      </c>
      <c r="S103" s="2" t="str">
        <f t="shared" ref="S103:S104" si="8">IF($D103&lt;H103,"DMAT","")</f>
        <v/>
      </c>
      <c r="T103" s="2" t="str">
        <f t="shared" ref="T103:T104" si="9">IF($D103&lt;J103,"DPAT","")</f>
        <v/>
      </c>
      <c r="U103" s="2" t="str">
        <f t="shared" ref="U103:U104" si="10">IF($D103&lt;L103,"医療担当","")</f>
        <v/>
      </c>
      <c r="V103" s="2" t="str">
        <f t="shared" ref="V103:V104" si="11">IF($D103&lt;N103,"予防業務","")</f>
        <v/>
      </c>
    </row>
    <row r="104" spans="1:22" x14ac:dyDescent="0.4">
      <c r="A104" s="312" t="s">
        <v>106</v>
      </c>
      <c r="B104" s="318"/>
      <c r="C104" s="319"/>
      <c r="D104" s="67"/>
      <c r="E104" s="68" t="s">
        <v>104</v>
      </c>
      <c r="F104" s="69"/>
      <c r="G104" s="70" t="s">
        <v>104</v>
      </c>
      <c r="H104" s="71"/>
      <c r="I104" s="68" t="s">
        <v>104</v>
      </c>
      <c r="J104" s="69"/>
      <c r="K104" s="70" t="s">
        <v>104</v>
      </c>
      <c r="L104" s="71"/>
      <c r="M104" s="68" t="s">
        <v>104</v>
      </c>
      <c r="N104" s="69"/>
      <c r="O104" s="26" t="s">
        <v>104</v>
      </c>
      <c r="P104" s="60"/>
      <c r="Q104" s="3" t="str">
        <f>IF(D104&lt;MAX(F104,H104,J104,L104,N104),"その他職種：体人数より内訳人数が多くなっています","")</f>
        <v/>
      </c>
      <c r="R104" s="2" t="str">
        <f t="shared" si="7"/>
        <v/>
      </c>
      <c r="S104" s="2" t="str">
        <f t="shared" si="8"/>
        <v/>
      </c>
      <c r="T104" s="2" t="str">
        <f t="shared" si="9"/>
        <v/>
      </c>
      <c r="U104" s="2" t="str">
        <f t="shared" si="10"/>
        <v/>
      </c>
      <c r="V104" s="2" t="str">
        <f t="shared" si="11"/>
        <v/>
      </c>
    </row>
    <row r="105" spans="1:22" ht="18.600000000000001" customHeight="1" thickBot="1" x14ac:dyDescent="0.45">
      <c r="A105" s="72"/>
      <c r="B105" s="347" t="s">
        <v>107</v>
      </c>
      <c r="C105" s="348"/>
      <c r="D105" s="349"/>
      <c r="E105" s="350"/>
      <c r="F105" s="350"/>
      <c r="G105" s="350"/>
      <c r="H105" s="350"/>
      <c r="I105" s="350"/>
      <c r="J105" s="350"/>
      <c r="K105" s="350"/>
      <c r="L105" s="350"/>
      <c r="M105" s="350"/>
      <c r="N105" s="350"/>
      <c r="O105" s="351"/>
      <c r="P105" s="60"/>
      <c r="Q105" s="3" t="str">
        <f>IF(AND(OR(D105="",D105=0),SUM(D104,F104,H104,J104,L104,N104)&gt;0),"その他職種の具体の職種名を入力してください","")</f>
        <v/>
      </c>
    </row>
    <row r="106" spans="1:22" ht="20.25" thickTop="1" thickBot="1" x14ac:dyDescent="0.45">
      <c r="A106" s="352" t="s">
        <v>108</v>
      </c>
      <c r="B106" s="353"/>
      <c r="C106" s="354"/>
      <c r="D106" s="73">
        <f>SUM(D102:D104)</f>
        <v>0</v>
      </c>
      <c r="E106" s="74" t="s">
        <v>104</v>
      </c>
      <c r="F106" s="75">
        <f>SUM(F102:F104)</f>
        <v>0</v>
      </c>
      <c r="G106" s="74" t="s">
        <v>104</v>
      </c>
      <c r="H106" s="75">
        <f>SUM(H102:H104)</f>
        <v>0</v>
      </c>
      <c r="I106" s="74" t="s">
        <v>104</v>
      </c>
      <c r="J106" s="75">
        <f>SUM(J102:J104)</f>
        <v>0</v>
      </c>
      <c r="K106" s="74" t="s">
        <v>104</v>
      </c>
      <c r="L106" s="75">
        <f>SUM(L102:L104)</f>
        <v>0</v>
      </c>
      <c r="M106" s="74" t="s">
        <v>104</v>
      </c>
      <c r="N106" s="75">
        <f>SUM(N102:N104)</f>
        <v>0</v>
      </c>
      <c r="O106" s="76" t="s">
        <v>104</v>
      </c>
      <c r="P106" s="60"/>
    </row>
    <row r="107" spans="1:22" x14ac:dyDescent="0.4">
      <c r="A107" s="51"/>
      <c r="B107" s="51"/>
      <c r="C107" s="51"/>
      <c r="D107" s="77"/>
      <c r="E107" s="77"/>
      <c r="F107" s="77"/>
      <c r="G107" s="77"/>
      <c r="H107" s="77"/>
      <c r="I107" s="77"/>
      <c r="J107" s="77"/>
      <c r="K107" s="77"/>
      <c r="L107" s="77"/>
      <c r="M107" s="77"/>
      <c r="N107" s="77"/>
      <c r="O107" s="77"/>
      <c r="P107" s="78"/>
    </row>
    <row r="108" spans="1:22" x14ac:dyDescent="0.4">
      <c r="A108" s="103" t="s">
        <v>109</v>
      </c>
      <c r="B108" s="103"/>
      <c r="C108" s="103"/>
      <c r="D108" s="103"/>
      <c r="E108" s="103"/>
      <c r="F108" s="103"/>
      <c r="G108" s="103"/>
      <c r="H108" s="103"/>
      <c r="I108" s="103"/>
      <c r="J108" s="103"/>
      <c r="K108" s="103"/>
      <c r="L108" s="103"/>
      <c r="M108" s="103"/>
      <c r="N108" s="103"/>
      <c r="O108" s="103"/>
      <c r="P108" s="8"/>
    </row>
    <row r="109" spans="1:22" ht="187.15" customHeight="1" x14ac:dyDescent="0.4">
      <c r="A109" s="104" t="s">
        <v>110</v>
      </c>
      <c r="B109" s="158"/>
      <c r="C109" s="158"/>
      <c r="D109" s="158"/>
      <c r="E109" s="158"/>
      <c r="F109" s="158"/>
      <c r="G109" s="158"/>
      <c r="H109" s="158"/>
      <c r="I109" s="158"/>
      <c r="J109" s="158"/>
      <c r="K109" s="158"/>
      <c r="L109" s="158"/>
      <c r="M109" s="158"/>
      <c r="N109" s="158"/>
      <c r="O109" s="159"/>
      <c r="P109" s="8"/>
    </row>
    <row r="110" spans="1:22" ht="5.45" customHeight="1" thickBot="1" x14ac:dyDescent="0.45">
      <c r="A110" s="9"/>
      <c r="B110" s="9"/>
      <c r="C110" s="9"/>
      <c r="D110" s="9"/>
      <c r="E110" s="9"/>
      <c r="F110" s="9"/>
      <c r="G110" s="9"/>
      <c r="H110" s="9"/>
      <c r="I110" s="9"/>
      <c r="J110" s="9"/>
      <c r="K110" s="9"/>
      <c r="L110" s="9"/>
      <c r="M110" s="9"/>
      <c r="N110" s="9"/>
      <c r="O110" s="9"/>
      <c r="P110" s="8"/>
    </row>
    <row r="111" spans="1:22" ht="18" customHeight="1" x14ac:dyDescent="0.4">
      <c r="A111" s="355" t="s">
        <v>42</v>
      </c>
      <c r="B111" s="356"/>
      <c r="C111" s="356"/>
      <c r="D111" s="356"/>
      <c r="E111" s="356"/>
      <c r="F111" s="356"/>
      <c r="G111" s="356"/>
      <c r="H111" s="356"/>
      <c r="I111" s="357"/>
      <c r="J111" s="364" t="s">
        <v>111</v>
      </c>
      <c r="K111" s="258"/>
      <c r="L111" s="365"/>
      <c r="M111" s="368" t="s">
        <v>112</v>
      </c>
      <c r="N111" s="369"/>
      <c r="O111" s="370"/>
      <c r="P111" s="21"/>
    </row>
    <row r="112" spans="1:22" x14ac:dyDescent="0.4">
      <c r="A112" s="358"/>
      <c r="B112" s="359"/>
      <c r="C112" s="359"/>
      <c r="D112" s="359"/>
      <c r="E112" s="359"/>
      <c r="F112" s="359"/>
      <c r="G112" s="359"/>
      <c r="H112" s="359"/>
      <c r="I112" s="360"/>
      <c r="J112" s="324"/>
      <c r="K112" s="325"/>
      <c r="L112" s="366"/>
      <c r="M112" s="371"/>
      <c r="N112" s="372"/>
      <c r="O112" s="373"/>
      <c r="P112" s="21"/>
    </row>
    <row r="113" spans="1:20" ht="19.5" thickBot="1" x14ac:dyDescent="0.45">
      <c r="A113" s="361"/>
      <c r="B113" s="362"/>
      <c r="C113" s="362"/>
      <c r="D113" s="362"/>
      <c r="E113" s="362"/>
      <c r="F113" s="362"/>
      <c r="G113" s="362"/>
      <c r="H113" s="362"/>
      <c r="I113" s="363"/>
      <c r="J113" s="263"/>
      <c r="K113" s="264"/>
      <c r="L113" s="367"/>
      <c r="M113" s="374"/>
      <c r="N113" s="375"/>
      <c r="O113" s="376"/>
      <c r="P113" s="21"/>
    </row>
    <row r="114" spans="1:20" x14ac:dyDescent="0.4">
      <c r="A114" s="341" t="s">
        <v>113</v>
      </c>
      <c r="B114" s="342"/>
      <c r="C114" s="342"/>
      <c r="D114" s="342"/>
      <c r="E114" s="342"/>
      <c r="F114" s="342"/>
      <c r="G114" s="342"/>
      <c r="H114" s="342"/>
      <c r="I114" s="343"/>
      <c r="J114" s="206"/>
      <c r="K114" s="207"/>
      <c r="L114" s="26" t="s">
        <v>114</v>
      </c>
      <c r="M114" s="206"/>
      <c r="N114" s="207"/>
      <c r="O114" s="26" t="s">
        <v>114</v>
      </c>
      <c r="P114" s="79"/>
      <c r="Q114" s="3" t="str">
        <f>IF(AND($E$28="有",M114=""),$M$111&amp;"を入力してください","")</f>
        <v/>
      </c>
    </row>
    <row r="115" spans="1:20" x14ac:dyDescent="0.4">
      <c r="A115" s="344" t="s">
        <v>115</v>
      </c>
      <c r="B115" s="345"/>
      <c r="C115" s="345"/>
      <c r="D115" s="345"/>
      <c r="E115" s="345"/>
      <c r="F115" s="345"/>
      <c r="G115" s="345"/>
      <c r="H115" s="345"/>
      <c r="I115" s="346"/>
      <c r="J115" s="211"/>
      <c r="K115" s="212"/>
      <c r="L115" s="24" t="s">
        <v>114</v>
      </c>
      <c r="M115" s="211"/>
      <c r="N115" s="212"/>
      <c r="O115" s="24" t="s">
        <v>114</v>
      </c>
      <c r="P115" s="79"/>
      <c r="Q115" s="3" t="str">
        <f t="shared" ref="Q115:Q118" si="12">IF(AND($E$28="有",M115=""),$M$111&amp;"を入力してください","")</f>
        <v/>
      </c>
    </row>
    <row r="116" spans="1:20" x14ac:dyDescent="0.4">
      <c r="A116" s="344" t="s">
        <v>116</v>
      </c>
      <c r="B116" s="345"/>
      <c r="C116" s="345"/>
      <c r="D116" s="345"/>
      <c r="E116" s="345"/>
      <c r="F116" s="345"/>
      <c r="G116" s="345"/>
      <c r="H116" s="345"/>
      <c r="I116" s="346"/>
      <c r="J116" s="211"/>
      <c r="K116" s="212"/>
      <c r="L116" s="24" t="s">
        <v>114</v>
      </c>
      <c r="M116" s="211"/>
      <c r="N116" s="212"/>
      <c r="O116" s="24" t="s">
        <v>114</v>
      </c>
      <c r="P116" s="79"/>
      <c r="Q116" s="3" t="str">
        <f t="shared" si="12"/>
        <v/>
      </c>
    </row>
    <row r="117" spans="1:20" x14ac:dyDescent="0.4">
      <c r="A117" s="344" t="s">
        <v>117</v>
      </c>
      <c r="B117" s="345"/>
      <c r="C117" s="345"/>
      <c r="D117" s="345"/>
      <c r="E117" s="345"/>
      <c r="F117" s="345"/>
      <c r="G117" s="345"/>
      <c r="H117" s="345"/>
      <c r="I117" s="346"/>
      <c r="J117" s="211"/>
      <c r="K117" s="212"/>
      <c r="L117" s="24" t="s">
        <v>114</v>
      </c>
      <c r="M117" s="211"/>
      <c r="N117" s="212"/>
      <c r="O117" s="24" t="s">
        <v>114</v>
      </c>
      <c r="P117" s="79"/>
      <c r="Q117" s="3" t="str">
        <f t="shared" si="12"/>
        <v/>
      </c>
    </row>
    <row r="118" spans="1:20" ht="19.5" thickBot="1" x14ac:dyDescent="0.45">
      <c r="A118" s="377" t="s">
        <v>118</v>
      </c>
      <c r="B118" s="378"/>
      <c r="C118" s="378"/>
      <c r="D118" s="378"/>
      <c r="E118" s="378"/>
      <c r="F118" s="378"/>
      <c r="G118" s="378"/>
      <c r="H118" s="378"/>
      <c r="I118" s="379"/>
      <c r="J118" s="380"/>
      <c r="K118" s="381"/>
      <c r="L118" s="80" t="s">
        <v>114</v>
      </c>
      <c r="M118" s="380"/>
      <c r="N118" s="381"/>
      <c r="O118" s="80" t="s">
        <v>114</v>
      </c>
      <c r="P118" s="79"/>
      <c r="Q118" s="3" t="str">
        <f t="shared" si="12"/>
        <v/>
      </c>
    </row>
    <row r="119" spans="1:20" ht="20.25" thickTop="1" thickBot="1" x14ac:dyDescent="0.45">
      <c r="A119" s="382" t="s">
        <v>119</v>
      </c>
      <c r="B119" s="383"/>
      <c r="C119" s="383"/>
      <c r="D119" s="383"/>
      <c r="E119" s="383"/>
      <c r="F119" s="383"/>
      <c r="G119" s="383"/>
      <c r="H119" s="383"/>
      <c r="I119" s="384"/>
      <c r="J119" s="385"/>
      <c r="K119" s="386"/>
      <c r="L119" s="81" t="s">
        <v>120</v>
      </c>
      <c r="M119" s="387"/>
      <c r="N119" s="388"/>
      <c r="O119" s="389"/>
      <c r="P119" s="82"/>
      <c r="Q119" s="3" t="str">
        <f>IF(AND(OR(J119=0,J119=""),SUM(J114:K118)&gt;0),"使用量相当月数を入力してください",IF(AND(J119&gt;0,SUM(J114:K118)=0),"備蓄する個人防護具の枚数を入力してください",""))</f>
        <v/>
      </c>
    </row>
    <row r="120" spans="1:20" s="5" customFormat="1" ht="5.45" customHeight="1" x14ac:dyDescent="0.4">
      <c r="A120" s="83"/>
      <c r="B120" s="83"/>
      <c r="C120" s="83"/>
      <c r="D120" s="83"/>
      <c r="E120" s="83"/>
      <c r="F120" s="83"/>
      <c r="G120" s="83"/>
      <c r="H120" s="83"/>
      <c r="I120" s="83"/>
      <c r="J120" s="84"/>
      <c r="K120" s="84"/>
      <c r="L120" s="85"/>
      <c r="M120" s="55"/>
      <c r="N120" s="55"/>
      <c r="O120" s="55"/>
      <c r="P120" s="82"/>
      <c r="R120" s="7"/>
      <c r="S120" s="7"/>
      <c r="T120" s="7"/>
    </row>
    <row r="121" spans="1:20" ht="91.9" customHeight="1" x14ac:dyDescent="0.4">
      <c r="A121" s="390" t="s">
        <v>121</v>
      </c>
      <c r="B121" s="391"/>
      <c r="C121" s="391"/>
      <c r="D121" s="391"/>
      <c r="E121" s="391"/>
      <c r="F121" s="391"/>
      <c r="G121" s="391"/>
      <c r="H121" s="391"/>
      <c r="I121" s="391"/>
      <c r="J121" s="391"/>
      <c r="K121" s="391"/>
      <c r="L121" s="391"/>
      <c r="M121" s="391"/>
      <c r="N121" s="391"/>
      <c r="O121" s="392"/>
      <c r="P121" s="82"/>
    </row>
    <row r="122" spans="1:20" x14ac:dyDescent="0.4">
      <c r="N122" s="87"/>
      <c r="O122" s="87"/>
      <c r="P122" s="88"/>
    </row>
    <row r="123" spans="1:20" x14ac:dyDescent="0.4">
      <c r="A123" s="393" t="s">
        <v>122</v>
      </c>
      <c r="B123" s="393"/>
      <c r="C123" s="393"/>
      <c r="D123" s="393"/>
      <c r="E123" s="393"/>
      <c r="F123" s="393"/>
      <c r="G123" s="393"/>
      <c r="H123" s="393"/>
      <c r="I123" s="393"/>
      <c r="J123" s="393"/>
      <c r="K123" s="393"/>
      <c r="L123" s="393"/>
      <c r="M123" s="393"/>
      <c r="N123" s="393"/>
      <c r="O123" s="393"/>
    </row>
    <row r="124" spans="1:20" ht="136.9" customHeight="1" x14ac:dyDescent="0.4">
      <c r="A124" s="394" t="s">
        <v>123</v>
      </c>
      <c r="B124" s="395"/>
      <c r="C124" s="395"/>
      <c r="D124" s="395"/>
      <c r="E124" s="395"/>
      <c r="F124" s="395"/>
      <c r="G124" s="395"/>
      <c r="H124" s="395"/>
      <c r="I124" s="395"/>
      <c r="J124" s="395"/>
      <c r="K124" s="395"/>
      <c r="L124" s="395"/>
      <c r="M124" s="395"/>
      <c r="N124" s="395"/>
      <c r="O124" s="396"/>
    </row>
    <row r="125" spans="1:20" ht="6.6" customHeight="1" thickBot="1" x14ac:dyDescent="0.45"/>
    <row r="126" spans="1:20" ht="19.5" thickBot="1" x14ac:dyDescent="0.45">
      <c r="A126" s="217" t="s">
        <v>42</v>
      </c>
      <c r="B126" s="218"/>
      <c r="C126" s="218"/>
      <c r="D126" s="218"/>
      <c r="E126" s="218"/>
      <c r="F126" s="218"/>
      <c r="G126" s="218"/>
      <c r="H126" s="218"/>
      <c r="I126" s="218"/>
      <c r="J126" s="218"/>
      <c r="K126" s="397"/>
      <c r="L126" s="398" t="s">
        <v>124</v>
      </c>
      <c r="M126" s="399"/>
      <c r="N126" s="399"/>
      <c r="O126" s="400"/>
    </row>
    <row r="127" spans="1:20" x14ac:dyDescent="0.4">
      <c r="A127" s="401" t="s">
        <v>125</v>
      </c>
      <c r="B127" s="402"/>
      <c r="C127" s="402"/>
      <c r="D127" s="402"/>
      <c r="E127" s="402"/>
      <c r="F127" s="403"/>
      <c r="G127" s="407" t="s">
        <v>126</v>
      </c>
      <c r="H127" s="408"/>
      <c r="I127" s="408"/>
      <c r="J127" s="408"/>
      <c r="K127" s="409"/>
      <c r="L127" s="410" t="s">
        <v>127</v>
      </c>
      <c r="M127" s="411"/>
      <c r="N127" s="411"/>
      <c r="O127" s="412"/>
      <c r="Q127" s="3" t="str">
        <f>IF(OR(L127="",L127="同意する　・　同意しない"),G127&amp;"を選択してください","")</f>
        <v>①開設者の同意があるかを選択してください</v>
      </c>
    </row>
    <row r="128" spans="1:20" ht="18.600000000000001" customHeight="1" thickBot="1" x14ac:dyDescent="0.45">
      <c r="A128" s="404"/>
      <c r="B128" s="405"/>
      <c r="C128" s="405"/>
      <c r="D128" s="405"/>
      <c r="E128" s="405"/>
      <c r="F128" s="406"/>
      <c r="G128" s="413" t="s">
        <v>128</v>
      </c>
      <c r="H128" s="414"/>
      <c r="I128" s="414"/>
      <c r="J128" s="414"/>
      <c r="K128" s="415"/>
      <c r="L128" s="247" t="s">
        <v>129</v>
      </c>
      <c r="M128" s="248"/>
      <c r="N128" s="248"/>
      <c r="O128" s="249"/>
      <c r="Q128" s="3" t="str">
        <f>IF(OR(L128="",L128="○　・　✕"),G128&amp;"を選択してください","")</f>
        <v>②指定基準を満たしているかを選択してください</v>
      </c>
    </row>
    <row r="129" spans="1:20" ht="18" customHeight="1" x14ac:dyDescent="0.4">
      <c r="A129" s="428" t="s">
        <v>130</v>
      </c>
      <c r="B129" s="429"/>
      <c r="C129" s="429"/>
      <c r="D129" s="429"/>
      <c r="E129" s="429"/>
      <c r="F129" s="430"/>
      <c r="G129" s="407" t="s">
        <v>126</v>
      </c>
      <c r="H129" s="408"/>
      <c r="I129" s="408"/>
      <c r="J129" s="408"/>
      <c r="K129" s="431"/>
      <c r="L129" s="432" t="s">
        <v>127</v>
      </c>
      <c r="M129" s="433"/>
      <c r="N129" s="433"/>
      <c r="O129" s="434"/>
      <c r="Q129" s="3" t="str">
        <f>IF(OR(L129="",L129="同意する　・　同意しない"),G129&amp;"を選択してください","")</f>
        <v>①開設者の同意があるかを選択してください</v>
      </c>
    </row>
    <row r="130" spans="1:20" ht="19.5" thickBot="1" x14ac:dyDescent="0.45">
      <c r="A130" s="404"/>
      <c r="B130" s="405"/>
      <c r="C130" s="405"/>
      <c r="D130" s="405"/>
      <c r="E130" s="405"/>
      <c r="F130" s="406"/>
      <c r="G130" s="413" t="s">
        <v>128</v>
      </c>
      <c r="H130" s="414"/>
      <c r="I130" s="414"/>
      <c r="J130" s="414"/>
      <c r="K130" s="435"/>
      <c r="L130" s="247" t="s">
        <v>129</v>
      </c>
      <c r="M130" s="248"/>
      <c r="N130" s="248"/>
      <c r="O130" s="249"/>
      <c r="Q130" s="3" t="str">
        <f>IF(OR(L130="",L130="○　・　✕"),G130&amp;"を選択してください","")</f>
        <v>②指定基準を満たしているかを選択してください</v>
      </c>
    </row>
    <row r="131" spans="1:20" ht="6.6" customHeight="1" x14ac:dyDescent="0.4"/>
    <row r="132" spans="1:20" x14ac:dyDescent="0.4">
      <c r="A132" s="436" t="s">
        <v>131</v>
      </c>
      <c r="B132" s="436"/>
      <c r="C132" s="436"/>
      <c r="D132" s="436"/>
      <c r="E132" s="436"/>
      <c r="F132" s="436"/>
      <c r="G132" s="436"/>
      <c r="H132" s="436"/>
      <c r="I132" s="436"/>
      <c r="J132" s="436"/>
      <c r="K132" s="436"/>
      <c r="L132" s="436"/>
      <c r="M132" s="436"/>
      <c r="N132" s="436"/>
      <c r="O132" s="436"/>
    </row>
    <row r="133" spans="1:20" x14ac:dyDescent="0.4">
      <c r="A133" s="416" t="s">
        <v>132</v>
      </c>
      <c r="B133" s="417"/>
      <c r="C133" s="417"/>
      <c r="D133" s="417"/>
      <c r="E133" s="417"/>
      <c r="F133" s="417"/>
      <c r="G133" s="417"/>
      <c r="H133" s="417"/>
      <c r="I133" s="417"/>
      <c r="J133" s="417"/>
      <c r="K133" s="417"/>
      <c r="L133" s="417"/>
      <c r="M133" s="417"/>
      <c r="N133" s="417"/>
      <c r="O133" s="418"/>
    </row>
    <row r="134" spans="1:20" x14ac:dyDescent="0.4">
      <c r="A134" s="419" t="s">
        <v>133</v>
      </c>
      <c r="B134" s="420"/>
      <c r="C134" s="420"/>
      <c r="D134" s="420"/>
      <c r="E134" s="420"/>
      <c r="F134" s="420"/>
      <c r="G134" s="420"/>
      <c r="H134" s="420"/>
      <c r="I134" s="420"/>
      <c r="J134" s="420"/>
      <c r="K134" s="420"/>
      <c r="L134" s="420"/>
      <c r="M134" s="420"/>
      <c r="N134" s="420"/>
      <c r="O134" s="421"/>
    </row>
    <row r="135" spans="1:20" ht="29.45" customHeight="1" x14ac:dyDescent="0.4">
      <c r="A135" s="422" t="s">
        <v>134</v>
      </c>
      <c r="B135" s="423"/>
      <c r="C135" s="423"/>
      <c r="D135" s="423"/>
      <c r="E135" s="423"/>
      <c r="F135" s="423"/>
      <c r="G135" s="423"/>
      <c r="H135" s="423"/>
      <c r="I135" s="423"/>
      <c r="J135" s="423"/>
      <c r="K135" s="423"/>
      <c r="L135" s="423"/>
      <c r="M135" s="423"/>
      <c r="N135" s="423"/>
      <c r="O135" s="424"/>
    </row>
    <row r="136" spans="1:20" s="53" customFormat="1" ht="39" customHeight="1" x14ac:dyDescent="0.4">
      <c r="A136" s="425" t="s">
        <v>135</v>
      </c>
      <c r="B136" s="426"/>
      <c r="C136" s="426"/>
      <c r="D136" s="426"/>
      <c r="E136" s="426"/>
      <c r="F136" s="426"/>
      <c r="G136" s="426"/>
      <c r="H136" s="426"/>
      <c r="I136" s="426"/>
      <c r="J136" s="426"/>
      <c r="K136" s="426"/>
      <c r="L136" s="426"/>
      <c r="M136" s="426"/>
      <c r="N136" s="426"/>
      <c r="O136" s="427"/>
      <c r="P136" s="89"/>
      <c r="R136" s="90"/>
      <c r="S136" s="90"/>
      <c r="T136" s="90"/>
    </row>
    <row r="137" spans="1:20" ht="7.15" customHeight="1" x14ac:dyDescent="0.4">
      <c r="A137" s="91"/>
      <c r="B137" s="92"/>
      <c r="C137" s="92"/>
      <c r="D137" s="92"/>
      <c r="E137" s="92"/>
      <c r="F137" s="92"/>
      <c r="G137" s="92"/>
      <c r="H137" s="92"/>
      <c r="I137" s="92"/>
      <c r="J137" s="92"/>
      <c r="K137" s="92"/>
      <c r="L137" s="92"/>
      <c r="M137" s="92"/>
      <c r="N137" s="92"/>
      <c r="O137" s="92"/>
    </row>
    <row r="138" spans="1:20" x14ac:dyDescent="0.4">
      <c r="A138" s="416" t="s">
        <v>136</v>
      </c>
      <c r="B138" s="417"/>
      <c r="C138" s="417"/>
      <c r="D138" s="417"/>
      <c r="E138" s="417"/>
      <c r="F138" s="417"/>
      <c r="G138" s="417"/>
      <c r="H138" s="417"/>
      <c r="I138" s="417"/>
      <c r="J138" s="417"/>
      <c r="K138" s="417"/>
      <c r="L138" s="417"/>
      <c r="M138" s="417"/>
      <c r="N138" s="417"/>
      <c r="O138" s="418"/>
    </row>
    <row r="139" spans="1:20" x14ac:dyDescent="0.4">
      <c r="A139" s="419" t="s">
        <v>137</v>
      </c>
      <c r="B139" s="420"/>
      <c r="C139" s="420"/>
      <c r="D139" s="420"/>
      <c r="E139" s="420"/>
      <c r="F139" s="420"/>
      <c r="G139" s="420"/>
      <c r="H139" s="420"/>
      <c r="I139" s="420"/>
      <c r="J139" s="420"/>
      <c r="K139" s="420"/>
      <c r="L139" s="420"/>
      <c r="M139" s="420"/>
      <c r="N139" s="420"/>
      <c r="O139" s="421"/>
    </row>
    <row r="140" spans="1:20" ht="29.45" customHeight="1" x14ac:dyDescent="0.4">
      <c r="A140" s="422" t="s">
        <v>138</v>
      </c>
      <c r="B140" s="423"/>
      <c r="C140" s="423"/>
      <c r="D140" s="423"/>
      <c r="E140" s="423"/>
      <c r="F140" s="423"/>
      <c r="G140" s="423"/>
      <c r="H140" s="423"/>
      <c r="I140" s="423"/>
      <c r="J140" s="423"/>
      <c r="K140" s="423"/>
      <c r="L140" s="423"/>
      <c r="M140" s="423"/>
      <c r="N140" s="423"/>
      <c r="O140" s="424"/>
    </row>
    <row r="141" spans="1:20" ht="37.9" customHeight="1" x14ac:dyDescent="0.4">
      <c r="A141" s="425" t="s">
        <v>139</v>
      </c>
      <c r="B141" s="426"/>
      <c r="C141" s="426"/>
      <c r="D141" s="426"/>
      <c r="E141" s="426"/>
      <c r="F141" s="426"/>
      <c r="G141" s="426"/>
      <c r="H141" s="426"/>
      <c r="I141" s="426"/>
      <c r="J141" s="426"/>
      <c r="K141" s="426"/>
      <c r="L141" s="426"/>
      <c r="M141" s="426"/>
      <c r="N141" s="426"/>
      <c r="O141" s="427"/>
    </row>
    <row r="142" spans="1:20" ht="7.15" customHeight="1" x14ac:dyDescent="0.4">
      <c r="A142" s="91"/>
      <c r="B142" s="92"/>
      <c r="C142" s="92"/>
      <c r="D142" s="92"/>
      <c r="E142" s="92"/>
      <c r="F142" s="92"/>
      <c r="G142" s="92"/>
      <c r="H142" s="92"/>
      <c r="I142" s="92"/>
      <c r="J142" s="92"/>
      <c r="K142" s="92"/>
      <c r="L142" s="92"/>
      <c r="M142" s="92"/>
      <c r="N142" s="92"/>
      <c r="O142" s="92"/>
    </row>
    <row r="143" spans="1:20" x14ac:dyDescent="0.4">
      <c r="A143" s="416" t="s">
        <v>140</v>
      </c>
      <c r="B143" s="417"/>
      <c r="C143" s="417"/>
      <c r="D143" s="417"/>
      <c r="E143" s="417"/>
      <c r="F143" s="417"/>
      <c r="G143" s="417"/>
      <c r="H143" s="417"/>
      <c r="I143" s="417"/>
      <c r="J143" s="417"/>
      <c r="K143" s="417"/>
      <c r="L143" s="417"/>
      <c r="M143" s="417"/>
      <c r="N143" s="417"/>
      <c r="O143" s="418"/>
    </row>
    <row r="144" spans="1:20" x14ac:dyDescent="0.4">
      <c r="A144" s="419" t="s">
        <v>137</v>
      </c>
      <c r="B144" s="420"/>
      <c r="C144" s="420"/>
      <c r="D144" s="420"/>
      <c r="E144" s="420"/>
      <c r="F144" s="420"/>
      <c r="G144" s="420"/>
      <c r="H144" s="420"/>
      <c r="I144" s="420"/>
      <c r="J144" s="420"/>
      <c r="K144" s="420"/>
      <c r="L144" s="420"/>
      <c r="M144" s="420"/>
      <c r="N144" s="420"/>
      <c r="O144" s="421"/>
    </row>
    <row r="145" spans="1:15" ht="37.15" customHeight="1" x14ac:dyDescent="0.4">
      <c r="A145" s="425" t="s">
        <v>141</v>
      </c>
      <c r="B145" s="426"/>
      <c r="C145" s="426"/>
      <c r="D145" s="426"/>
      <c r="E145" s="426"/>
      <c r="F145" s="426"/>
      <c r="G145" s="426"/>
      <c r="H145" s="426"/>
      <c r="I145" s="426"/>
      <c r="J145" s="426"/>
      <c r="K145" s="426"/>
      <c r="L145" s="426"/>
      <c r="M145" s="426"/>
      <c r="N145" s="426"/>
      <c r="O145" s="427"/>
    </row>
    <row r="147" spans="1:15" x14ac:dyDescent="0.4">
      <c r="A147" s="169" t="s">
        <v>142</v>
      </c>
      <c r="B147" s="169"/>
      <c r="C147" s="169"/>
      <c r="D147" s="169"/>
      <c r="E147" s="169"/>
      <c r="F147" s="169"/>
      <c r="G147" s="169"/>
      <c r="H147" s="169"/>
      <c r="I147" s="169"/>
      <c r="J147" s="169"/>
      <c r="K147" s="169"/>
      <c r="L147" s="169"/>
      <c r="M147" s="169"/>
      <c r="N147" s="169"/>
      <c r="O147" s="169"/>
    </row>
    <row r="148" spans="1:15" ht="43.15" customHeight="1" x14ac:dyDescent="0.4">
      <c r="A148" s="394" t="s">
        <v>143</v>
      </c>
      <c r="B148" s="395"/>
      <c r="C148" s="395"/>
      <c r="D148" s="395"/>
      <c r="E148" s="395"/>
      <c r="F148" s="395"/>
      <c r="G148" s="395"/>
      <c r="H148" s="395"/>
      <c r="I148" s="395"/>
      <c r="J148" s="395"/>
      <c r="K148" s="395"/>
      <c r="L148" s="395"/>
      <c r="M148" s="395"/>
      <c r="N148" s="395"/>
      <c r="O148" s="396"/>
    </row>
    <row r="149" spans="1:15" ht="8.4499999999999993" customHeight="1" thickBot="1" x14ac:dyDescent="0.45">
      <c r="A149" s="93"/>
      <c r="B149" s="93"/>
      <c r="C149" s="93"/>
      <c r="D149" s="93"/>
      <c r="E149" s="93"/>
      <c r="F149" s="93"/>
      <c r="G149" s="93"/>
      <c r="H149" s="93"/>
      <c r="I149" s="93"/>
      <c r="J149" s="93"/>
      <c r="K149" s="93"/>
      <c r="L149" s="93"/>
      <c r="M149" s="93"/>
      <c r="N149" s="93"/>
      <c r="O149" s="93"/>
    </row>
    <row r="150" spans="1:15" ht="19.5" thickBot="1" x14ac:dyDescent="0.45">
      <c r="A150" s="160" t="s">
        <v>144</v>
      </c>
      <c r="B150" s="161"/>
      <c r="C150" s="161"/>
      <c r="D150" s="161"/>
      <c r="E150" s="161"/>
      <c r="F150" s="161"/>
      <c r="G150" s="161"/>
      <c r="H150" s="161"/>
      <c r="I150" s="161"/>
      <c r="J150" s="161"/>
      <c r="K150" s="161"/>
      <c r="L150" s="161"/>
      <c r="M150" s="161"/>
      <c r="N150" s="161"/>
      <c r="O150" s="162"/>
    </row>
    <row r="151" spans="1:15" x14ac:dyDescent="0.4">
      <c r="A151" s="297"/>
      <c r="B151" s="298"/>
      <c r="C151" s="298"/>
      <c r="D151" s="298"/>
      <c r="E151" s="298"/>
      <c r="F151" s="298"/>
      <c r="G151" s="298"/>
      <c r="H151" s="298"/>
      <c r="I151" s="298"/>
      <c r="J151" s="298"/>
      <c r="K151" s="298"/>
      <c r="L151" s="298"/>
      <c r="M151" s="298"/>
      <c r="N151" s="298"/>
      <c r="O151" s="299"/>
    </row>
    <row r="152" spans="1:15" x14ac:dyDescent="0.4">
      <c r="A152" s="300"/>
      <c r="B152" s="301"/>
      <c r="C152" s="301"/>
      <c r="D152" s="301"/>
      <c r="E152" s="301"/>
      <c r="F152" s="301"/>
      <c r="G152" s="301"/>
      <c r="H152" s="301"/>
      <c r="I152" s="301"/>
      <c r="J152" s="301"/>
      <c r="K152" s="301"/>
      <c r="L152" s="301"/>
      <c r="M152" s="301"/>
      <c r="N152" s="301"/>
      <c r="O152" s="302"/>
    </row>
    <row r="153" spans="1:15" x14ac:dyDescent="0.4">
      <c r="A153" s="300"/>
      <c r="B153" s="301"/>
      <c r="C153" s="301"/>
      <c r="D153" s="301"/>
      <c r="E153" s="301"/>
      <c r="F153" s="301"/>
      <c r="G153" s="301"/>
      <c r="H153" s="301"/>
      <c r="I153" s="301"/>
      <c r="J153" s="301"/>
      <c r="K153" s="301"/>
      <c r="L153" s="301"/>
      <c r="M153" s="301"/>
      <c r="N153" s="301"/>
      <c r="O153" s="302"/>
    </row>
    <row r="154" spans="1:15" x14ac:dyDescent="0.4">
      <c r="A154" s="300"/>
      <c r="B154" s="301"/>
      <c r="C154" s="301"/>
      <c r="D154" s="301"/>
      <c r="E154" s="301"/>
      <c r="F154" s="301"/>
      <c r="G154" s="301"/>
      <c r="H154" s="301"/>
      <c r="I154" s="301"/>
      <c r="J154" s="301"/>
      <c r="K154" s="301"/>
      <c r="L154" s="301"/>
      <c r="M154" s="301"/>
      <c r="N154" s="301"/>
      <c r="O154" s="302"/>
    </row>
    <row r="155" spans="1:15" x14ac:dyDescent="0.4">
      <c r="A155" s="300"/>
      <c r="B155" s="301"/>
      <c r="C155" s="301"/>
      <c r="D155" s="301"/>
      <c r="E155" s="301"/>
      <c r="F155" s="301"/>
      <c r="G155" s="301"/>
      <c r="H155" s="301"/>
      <c r="I155" s="301"/>
      <c r="J155" s="301"/>
      <c r="K155" s="301"/>
      <c r="L155" s="301"/>
      <c r="M155" s="301"/>
      <c r="N155" s="301"/>
      <c r="O155" s="302"/>
    </row>
    <row r="156" spans="1:15" x14ac:dyDescent="0.4">
      <c r="A156" s="300"/>
      <c r="B156" s="301"/>
      <c r="C156" s="301"/>
      <c r="D156" s="301"/>
      <c r="E156" s="301"/>
      <c r="F156" s="301"/>
      <c r="G156" s="301"/>
      <c r="H156" s="301"/>
      <c r="I156" s="301"/>
      <c r="J156" s="301"/>
      <c r="K156" s="301"/>
      <c r="L156" s="301"/>
      <c r="M156" s="301"/>
      <c r="N156" s="301"/>
      <c r="O156" s="302"/>
    </row>
    <row r="157" spans="1:15" x14ac:dyDescent="0.4">
      <c r="A157" s="300"/>
      <c r="B157" s="301"/>
      <c r="C157" s="301"/>
      <c r="D157" s="301"/>
      <c r="E157" s="301"/>
      <c r="F157" s="301"/>
      <c r="G157" s="301"/>
      <c r="H157" s="301"/>
      <c r="I157" s="301"/>
      <c r="J157" s="301"/>
      <c r="K157" s="301"/>
      <c r="L157" s="301"/>
      <c r="M157" s="301"/>
      <c r="N157" s="301"/>
      <c r="O157" s="302"/>
    </row>
    <row r="158" spans="1:15" x14ac:dyDescent="0.4">
      <c r="A158" s="300"/>
      <c r="B158" s="301"/>
      <c r="C158" s="301"/>
      <c r="D158" s="301"/>
      <c r="E158" s="301"/>
      <c r="F158" s="301"/>
      <c r="G158" s="301"/>
      <c r="H158" s="301"/>
      <c r="I158" s="301"/>
      <c r="J158" s="301"/>
      <c r="K158" s="301"/>
      <c r="L158" s="301"/>
      <c r="M158" s="301"/>
      <c r="N158" s="301"/>
      <c r="O158" s="302"/>
    </row>
    <row r="159" spans="1:15" x14ac:dyDescent="0.4">
      <c r="A159" s="300"/>
      <c r="B159" s="301"/>
      <c r="C159" s="301"/>
      <c r="D159" s="301"/>
      <c r="E159" s="301"/>
      <c r="F159" s="301"/>
      <c r="G159" s="301"/>
      <c r="H159" s="301"/>
      <c r="I159" s="301"/>
      <c r="J159" s="301"/>
      <c r="K159" s="301"/>
      <c r="L159" s="301"/>
      <c r="M159" s="301"/>
      <c r="N159" s="301"/>
      <c r="O159" s="302"/>
    </row>
    <row r="160" spans="1:15" ht="19.5" thickBot="1" x14ac:dyDescent="0.45">
      <c r="A160" s="303"/>
      <c r="B160" s="304"/>
      <c r="C160" s="304"/>
      <c r="D160" s="304"/>
      <c r="E160" s="304"/>
      <c r="F160" s="304"/>
      <c r="G160" s="304"/>
      <c r="H160" s="304"/>
      <c r="I160" s="304"/>
      <c r="J160" s="304"/>
      <c r="K160" s="304"/>
      <c r="L160" s="304"/>
      <c r="M160" s="304"/>
      <c r="N160" s="304"/>
      <c r="O160" s="305"/>
    </row>
  </sheetData>
  <mergeCells count="219">
    <mergeCell ref="A148:O148"/>
    <mergeCell ref="A150:O150"/>
    <mergeCell ref="A151:O160"/>
    <mergeCell ref="A140:O140"/>
    <mergeCell ref="A141:O141"/>
    <mergeCell ref="A143:O143"/>
    <mergeCell ref="A144:O144"/>
    <mergeCell ref="A145:O145"/>
    <mergeCell ref="A147:O147"/>
    <mergeCell ref="A133:O133"/>
    <mergeCell ref="A134:O134"/>
    <mergeCell ref="A135:O135"/>
    <mergeCell ref="A136:O136"/>
    <mergeCell ref="A138:O138"/>
    <mergeCell ref="A139:O139"/>
    <mergeCell ref="A129:F130"/>
    <mergeCell ref="G129:K129"/>
    <mergeCell ref="L129:O129"/>
    <mergeCell ref="G130:K130"/>
    <mergeCell ref="L130:O130"/>
    <mergeCell ref="A132:O132"/>
    <mergeCell ref="A121:O121"/>
    <mergeCell ref="A123:O123"/>
    <mergeCell ref="A124:O124"/>
    <mergeCell ref="A126:K126"/>
    <mergeCell ref="L126:O126"/>
    <mergeCell ref="A127:F128"/>
    <mergeCell ref="G127:K127"/>
    <mergeCell ref="L127:O127"/>
    <mergeCell ref="G128:K128"/>
    <mergeCell ref="L128:O128"/>
    <mergeCell ref="A118:I118"/>
    <mergeCell ref="J118:K118"/>
    <mergeCell ref="M118:N118"/>
    <mergeCell ref="A119:I119"/>
    <mergeCell ref="J119:K119"/>
    <mergeCell ref="M119:O119"/>
    <mergeCell ref="A116:I116"/>
    <mergeCell ref="J116:K116"/>
    <mergeCell ref="M116:N116"/>
    <mergeCell ref="A117:I117"/>
    <mergeCell ref="J117:K117"/>
    <mergeCell ref="M117:N117"/>
    <mergeCell ref="A114:I114"/>
    <mergeCell ref="J114:K114"/>
    <mergeCell ref="M114:N114"/>
    <mergeCell ref="A115:I115"/>
    <mergeCell ref="J115:K115"/>
    <mergeCell ref="M115:N115"/>
    <mergeCell ref="B105:C105"/>
    <mergeCell ref="D105:O105"/>
    <mergeCell ref="A106:C106"/>
    <mergeCell ref="A108:O108"/>
    <mergeCell ref="A109:O109"/>
    <mergeCell ref="A111:I113"/>
    <mergeCell ref="J111:L113"/>
    <mergeCell ref="M111:O113"/>
    <mergeCell ref="J100:K101"/>
    <mergeCell ref="L100:M101"/>
    <mergeCell ref="N100:O101"/>
    <mergeCell ref="A102:C102"/>
    <mergeCell ref="A103:C103"/>
    <mergeCell ref="A104:C104"/>
    <mergeCell ref="A94:E94"/>
    <mergeCell ref="F94:J94"/>
    <mergeCell ref="K94:O94"/>
    <mergeCell ref="A96:O96"/>
    <mergeCell ref="A97:O97"/>
    <mergeCell ref="A99:C101"/>
    <mergeCell ref="D99:E101"/>
    <mergeCell ref="F99:O99"/>
    <mergeCell ref="F100:G101"/>
    <mergeCell ref="H100:I101"/>
    <mergeCell ref="A89:O89"/>
    <mergeCell ref="A90:O90"/>
    <mergeCell ref="A92:E92"/>
    <mergeCell ref="F92:J92"/>
    <mergeCell ref="K92:O92"/>
    <mergeCell ref="A93:E93"/>
    <mergeCell ref="F93:J93"/>
    <mergeCell ref="K93:O93"/>
    <mergeCell ref="A81:C81"/>
    <mergeCell ref="D81:E81"/>
    <mergeCell ref="H81:I81"/>
    <mergeCell ref="L81:M81"/>
    <mergeCell ref="A82:G87"/>
    <mergeCell ref="H82:O87"/>
    <mergeCell ref="A79:C79"/>
    <mergeCell ref="D79:E79"/>
    <mergeCell ref="H79:I79"/>
    <mergeCell ref="L79:M79"/>
    <mergeCell ref="A80:C80"/>
    <mergeCell ref="D80:E80"/>
    <mergeCell ref="H80:I80"/>
    <mergeCell ref="L80:M80"/>
    <mergeCell ref="N76:N77"/>
    <mergeCell ref="O76:O77"/>
    <mergeCell ref="A78:C78"/>
    <mergeCell ref="D78:E78"/>
    <mergeCell ref="H78:I78"/>
    <mergeCell ref="L78:M78"/>
    <mergeCell ref="A75:C77"/>
    <mergeCell ref="D75:E77"/>
    <mergeCell ref="H75:I77"/>
    <mergeCell ref="L75:M77"/>
    <mergeCell ref="F76:F77"/>
    <mergeCell ref="G76:G77"/>
    <mergeCell ref="J76:J77"/>
    <mergeCell ref="K76:K77"/>
    <mergeCell ref="A65:G68"/>
    <mergeCell ref="H65:K68"/>
    <mergeCell ref="L65:O68"/>
    <mergeCell ref="A70:O70"/>
    <mergeCell ref="A72:O72"/>
    <mergeCell ref="A73:O73"/>
    <mergeCell ref="A63:G63"/>
    <mergeCell ref="H63:K63"/>
    <mergeCell ref="L63:O63"/>
    <mergeCell ref="A64:G64"/>
    <mergeCell ref="H64:K64"/>
    <mergeCell ref="L64:O64"/>
    <mergeCell ref="A61:G61"/>
    <mergeCell ref="H61:J61"/>
    <mergeCell ref="L61:N61"/>
    <mergeCell ref="A62:G62"/>
    <mergeCell ref="H62:J62"/>
    <mergeCell ref="L62:N62"/>
    <mergeCell ref="A55:O55"/>
    <mergeCell ref="A57:O57"/>
    <mergeCell ref="A58:O58"/>
    <mergeCell ref="A60:G60"/>
    <mergeCell ref="H60:K60"/>
    <mergeCell ref="L60:O60"/>
    <mergeCell ref="M52:N52"/>
    <mergeCell ref="C53:I53"/>
    <mergeCell ref="J53:K53"/>
    <mergeCell ref="M53:N53"/>
    <mergeCell ref="C50:I50"/>
    <mergeCell ref="J50:K50"/>
    <mergeCell ref="M50:N50"/>
    <mergeCell ref="C51:I51"/>
    <mergeCell ref="J51:K51"/>
    <mergeCell ref="M51:N51"/>
    <mergeCell ref="A43:I43"/>
    <mergeCell ref="J43:K43"/>
    <mergeCell ref="M43:N43"/>
    <mergeCell ref="A44:A53"/>
    <mergeCell ref="B44:I44"/>
    <mergeCell ref="J44:K44"/>
    <mergeCell ref="M44:N44"/>
    <mergeCell ref="B45:I45"/>
    <mergeCell ref="J45:O45"/>
    <mergeCell ref="B46:B53"/>
    <mergeCell ref="C48:I48"/>
    <mergeCell ref="J48:K48"/>
    <mergeCell ref="M48:N48"/>
    <mergeCell ref="C49:I49"/>
    <mergeCell ref="J49:K49"/>
    <mergeCell ref="M49:N49"/>
    <mergeCell ref="C46:I46"/>
    <mergeCell ref="J46:K46"/>
    <mergeCell ref="M46:N46"/>
    <mergeCell ref="C47:I47"/>
    <mergeCell ref="J47:K47"/>
    <mergeCell ref="M47:N47"/>
    <mergeCell ref="C52:I52"/>
    <mergeCell ref="J52:K52"/>
    <mergeCell ref="A29:D37"/>
    <mergeCell ref="E29:O37"/>
    <mergeCell ref="A39:O39"/>
    <mergeCell ref="A40:O40"/>
    <mergeCell ref="A42:I42"/>
    <mergeCell ref="J42:L42"/>
    <mergeCell ref="M42:O42"/>
    <mergeCell ref="A23:O23"/>
    <mergeCell ref="A25:O25"/>
    <mergeCell ref="A27:D27"/>
    <mergeCell ref="E27:O27"/>
    <mergeCell ref="A28:D28"/>
    <mergeCell ref="E28:O28"/>
    <mergeCell ref="B20:E20"/>
    <mergeCell ref="F20:L20"/>
    <mergeCell ref="M20:O20"/>
    <mergeCell ref="B21:E21"/>
    <mergeCell ref="F21:L21"/>
    <mergeCell ref="M21:O21"/>
    <mergeCell ref="B18:E18"/>
    <mergeCell ref="F18:L18"/>
    <mergeCell ref="M18:O18"/>
    <mergeCell ref="B19:E19"/>
    <mergeCell ref="F19:L19"/>
    <mergeCell ref="M19:O19"/>
    <mergeCell ref="B13:E13"/>
    <mergeCell ref="F13:L13"/>
    <mergeCell ref="M13:O13"/>
    <mergeCell ref="A1:O1"/>
    <mergeCell ref="B16:E16"/>
    <mergeCell ref="F16:L16"/>
    <mergeCell ref="M16:O16"/>
    <mergeCell ref="B17:E17"/>
    <mergeCell ref="F17:L17"/>
    <mergeCell ref="M17:O17"/>
    <mergeCell ref="B14:E14"/>
    <mergeCell ref="F14:L14"/>
    <mergeCell ref="M14:O14"/>
    <mergeCell ref="B15:E15"/>
    <mergeCell ref="F15:L15"/>
    <mergeCell ref="M15:O15"/>
    <mergeCell ref="H3:O3"/>
    <mergeCell ref="R1:V1"/>
    <mergeCell ref="B4:O4"/>
    <mergeCell ref="A5:A7"/>
    <mergeCell ref="B5:O6"/>
    <mergeCell ref="B7:O7"/>
    <mergeCell ref="A9:O9"/>
    <mergeCell ref="A10:O10"/>
    <mergeCell ref="B12:E12"/>
    <mergeCell ref="F12:L12"/>
    <mergeCell ref="M12:O12"/>
  </mergeCells>
  <phoneticPr fontId="3"/>
  <dataValidations count="18">
    <dataValidation imeMode="disabled" operator="greaterThanOrEqual" allowBlank="1" showInputMessage="1" showErrorMessage="1" sqref="J119:K120"/>
    <dataValidation type="list" allowBlank="1" showInputMessage="1" showErrorMessage="1" sqref="H65:O68">
      <formula1>"該当あり　・　該当なし,該当あり,該当なし"</formula1>
    </dataValidation>
    <dataValidation type="list" allowBlank="1" showInputMessage="1" showErrorMessage="1" sqref="L128:O128 L130:O130">
      <formula1>"○　・　✕,○,✕"</formula1>
    </dataValidation>
    <dataValidation type="list" allowBlank="1" showInputMessage="1" showErrorMessage="1" sqref="L127:O127 L129:O129">
      <formula1>"同意する　・　同意しない,同意する,同意しない"</formula1>
    </dataValidation>
    <dataValidation type="list" allowBlank="1" showInputMessage="1" showErrorMessage="1" sqref="D78:E81 H78:I81 L78:M81">
      <formula1>"可能・不可,可能,不可"</formula1>
    </dataValidation>
    <dataValidation imeMode="disabled" allowBlank="1" showInputMessage="1" showErrorMessage="1" sqref="M114:N118 J114:K118 F15 F14:L14 F21:L21"/>
    <dataValidation type="list" allowBlank="1" showInputMessage="1" showErrorMessage="1" sqref="K80:K81 G80:G81 F79:F81 J79:J81 N79:N81 O80:O81">
      <formula1>" ,○"</formula1>
    </dataValidation>
    <dataValidation type="list" allowBlank="1" showInputMessage="1" showErrorMessage="1" sqref="F93:F94 K93:K94 H63:O64">
      <formula1>"可能　　・　　不可,可能,不可"</formula1>
    </dataValidation>
    <dataValidation type="whole" imeMode="disabled" operator="greaterThanOrEqual" allowBlank="1" showInputMessage="1" showErrorMessage="1" sqref="K50:K53 N102:N104 D102:D104 H61:J62 L61:N62 F102:F104 H102:H104 J102:J104 L102:L104 J43:K44 H50:I53 N50:N53 M43:N44 H47:I48 M46:M53 N46:N48 J46:J53 K46:K48 I116:I120">
      <formula1>0</formula1>
    </dataValidation>
    <dataValidation operator="greaterThanOrEqual" allowBlank="1" showInputMessage="1" showErrorMessage="1" sqref="K62 O62"/>
    <dataValidation operator="lessThanOrEqual" allowBlank="1" showInputMessage="1" showErrorMessage="1" sqref="E102:E104 I102:I104 K102:K104 O102:O104 D105:D106 M102:M104 G102:G104 E106:O106 O114:O118 L114:L120"/>
    <dataValidation type="whole" imeMode="halfAlpha" operator="greaterThanOrEqual" allowBlank="1" showInputMessage="1" showErrorMessage="1" sqref="P114:P121">
      <formula1>0</formula1>
    </dataValidation>
    <dataValidation type="whole" imeMode="halfAlpha" allowBlank="1" showInputMessage="1" showErrorMessage="1" sqref="P61:P62">
      <formula1>0</formula1>
      <formula2>9999</formula2>
    </dataValidation>
    <dataValidation type="whole" imeMode="halfAlpha" allowBlank="1" showInputMessage="1" showErrorMessage="1" sqref="P43:P44 P46:P53 P102:P104">
      <formula1>0</formula1>
      <formula2>999</formula2>
    </dataValidation>
    <dataValidation type="list" allowBlank="1" showInputMessage="1" showErrorMessage="1" sqref="P78:P81">
      <formula1>"可能　・　不可,可能,不可"</formula1>
    </dataValidation>
    <dataValidation type="list" allowBlank="1" showInputMessage="1" showErrorMessage="1" sqref="P93:P94 P63:P68">
      <formula1>"可能　　・　　不可,有,無"</formula1>
    </dataValidation>
    <dataValidation type="list" allowBlank="1" showInputMessage="1" showErrorMessage="1" sqref="E28 H38">
      <formula1>"有　　・　　無,有,無"</formula1>
    </dataValidation>
    <dataValidation type="list" allowBlank="1" showInputMessage="1" showErrorMessage="1" sqref="F78 J78 N78">
      <formula1>"○"</formula1>
    </dataValidation>
  </dataValidations>
  <pageMargins left="0.25" right="0.25" top="0.75" bottom="0.75" header="0.3" footer="0.3"/>
  <pageSetup paperSize="9" fitToHeight="0" orientation="portrait" r:id="rId1"/>
  <headerFooter>
    <oddFooter>&amp;P / &amp;N ページ</oddFooter>
  </headerFooter>
  <rowBreaks count="9" manualBreakCount="9">
    <brk id="22" max="14" man="1"/>
    <brk id="38" max="14" man="1"/>
    <brk id="56" max="14" man="1"/>
    <brk id="71" max="14" man="1"/>
    <brk id="88" max="14" man="1"/>
    <brk id="95" max="14" man="1"/>
    <brk id="107" max="14" man="1"/>
    <brk id="122" max="14" man="1"/>
    <brk id="1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前村＿卓哉（看護政策係）</dc:creator>
  <cp:lastModifiedBy>菊池＿重利</cp:lastModifiedBy>
  <cp:lastPrinted>2024-04-16T07:05:04Z</cp:lastPrinted>
  <dcterms:created xsi:type="dcterms:W3CDTF">2024-03-21T00:52:20Z</dcterms:created>
  <dcterms:modified xsi:type="dcterms:W3CDTF">2024-04-16T07:05:07Z</dcterms:modified>
</cp:coreProperties>
</file>