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10_補助金関係\01_地域間幹線\04_令和３年度交付申請\様式\01_幹線様式\"/>
    </mc:Choice>
  </mc:AlternateContent>
  <bookViews>
    <workbookView xWindow="0" yWindow="0" windowWidth="20490" windowHeight="7230" tabRatio="775"/>
  </bookViews>
  <sheets>
    <sheet name="(道)総政第33号様式" sheetId="1" r:id="rId1"/>
    <sheet name="(国)様式第1-8" sheetId="15" r:id="rId2"/>
  </sheets>
  <definedNames>
    <definedName name="_xlnm.Print_Area" localSheetId="1">'(国)様式第1-8'!$A$1:$AX$153</definedName>
    <definedName name="_xlnm.Print_Area" localSheetId="0">'(道)総政第33号様式'!$A$1:$AZ$206</definedName>
  </definedNames>
  <calcPr calcId="152511"/>
</workbook>
</file>

<file path=xl/calcChain.xml><?xml version="1.0" encoding="utf-8"?>
<calcChain xmlns="http://schemas.openxmlformats.org/spreadsheetml/2006/main">
  <c r="F71" i="15" l="1"/>
  <c r="F73" i="15"/>
  <c r="F75" i="15"/>
  <c r="F77" i="15"/>
  <c r="F79" i="15"/>
  <c r="F81" i="15"/>
  <c r="F83" i="15"/>
  <c r="F85" i="15"/>
  <c r="F87" i="15"/>
  <c r="F89" i="15"/>
  <c r="F91" i="15"/>
  <c r="F93" i="15"/>
  <c r="F95" i="15"/>
  <c r="F97" i="15"/>
  <c r="F99" i="15"/>
  <c r="F101" i="15"/>
  <c r="F103" i="15"/>
  <c r="F105" i="15"/>
  <c r="F107" i="15"/>
  <c r="F109" i="15"/>
  <c r="F111" i="15"/>
  <c r="F113" i="15"/>
  <c r="F115" i="15"/>
  <c r="F117" i="15"/>
  <c r="F119" i="15"/>
  <c r="F121" i="15"/>
  <c r="F123" i="15"/>
  <c r="F125" i="15"/>
  <c r="F127" i="15"/>
  <c r="F69" i="15"/>
  <c r="AL127" i="15" l="1"/>
  <c r="AF127" i="15"/>
  <c r="AC127" i="15"/>
  <c r="Z127" i="15"/>
  <c r="W127" i="15"/>
  <c r="T127" i="15"/>
  <c r="Q127" i="15"/>
  <c r="O127" i="15"/>
  <c r="M127" i="15"/>
  <c r="K127" i="15"/>
  <c r="H127" i="15"/>
  <c r="B127" i="15"/>
  <c r="AL125" i="15"/>
  <c r="AF125" i="15"/>
  <c r="AC125" i="15"/>
  <c r="Z125" i="15"/>
  <c r="W125" i="15"/>
  <c r="T125" i="15"/>
  <c r="Q125" i="15"/>
  <c r="O125" i="15"/>
  <c r="M125" i="15"/>
  <c r="K125" i="15"/>
  <c r="H125" i="15"/>
  <c r="B125" i="15"/>
  <c r="AL123" i="15"/>
  <c r="AF123" i="15"/>
  <c r="AC123" i="15"/>
  <c r="Z123" i="15"/>
  <c r="W123" i="15"/>
  <c r="T123" i="15"/>
  <c r="Q123" i="15"/>
  <c r="O123" i="15"/>
  <c r="M123" i="15"/>
  <c r="K123" i="15"/>
  <c r="H123" i="15"/>
  <c r="B123" i="15"/>
  <c r="AL121" i="15"/>
  <c r="AF121" i="15"/>
  <c r="AC121" i="15"/>
  <c r="Z121" i="15"/>
  <c r="W121" i="15"/>
  <c r="T121" i="15"/>
  <c r="Q121" i="15"/>
  <c r="O121" i="15"/>
  <c r="M121" i="15"/>
  <c r="K121" i="15"/>
  <c r="H121" i="15"/>
  <c r="B121" i="15"/>
  <c r="AL119" i="15"/>
  <c r="AF119" i="15"/>
  <c r="AC119" i="15"/>
  <c r="Z119" i="15"/>
  <c r="W119" i="15"/>
  <c r="T119" i="15"/>
  <c r="Q119" i="15"/>
  <c r="O119" i="15"/>
  <c r="M119" i="15"/>
  <c r="K119" i="15"/>
  <c r="H119" i="15"/>
  <c r="B119" i="15"/>
  <c r="AL117" i="15"/>
  <c r="AF117" i="15"/>
  <c r="AC117" i="15"/>
  <c r="Z117" i="15"/>
  <c r="W117" i="15"/>
  <c r="T117" i="15"/>
  <c r="Q117" i="15"/>
  <c r="O117" i="15"/>
  <c r="M117" i="15"/>
  <c r="K117" i="15"/>
  <c r="H117" i="15"/>
  <c r="B117" i="15"/>
  <c r="AL115" i="15"/>
  <c r="AF115" i="15"/>
  <c r="AC115" i="15"/>
  <c r="Z115" i="15"/>
  <c r="W115" i="15"/>
  <c r="T115" i="15"/>
  <c r="Q115" i="15"/>
  <c r="O115" i="15"/>
  <c r="M115" i="15"/>
  <c r="K115" i="15"/>
  <c r="H115" i="15"/>
  <c r="B115" i="15"/>
  <c r="AL113" i="15"/>
  <c r="AF113" i="15"/>
  <c r="AC113" i="15"/>
  <c r="Z113" i="15"/>
  <c r="W113" i="15"/>
  <c r="T113" i="15"/>
  <c r="Q113" i="15"/>
  <c r="O113" i="15"/>
  <c r="M113" i="15"/>
  <c r="K113" i="15"/>
  <c r="H113" i="15"/>
  <c r="B113" i="15"/>
  <c r="AL111" i="15"/>
  <c r="AF111" i="15"/>
  <c r="AC111" i="15"/>
  <c r="Z111" i="15"/>
  <c r="W111" i="15"/>
  <c r="T111" i="15"/>
  <c r="Q111" i="15"/>
  <c r="O111" i="15"/>
  <c r="M111" i="15"/>
  <c r="K111" i="15"/>
  <c r="H111" i="15"/>
  <c r="B111" i="15"/>
  <c r="AL109" i="15"/>
  <c r="AF109" i="15"/>
  <c r="AC109" i="15"/>
  <c r="Z109" i="15"/>
  <c r="W109" i="15"/>
  <c r="T109" i="15"/>
  <c r="Q109" i="15"/>
  <c r="O109" i="15"/>
  <c r="M109" i="15"/>
  <c r="K109" i="15"/>
  <c r="H109" i="15"/>
  <c r="B109" i="15"/>
  <c r="AL107" i="15"/>
  <c r="AF107" i="15"/>
  <c r="AC107" i="15"/>
  <c r="Z107" i="15"/>
  <c r="W107" i="15"/>
  <c r="T107" i="15"/>
  <c r="Q107" i="15"/>
  <c r="O107" i="15"/>
  <c r="M107" i="15"/>
  <c r="K107" i="15"/>
  <c r="H107" i="15"/>
  <c r="B107" i="15"/>
  <c r="AL105" i="15"/>
  <c r="AF105" i="15"/>
  <c r="AC105" i="15"/>
  <c r="Z105" i="15"/>
  <c r="W105" i="15"/>
  <c r="T105" i="15"/>
  <c r="Q105" i="15"/>
  <c r="O105" i="15"/>
  <c r="M105" i="15"/>
  <c r="K105" i="15"/>
  <c r="H105" i="15"/>
  <c r="B105" i="15"/>
  <c r="AL103" i="15"/>
  <c r="AF103" i="15"/>
  <c r="AC103" i="15"/>
  <c r="Z103" i="15"/>
  <c r="W103" i="15"/>
  <c r="T103" i="15"/>
  <c r="Q103" i="15"/>
  <c r="O103" i="15"/>
  <c r="M103" i="15"/>
  <c r="K103" i="15"/>
  <c r="H103" i="15"/>
  <c r="B103" i="15"/>
  <c r="AL101" i="15"/>
  <c r="AF101" i="15"/>
  <c r="AC101" i="15"/>
  <c r="Z101" i="15"/>
  <c r="W101" i="15"/>
  <c r="T101" i="15"/>
  <c r="Q101" i="15"/>
  <c r="O101" i="15"/>
  <c r="M101" i="15"/>
  <c r="K101" i="15"/>
  <c r="H101" i="15"/>
  <c r="B101" i="15"/>
  <c r="AL99" i="15"/>
  <c r="AF99" i="15"/>
  <c r="AC99" i="15"/>
  <c r="Z99" i="15"/>
  <c r="W99" i="15"/>
  <c r="T99" i="15"/>
  <c r="Q99" i="15"/>
  <c r="O99" i="15"/>
  <c r="M99" i="15"/>
  <c r="K99" i="15"/>
  <c r="H99" i="15"/>
  <c r="B99" i="15"/>
  <c r="AL97" i="15"/>
  <c r="AF97" i="15"/>
  <c r="AC97" i="15"/>
  <c r="Z97" i="15"/>
  <c r="W97" i="15"/>
  <c r="T97" i="15"/>
  <c r="Q97" i="15"/>
  <c r="O97" i="15"/>
  <c r="M97" i="15"/>
  <c r="K97" i="15"/>
  <c r="H97" i="15"/>
  <c r="B97" i="15"/>
  <c r="AL95" i="15"/>
  <c r="AF95" i="15"/>
  <c r="AC95" i="15"/>
  <c r="Z95" i="15"/>
  <c r="W95" i="15"/>
  <c r="T95" i="15"/>
  <c r="Q95" i="15"/>
  <c r="O95" i="15"/>
  <c r="M95" i="15"/>
  <c r="K95" i="15"/>
  <c r="H95" i="15"/>
  <c r="B95" i="15"/>
  <c r="AL93" i="15"/>
  <c r="AF93" i="15"/>
  <c r="AC93" i="15"/>
  <c r="Z93" i="15"/>
  <c r="W93" i="15"/>
  <c r="T93" i="15"/>
  <c r="Q93" i="15"/>
  <c r="O93" i="15"/>
  <c r="M93" i="15"/>
  <c r="K93" i="15"/>
  <c r="H93" i="15"/>
  <c r="B93" i="15"/>
  <c r="AL91" i="15"/>
  <c r="AF91" i="15"/>
  <c r="AC91" i="15"/>
  <c r="Z91" i="15"/>
  <c r="W91" i="15"/>
  <c r="T91" i="15"/>
  <c r="Q91" i="15"/>
  <c r="O91" i="15"/>
  <c r="M91" i="15"/>
  <c r="K91" i="15"/>
  <c r="H91" i="15"/>
  <c r="B91" i="15"/>
  <c r="AL89" i="15"/>
  <c r="AF89" i="15"/>
  <c r="AC89" i="15"/>
  <c r="Z89" i="15"/>
  <c r="W89" i="15"/>
  <c r="T89" i="15"/>
  <c r="Q89" i="15"/>
  <c r="O89" i="15"/>
  <c r="M89" i="15"/>
  <c r="K89" i="15"/>
  <c r="H89" i="15"/>
  <c r="B89" i="15"/>
  <c r="AL135" i="1"/>
  <c r="H135" i="1"/>
  <c r="D133" i="1"/>
  <c r="D127" i="15" s="1"/>
  <c r="D131" i="1"/>
  <c r="D125" i="15" s="1"/>
  <c r="D129" i="1"/>
  <c r="D123" i="15" s="1"/>
  <c r="D127" i="1"/>
  <c r="D121" i="15" s="1"/>
  <c r="D125" i="1"/>
  <c r="D119" i="15" s="1"/>
  <c r="D123" i="1"/>
  <c r="D117" i="15" s="1"/>
  <c r="D121" i="1"/>
  <c r="D115" i="15" s="1"/>
  <c r="D119" i="1"/>
  <c r="D113" i="15" s="1"/>
  <c r="D117" i="1"/>
  <c r="D111" i="15" s="1"/>
  <c r="D115" i="1"/>
  <c r="D109" i="15" s="1"/>
  <c r="D113" i="1"/>
  <c r="D107" i="15" s="1"/>
  <c r="D111" i="1"/>
  <c r="D105" i="15" s="1"/>
  <c r="D109" i="1"/>
  <c r="D103" i="15" s="1"/>
  <c r="D107" i="1"/>
  <c r="D101" i="15" s="1"/>
  <c r="D105" i="1"/>
  <c r="D99" i="15" s="1"/>
  <c r="D103" i="1"/>
  <c r="D97" i="15" s="1"/>
  <c r="D101" i="1"/>
  <c r="D95" i="15" s="1"/>
  <c r="D99" i="1"/>
  <c r="D93" i="15" s="1"/>
  <c r="D97" i="1"/>
  <c r="D91" i="15" s="1"/>
  <c r="D95" i="1"/>
  <c r="D89" i="15" s="1"/>
  <c r="B203" i="1" l="1"/>
  <c r="B201" i="1"/>
  <c r="B199" i="1"/>
  <c r="B197" i="1"/>
  <c r="B195" i="1"/>
  <c r="B193" i="1"/>
  <c r="B191" i="1"/>
  <c r="B189" i="1"/>
  <c r="B187" i="1"/>
  <c r="B185" i="1"/>
  <c r="B183" i="1"/>
  <c r="B181" i="1"/>
  <c r="B179" i="1"/>
  <c r="B177" i="1"/>
  <c r="B175" i="1"/>
  <c r="B173" i="1"/>
  <c r="B171" i="1"/>
  <c r="B169" i="1"/>
  <c r="B167" i="1"/>
  <c r="B165" i="1"/>
  <c r="AV133" i="1"/>
  <c r="AI133" i="1"/>
  <c r="D203" i="1"/>
  <c r="AV131" i="1"/>
  <c r="AI131" i="1"/>
  <c r="D201" i="1"/>
  <c r="AV129" i="1"/>
  <c r="AI129" i="1"/>
  <c r="D199" i="1"/>
  <c r="AV127" i="1"/>
  <c r="AI127" i="1"/>
  <c r="D197" i="1"/>
  <c r="AV125" i="1"/>
  <c r="AI125" i="1"/>
  <c r="D195" i="1"/>
  <c r="AV123" i="1"/>
  <c r="AI123" i="1"/>
  <c r="D193" i="1"/>
  <c r="AV121" i="1"/>
  <c r="AI121" i="1"/>
  <c r="D191" i="1"/>
  <c r="AV119" i="1"/>
  <c r="AI119" i="1"/>
  <c r="D189" i="1"/>
  <c r="AV117" i="1"/>
  <c r="AI117" i="1"/>
  <c r="D187" i="1"/>
  <c r="AV115" i="1"/>
  <c r="AI115" i="1"/>
  <c r="D185" i="1"/>
  <c r="AV113" i="1"/>
  <c r="AI113" i="1"/>
  <c r="D183" i="1"/>
  <c r="AV111" i="1"/>
  <c r="AI111" i="1"/>
  <c r="D181" i="1"/>
  <c r="AV109" i="1"/>
  <c r="AI109" i="1"/>
  <c r="D179" i="1"/>
  <c r="AV107" i="1"/>
  <c r="AI107" i="1"/>
  <c r="D177" i="1"/>
  <c r="AV105" i="1"/>
  <c r="AI105" i="1"/>
  <c r="D175" i="1"/>
  <c r="AV103" i="1"/>
  <c r="AI103" i="1"/>
  <c r="D173" i="1"/>
  <c r="AV101" i="1"/>
  <c r="AI101" i="1"/>
  <c r="D171" i="1"/>
  <c r="AV99" i="1"/>
  <c r="AI99" i="1"/>
  <c r="D169" i="1"/>
  <c r="AV97" i="1"/>
  <c r="AI97" i="1"/>
  <c r="D167" i="1"/>
  <c r="AV95" i="1"/>
  <c r="AI95" i="1"/>
  <c r="D165" i="1"/>
  <c r="AV75" i="1"/>
  <c r="W69" i="15"/>
  <c r="Z69" i="15"/>
  <c r="AC69" i="15"/>
  <c r="AF69" i="15"/>
  <c r="Z71" i="15"/>
  <c r="AC71" i="15"/>
  <c r="AF71" i="15"/>
  <c r="Z73" i="15"/>
  <c r="AC73" i="15"/>
  <c r="AF73" i="15"/>
  <c r="Z75" i="15"/>
  <c r="AC75" i="15"/>
  <c r="AF75" i="15"/>
  <c r="Z77" i="15"/>
  <c r="AC77" i="15"/>
  <c r="AF77" i="15"/>
  <c r="Z79" i="15"/>
  <c r="AC79" i="15"/>
  <c r="AF79" i="15"/>
  <c r="Z81" i="15"/>
  <c r="AC81" i="15"/>
  <c r="AF81" i="15"/>
  <c r="Z83" i="15"/>
  <c r="AC83" i="15"/>
  <c r="AF83" i="15"/>
  <c r="Z85" i="15"/>
  <c r="AC85" i="15"/>
  <c r="AF85" i="15"/>
  <c r="Z87" i="15"/>
  <c r="AC87" i="15"/>
  <c r="AF87" i="15"/>
  <c r="W71" i="15"/>
  <c r="W73" i="15"/>
  <c r="W75" i="15"/>
  <c r="W77" i="15"/>
  <c r="W79" i="15"/>
  <c r="W81" i="15"/>
  <c r="W83" i="15"/>
  <c r="W85" i="15"/>
  <c r="W87" i="15"/>
  <c r="Q69" i="15"/>
  <c r="F201" i="1" l="1"/>
  <c r="AQ97" i="1"/>
  <c r="AQ91" i="15" s="1"/>
  <c r="AI91" i="15"/>
  <c r="AQ113" i="1"/>
  <c r="AQ107" i="15" s="1"/>
  <c r="AI107" i="15"/>
  <c r="AQ129" i="1"/>
  <c r="AQ123" i="15" s="1"/>
  <c r="AI123" i="15"/>
  <c r="AQ95" i="1"/>
  <c r="AQ89" i="15" s="1"/>
  <c r="AI89" i="15"/>
  <c r="F167" i="1"/>
  <c r="AQ103" i="1"/>
  <c r="AQ97" i="15" s="1"/>
  <c r="AI97" i="15"/>
  <c r="F175" i="1"/>
  <c r="AQ111" i="1"/>
  <c r="AQ105" i="15" s="1"/>
  <c r="AI105" i="15"/>
  <c r="F183" i="1"/>
  <c r="AQ119" i="1"/>
  <c r="AQ113" i="15" s="1"/>
  <c r="AI113" i="15"/>
  <c r="F191" i="1"/>
  <c r="AQ127" i="1"/>
  <c r="AQ121" i="15" s="1"/>
  <c r="AI121" i="15"/>
  <c r="F199" i="1"/>
  <c r="AQ101" i="1"/>
  <c r="AQ95" i="15" s="1"/>
  <c r="AI95" i="15"/>
  <c r="AQ109" i="1"/>
  <c r="AQ103" i="15" s="1"/>
  <c r="AI103" i="15"/>
  <c r="AQ117" i="1"/>
  <c r="AQ111" i="15" s="1"/>
  <c r="AI111" i="15"/>
  <c r="AQ125" i="1"/>
  <c r="AQ119" i="15" s="1"/>
  <c r="AI119" i="15"/>
  <c r="AQ133" i="1"/>
  <c r="AQ127" i="15" s="1"/>
  <c r="AI127" i="15"/>
  <c r="AQ105" i="1"/>
  <c r="AQ99" i="15" s="1"/>
  <c r="AI99" i="15"/>
  <c r="AQ121" i="1"/>
  <c r="AQ115" i="15" s="1"/>
  <c r="AI115" i="15"/>
  <c r="AQ99" i="1"/>
  <c r="AQ93" i="15" s="1"/>
  <c r="AI93" i="15"/>
  <c r="F171" i="1"/>
  <c r="AQ107" i="1"/>
  <c r="AQ101" i="15" s="1"/>
  <c r="AI101" i="15"/>
  <c r="F179" i="1"/>
  <c r="AQ115" i="1"/>
  <c r="AQ109" i="15" s="1"/>
  <c r="AI109" i="15"/>
  <c r="F187" i="1"/>
  <c r="AQ123" i="1"/>
  <c r="AQ117" i="15" s="1"/>
  <c r="AI117" i="15"/>
  <c r="F195" i="1"/>
  <c r="AQ131" i="1"/>
  <c r="AQ125" i="15" s="1"/>
  <c r="AI125" i="15"/>
  <c r="F203" i="1"/>
  <c r="F165" i="1"/>
  <c r="F169" i="1"/>
  <c r="F173" i="1"/>
  <c r="F177" i="1"/>
  <c r="F181" i="1"/>
  <c r="F185" i="1"/>
  <c r="F189" i="1"/>
  <c r="F193" i="1"/>
  <c r="F197" i="1"/>
  <c r="AV83" i="1"/>
  <c r="AV77" i="1"/>
  <c r="AV79" i="1"/>
  <c r="AV81" i="1"/>
  <c r="AV85" i="1"/>
  <c r="AV87" i="1"/>
  <c r="AV89" i="1"/>
  <c r="AV91" i="1"/>
  <c r="AV93" i="1"/>
  <c r="AV135" i="1" l="1"/>
  <c r="AI83" i="1"/>
  <c r="F153" i="1" s="1"/>
  <c r="AI81" i="1"/>
  <c r="F151" i="1" s="1"/>
  <c r="AI79" i="1"/>
  <c r="F149" i="1" s="1"/>
  <c r="AI77" i="1"/>
  <c r="F147" i="1" s="1"/>
  <c r="AI85" i="1"/>
  <c r="F155" i="1" s="1"/>
  <c r="AI87" i="1"/>
  <c r="F157" i="1" s="1"/>
  <c r="AI89" i="1"/>
  <c r="F159" i="1" s="1"/>
  <c r="AI91" i="1"/>
  <c r="F161" i="1" s="1"/>
  <c r="AI93" i="1"/>
  <c r="F163" i="1" s="1"/>
  <c r="AI75" i="1"/>
  <c r="F145" i="1" s="1"/>
  <c r="F205" i="1" l="1"/>
  <c r="AQ75" i="1"/>
  <c r="D93" i="1"/>
  <c r="D91" i="1"/>
  <c r="D89" i="1"/>
  <c r="D87" i="1"/>
  <c r="D85" i="1"/>
  <c r="D83" i="1"/>
  <c r="D81" i="1"/>
  <c r="D79" i="1"/>
  <c r="D77" i="1"/>
  <c r="D75" i="1"/>
  <c r="BA63" i="1"/>
  <c r="BM58" i="1"/>
  <c r="BM57" i="1"/>
  <c r="BA62" i="1"/>
  <c r="O45" i="1"/>
  <c r="AQ79" i="1"/>
  <c r="AQ81" i="1"/>
  <c r="AQ83" i="1"/>
  <c r="AQ85" i="1"/>
  <c r="AQ91" i="1"/>
  <c r="AQ93" i="1"/>
  <c r="AQ89" i="1" l="1"/>
  <c r="AQ87" i="1"/>
  <c r="AQ77" i="1"/>
  <c r="AQ135" i="1" s="1"/>
  <c r="BI63" i="1"/>
  <c r="BI62" i="1"/>
  <c r="R60" i="1" l="1"/>
  <c r="R58" i="1"/>
  <c r="AQ75" i="15"/>
  <c r="AA45" i="1"/>
  <c r="AM43" i="1"/>
  <c r="AM41" i="1"/>
  <c r="BO62" i="1" s="1"/>
  <c r="AN59" i="1" s="1"/>
  <c r="AN53" i="15" s="1"/>
  <c r="D25" i="1"/>
  <c r="AL4" i="15"/>
  <c r="AR4" i="15"/>
  <c r="AO4" i="15"/>
  <c r="AA36" i="15"/>
  <c r="AQ71" i="15"/>
  <c r="AQ79" i="15"/>
  <c r="AQ83" i="15"/>
  <c r="AI69" i="15"/>
  <c r="AL71" i="15"/>
  <c r="AL73" i="15"/>
  <c r="AL75" i="15"/>
  <c r="AL77" i="15"/>
  <c r="AL79" i="15"/>
  <c r="AL81" i="15"/>
  <c r="AL83" i="15"/>
  <c r="AL85" i="15"/>
  <c r="AL87" i="15"/>
  <c r="AL69" i="15"/>
  <c r="AI73" i="15"/>
  <c r="AI77" i="15"/>
  <c r="AI79" i="15"/>
  <c r="AI81" i="15"/>
  <c r="AI83" i="15"/>
  <c r="AI85" i="15"/>
  <c r="AI87" i="15"/>
  <c r="AI71" i="15"/>
  <c r="K40" i="15"/>
  <c r="AL129" i="15"/>
  <c r="T71" i="15"/>
  <c r="T73" i="15"/>
  <c r="T75" i="15"/>
  <c r="T77" i="15"/>
  <c r="T79" i="15"/>
  <c r="T81" i="15"/>
  <c r="T83" i="15"/>
  <c r="T85" i="15"/>
  <c r="T87" i="15"/>
  <c r="T69" i="15"/>
  <c r="Q71" i="15"/>
  <c r="Q73" i="15"/>
  <c r="Q75" i="15"/>
  <c r="Q77" i="15"/>
  <c r="Q79" i="15"/>
  <c r="Q81" i="15"/>
  <c r="Q83" i="15"/>
  <c r="Q85" i="15"/>
  <c r="Q87" i="15"/>
  <c r="O87" i="15"/>
  <c r="O85" i="15"/>
  <c r="O83" i="15"/>
  <c r="O81" i="15"/>
  <c r="O79" i="15"/>
  <c r="O77" i="15"/>
  <c r="O75" i="15"/>
  <c r="O73" i="15"/>
  <c r="O71" i="15"/>
  <c r="O69" i="15"/>
  <c r="M87" i="15"/>
  <c r="M85" i="15"/>
  <c r="M83" i="15"/>
  <c r="M81" i="15"/>
  <c r="M79" i="15"/>
  <c r="M77" i="15"/>
  <c r="M75" i="15"/>
  <c r="M73" i="15"/>
  <c r="M71" i="15"/>
  <c r="M69" i="15"/>
  <c r="K87" i="15"/>
  <c r="K85" i="15"/>
  <c r="K83" i="15"/>
  <c r="K81" i="15"/>
  <c r="K79" i="15"/>
  <c r="K77" i="15"/>
  <c r="K75" i="15"/>
  <c r="K73" i="15"/>
  <c r="K71" i="15"/>
  <c r="K69" i="15"/>
  <c r="H87" i="15"/>
  <c r="H85" i="15"/>
  <c r="H83" i="15"/>
  <c r="H81" i="15"/>
  <c r="H79" i="15"/>
  <c r="H77" i="15"/>
  <c r="H75" i="15"/>
  <c r="H73" i="15"/>
  <c r="H71" i="15"/>
  <c r="H69" i="15"/>
  <c r="D87" i="15"/>
  <c r="D85" i="15"/>
  <c r="D83" i="15"/>
  <c r="D81" i="15"/>
  <c r="D79" i="15"/>
  <c r="D77" i="15"/>
  <c r="D75" i="15"/>
  <c r="D73" i="15"/>
  <c r="D71" i="15"/>
  <c r="D69" i="15"/>
  <c r="B87" i="15"/>
  <c r="B85" i="15"/>
  <c r="B83" i="15"/>
  <c r="B81" i="15"/>
  <c r="B79" i="15"/>
  <c r="B77" i="15"/>
  <c r="B75" i="15"/>
  <c r="B73" i="15"/>
  <c r="B71" i="15"/>
  <c r="B69" i="15"/>
  <c r="O34" i="15"/>
  <c r="M12" i="15"/>
  <c r="E15" i="15" s="1"/>
  <c r="AB9" i="15"/>
  <c r="AB8" i="15"/>
  <c r="AB10" i="15"/>
  <c r="D163" i="1"/>
  <c r="D161" i="1"/>
  <c r="D159" i="1"/>
  <c r="D157" i="1"/>
  <c r="D155" i="1"/>
  <c r="D153" i="1"/>
  <c r="D151" i="1"/>
  <c r="D149" i="1"/>
  <c r="D147" i="1"/>
  <c r="D145" i="1"/>
  <c r="B163" i="1"/>
  <c r="B161" i="1"/>
  <c r="B159" i="1"/>
  <c r="B157" i="1"/>
  <c r="B155" i="1"/>
  <c r="B153" i="1"/>
  <c r="B151" i="1"/>
  <c r="B149" i="1"/>
  <c r="B147" i="1"/>
  <c r="B145" i="1"/>
  <c r="B54" i="15"/>
  <c r="B52" i="15"/>
  <c r="AA34" i="15"/>
  <c r="O36" i="15"/>
  <c r="AQ85" i="15"/>
  <c r="AQ81" i="15"/>
  <c r="AQ77" i="15"/>
  <c r="AQ73" i="15"/>
  <c r="AQ87" i="15"/>
  <c r="AI75" i="15"/>
  <c r="X60" i="1" l="1"/>
  <c r="X54" i="15" s="1"/>
  <c r="R54" i="15"/>
  <c r="X58" i="1"/>
  <c r="X52" i="15" s="1"/>
  <c r="R52" i="15"/>
  <c r="H129" i="15"/>
  <c r="D26" i="15" s="1"/>
  <c r="AM34" i="15"/>
  <c r="AT59" i="1"/>
  <c r="AT53" i="15" s="1"/>
  <c r="O38" i="15"/>
  <c r="BE62" i="1"/>
  <c r="BM62" i="1" s="1"/>
  <c r="AM47" i="1"/>
  <c r="AM36" i="15"/>
  <c r="AM40" i="15" s="1"/>
  <c r="AM45" i="1"/>
  <c r="AA38" i="15"/>
  <c r="M25" i="1"/>
  <c r="AM38" i="15" l="1"/>
  <c r="AC58" i="1"/>
  <c r="BM63" i="1"/>
  <c r="M59" i="1"/>
  <c r="M53" i="15" s="1"/>
  <c r="G59" i="1"/>
  <c r="G53" i="15" s="1"/>
  <c r="AQ69" i="15"/>
  <c r="AQ129" i="15"/>
  <c r="M26" i="15" s="1"/>
  <c r="AI58" i="1" l="1"/>
  <c r="AI52" i="15" s="1"/>
  <c r="AC52" i="15"/>
  <c r="AC60" i="1"/>
  <c r="AC54" i="15" s="1"/>
  <c r="AI60" i="1"/>
  <c r="AI54" i="15" s="1"/>
</calcChain>
</file>

<file path=xl/sharedStrings.xml><?xml version="1.0" encoding="utf-8"?>
<sst xmlns="http://schemas.openxmlformats.org/spreadsheetml/2006/main" count="453" uniqueCount="158">
  <si>
    <t>番号</t>
    <rPh sb="0" eb="2">
      <t>バンゴウ</t>
    </rPh>
    <phoneticPr fontId="2"/>
  </si>
  <si>
    <t>年</t>
    <rPh sb="0" eb="1">
      <t>ネン</t>
    </rPh>
    <phoneticPr fontId="2"/>
  </si>
  <si>
    <t>月</t>
    <rPh sb="0" eb="1">
      <t>ガツ</t>
    </rPh>
    <phoneticPr fontId="2"/>
  </si>
  <si>
    <t>日</t>
    <rPh sb="0" eb="1">
      <t>ニチ</t>
    </rPh>
    <phoneticPr fontId="2"/>
  </si>
  <si>
    <t>申請事業者名</t>
    <rPh sb="0" eb="2">
      <t>シンセイ</t>
    </rPh>
    <rPh sb="2" eb="5">
      <t>ジギョウシャ</t>
    </rPh>
    <rPh sb="5" eb="6">
      <t>メイ</t>
    </rPh>
    <phoneticPr fontId="2"/>
  </si>
  <si>
    <t>申請事業者代表者名</t>
    <rPh sb="0" eb="2">
      <t>シンセイ</t>
    </rPh>
    <rPh sb="2" eb="5">
      <t>ジギョウシャ</t>
    </rPh>
    <rPh sb="5" eb="9">
      <t>ダイヒョウシャメイ</t>
    </rPh>
    <phoneticPr fontId="2"/>
  </si>
  <si>
    <t>記</t>
    <rPh sb="0" eb="1">
      <t>キ</t>
    </rPh>
    <phoneticPr fontId="2"/>
  </si>
  <si>
    <t>１．交付を受けようとする補助金の額</t>
    <rPh sb="2" eb="4">
      <t>コウフ</t>
    </rPh>
    <rPh sb="5" eb="6">
      <t>ウ</t>
    </rPh>
    <rPh sb="12" eb="15">
      <t>ホジョキン</t>
    </rPh>
    <rPh sb="16" eb="17">
      <t>ガク</t>
    </rPh>
    <phoneticPr fontId="2"/>
  </si>
  <si>
    <t>運行系統数</t>
    <rPh sb="0" eb="2">
      <t>ウンコウ</t>
    </rPh>
    <rPh sb="2" eb="4">
      <t>ケイトウ</t>
    </rPh>
    <rPh sb="4" eb="5">
      <t>スウ</t>
    </rPh>
    <phoneticPr fontId="2"/>
  </si>
  <si>
    <t>補助金の額</t>
    <rPh sb="0" eb="3">
      <t>ホジョキン</t>
    </rPh>
    <rPh sb="4" eb="5">
      <t>ガク</t>
    </rPh>
    <phoneticPr fontId="2"/>
  </si>
  <si>
    <t>系統</t>
    <rPh sb="0" eb="2">
      <t>ケイトウ</t>
    </rPh>
    <phoneticPr fontId="2"/>
  </si>
  <si>
    <t>千円</t>
    <rPh sb="0" eb="2">
      <t>センエン</t>
    </rPh>
    <phoneticPr fontId="2"/>
  </si>
  <si>
    <t>乗　　合　　バ　　ス　　事　　業</t>
    <rPh sb="0" eb="1">
      <t>ジョウ</t>
    </rPh>
    <rPh sb="3" eb="4">
      <t>ゴウ</t>
    </rPh>
    <rPh sb="12" eb="13">
      <t>コト</t>
    </rPh>
    <rPh sb="15" eb="16">
      <t>ギョウ</t>
    </rPh>
    <phoneticPr fontId="2"/>
  </si>
  <si>
    <t>営業収益</t>
    <rPh sb="0" eb="2">
      <t>エイギョウ</t>
    </rPh>
    <rPh sb="2" eb="4">
      <t>シュウエキ</t>
    </rPh>
    <phoneticPr fontId="2"/>
  </si>
  <si>
    <t>営業外収益</t>
    <rPh sb="0" eb="3">
      <t>エイギョウガイ</t>
    </rPh>
    <rPh sb="3" eb="5">
      <t>シュウエキ</t>
    </rPh>
    <phoneticPr fontId="2"/>
  </si>
  <si>
    <t>営業費用</t>
    <rPh sb="0" eb="2">
      <t>エイギョウ</t>
    </rPh>
    <rPh sb="2" eb="4">
      <t>ヒヨウ</t>
    </rPh>
    <phoneticPr fontId="2"/>
  </si>
  <si>
    <t>営業外費用</t>
    <rPh sb="0" eb="3">
      <t>エイギョウガイ</t>
    </rPh>
    <rPh sb="3" eb="5">
      <t>ヒヨウ</t>
    </rPh>
    <phoneticPr fontId="2"/>
  </si>
  <si>
    <t>営業損益</t>
    <rPh sb="0" eb="2">
      <t>エイギョウ</t>
    </rPh>
    <rPh sb="2" eb="4">
      <t>ソンエキ</t>
    </rPh>
    <phoneticPr fontId="2"/>
  </si>
  <si>
    <t>営業外損益</t>
    <rPh sb="0" eb="3">
      <t>エイギョウガイ</t>
    </rPh>
    <rPh sb="3" eb="5">
      <t>ソンエキ</t>
    </rPh>
    <phoneticPr fontId="2"/>
  </si>
  <si>
    <t>経常損益</t>
    <rPh sb="0" eb="2">
      <t>ケイジョウ</t>
    </rPh>
    <rPh sb="2" eb="4">
      <t>ソンエキ</t>
    </rPh>
    <phoneticPr fontId="2"/>
  </si>
  <si>
    <t>km</t>
    <phoneticPr fontId="2"/>
  </si>
  <si>
    <t>経常収支率</t>
    <rPh sb="0" eb="2">
      <t>ケイジョウ</t>
    </rPh>
    <rPh sb="2" eb="4">
      <t>シュウシ</t>
    </rPh>
    <rPh sb="4" eb="5">
      <t>リツ</t>
    </rPh>
    <phoneticPr fontId="2"/>
  </si>
  <si>
    <t>％</t>
    <phoneticPr fontId="2"/>
  </si>
  <si>
    <t>補　　　助
ブロック名</t>
    <rPh sb="0" eb="1">
      <t>タスク</t>
    </rPh>
    <rPh sb="4" eb="5">
      <t>スケ</t>
    </rPh>
    <rPh sb="10" eb="11">
      <t>メイ</t>
    </rPh>
    <phoneticPr fontId="2"/>
  </si>
  <si>
    <t xml:space="preserve"> 地域キロ当たり標準経常費用
（管理者が入力）</t>
    <rPh sb="1" eb="3">
      <t>チイキ</t>
    </rPh>
    <rPh sb="5" eb="6">
      <t>ア</t>
    </rPh>
    <rPh sb="8" eb="10">
      <t>ヒョウジュン</t>
    </rPh>
    <rPh sb="10" eb="12">
      <t>ケイジョウ</t>
    </rPh>
    <rPh sb="12" eb="14">
      <t>ヒヨウ</t>
    </rPh>
    <rPh sb="16" eb="19">
      <t>カンリシャ</t>
    </rPh>
    <rPh sb="20" eb="22">
      <t>ニュウリョク</t>
    </rPh>
    <phoneticPr fontId="2"/>
  </si>
  <si>
    <t>北北海道</t>
    <rPh sb="0" eb="1">
      <t>キタ</t>
    </rPh>
    <rPh sb="1" eb="4">
      <t>ホッカイドウ</t>
    </rPh>
    <phoneticPr fontId="2"/>
  </si>
  <si>
    <t>円</t>
    <rPh sb="0" eb="1">
      <t>エン</t>
    </rPh>
    <phoneticPr fontId="2"/>
  </si>
  <si>
    <t>銭</t>
    <rPh sb="0" eb="1">
      <t>セン</t>
    </rPh>
    <phoneticPr fontId="2"/>
  </si>
  <si>
    <t>南北海道</t>
    <rPh sb="0" eb="1">
      <t>ミナミ</t>
    </rPh>
    <rPh sb="1" eb="4">
      <t>ホッカイドウ</t>
    </rPh>
    <phoneticPr fontId="2"/>
  </si>
  <si>
    <t>離島</t>
    <rPh sb="0" eb="2">
      <t>リトウ</t>
    </rPh>
    <phoneticPr fontId="2"/>
  </si>
  <si>
    <t>事業者経常費用を適用</t>
    <rPh sb="0" eb="3">
      <t>ジギョウシャ</t>
    </rPh>
    <rPh sb="3" eb="5">
      <t>ケイジョウ</t>
    </rPh>
    <rPh sb="5" eb="7">
      <t>ヒヨウ</t>
    </rPh>
    <rPh sb="8" eb="10">
      <t>テキヨウ</t>
    </rPh>
    <phoneticPr fontId="2"/>
  </si>
  <si>
    <t>補助ブロック名</t>
    <rPh sb="0" eb="2">
      <t>ホジョ</t>
    </rPh>
    <rPh sb="6" eb="7">
      <t>メイ</t>
    </rPh>
    <phoneticPr fontId="2"/>
  </si>
  <si>
    <t>申請
番号</t>
    <rPh sb="0" eb="2">
      <t>シンセイ</t>
    </rPh>
    <rPh sb="4" eb="6">
      <t>バンゴウ</t>
    </rPh>
    <phoneticPr fontId="2"/>
  </si>
  <si>
    <t>合　計</t>
    <rPh sb="0" eb="1">
      <t>ゴウ</t>
    </rPh>
    <rPh sb="2" eb="3">
      <t>ケイ</t>
    </rPh>
    <phoneticPr fontId="2"/>
  </si>
  <si>
    <t>○生活交通路線維持費補助金</t>
    <rPh sb="1" eb="3">
      <t>セイカツ</t>
    </rPh>
    <rPh sb="3" eb="5">
      <t>コウツウ</t>
    </rPh>
    <rPh sb="5" eb="7">
      <t>ロセン</t>
    </rPh>
    <rPh sb="7" eb="10">
      <t>イジヒ</t>
    </rPh>
    <rPh sb="10" eb="13">
      <t>ホジョキン</t>
    </rPh>
    <phoneticPr fontId="2"/>
  </si>
  <si>
    <t>２ブロックにまたがる</t>
    <phoneticPr fontId="2"/>
  </si>
  <si>
    <t>運行系統の数</t>
    <rPh sb="0" eb="2">
      <t>ウンコウ</t>
    </rPh>
    <rPh sb="2" eb="4">
      <t>ケイトウ</t>
    </rPh>
    <rPh sb="5" eb="6">
      <t>カズ</t>
    </rPh>
    <phoneticPr fontId="2"/>
  </si>
  <si>
    <t>年度地域間幹線系統確保維持費補助金の交付を関係書類を添えて、次のとおり申請します。</t>
    <rPh sb="2" eb="5">
      <t>チイキカン</t>
    </rPh>
    <rPh sb="5" eb="7">
      <t>カンセン</t>
    </rPh>
    <rPh sb="7" eb="9">
      <t>ケイトウ</t>
    </rPh>
    <rPh sb="9" eb="11">
      <t>カクホ</t>
    </rPh>
    <rPh sb="11" eb="14">
      <t>イジヒ</t>
    </rPh>
    <rPh sb="14" eb="17">
      <t>ホジョキン</t>
    </rPh>
    <rPh sb="18" eb="20">
      <t>コウフ</t>
    </rPh>
    <rPh sb="21" eb="23">
      <t>カンケイ</t>
    </rPh>
    <rPh sb="23" eb="25">
      <t>ショルイ</t>
    </rPh>
    <rPh sb="26" eb="27">
      <t>ソ</t>
    </rPh>
    <rPh sb="30" eb="31">
      <t>ツギ</t>
    </rPh>
    <rPh sb="35" eb="37">
      <t>シンセイ</t>
    </rPh>
    <phoneticPr fontId="2"/>
  </si>
  <si>
    <t>年度地域間幹線系統確保維持費補助金交付申請書</t>
    <rPh sb="0" eb="2">
      <t>ネンド</t>
    </rPh>
    <rPh sb="2" eb="5">
      <t>チイキカン</t>
    </rPh>
    <rPh sb="5" eb="7">
      <t>カンセン</t>
    </rPh>
    <rPh sb="7" eb="9">
      <t>ケイトウ</t>
    </rPh>
    <rPh sb="9" eb="11">
      <t>カクホ</t>
    </rPh>
    <rPh sb="11" eb="14">
      <t>イジヒ</t>
    </rPh>
    <rPh sb="14" eb="17">
      <t>ホジョキン</t>
    </rPh>
    <rPh sb="17" eb="19">
      <t>コウフ</t>
    </rPh>
    <rPh sb="19" eb="22">
      <t>シンセイショ</t>
    </rPh>
    <phoneticPr fontId="2"/>
  </si>
  <si>
    <t>○地域間幹線系統確保維持費補助金</t>
    <rPh sb="1" eb="4">
      <t>チイキカン</t>
    </rPh>
    <rPh sb="4" eb="6">
      <t>カンセン</t>
    </rPh>
    <rPh sb="6" eb="8">
      <t>ケイトウ</t>
    </rPh>
    <rPh sb="8" eb="10">
      <t>カクホ</t>
    </rPh>
    <rPh sb="10" eb="13">
      <t>イジヒ</t>
    </rPh>
    <rPh sb="13" eb="16">
      <t>ホジョキン</t>
    </rPh>
    <phoneticPr fontId="2"/>
  </si>
  <si>
    <t>経常収益(イ)</t>
    <rPh sb="0" eb="2">
      <t>ケイジョウ</t>
    </rPh>
    <rPh sb="2" eb="4">
      <t>シュウエキ</t>
    </rPh>
    <phoneticPr fontId="2"/>
  </si>
  <si>
    <t>経常費用(ロ)</t>
    <rPh sb="0" eb="2">
      <t>ケイジョウ</t>
    </rPh>
    <rPh sb="2" eb="4">
      <t>ヒヨウ</t>
    </rPh>
    <phoneticPr fontId="2"/>
  </si>
  <si>
    <t>補助対象事業者の
実車走行キロ当たり
経常費用(ニ)</t>
    <rPh sb="0" eb="2">
      <t>ホジョ</t>
    </rPh>
    <rPh sb="2" eb="4">
      <t>タイショウ</t>
    </rPh>
    <rPh sb="4" eb="7">
      <t>ジギョウシャ</t>
    </rPh>
    <rPh sb="9" eb="11">
      <t>ジッシャ</t>
    </rPh>
    <rPh sb="11" eb="13">
      <t>ソウコウ</t>
    </rPh>
    <rPh sb="15" eb="16">
      <t>ア</t>
    </rPh>
    <rPh sb="19" eb="21">
      <t>ケイジョウ</t>
    </rPh>
    <rPh sb="21" eb="23">
      <t>ヒヨウ</t>
    </rPh>
    <phoneticPr fontId="2"/>
  </si>
  <si>
    <t>地域キロ当たり
標準経常費用
(ホ)</t>
    <rPh sb="0" eb="2">
      <t>チイキ</t>
    </rPh>
    <rPh sb="4" eb="5">
      <t>ア</t>
    </rPh>
    <rPh sb="8" eb="10">
      <t>ヒョウジュン</t>
    </rPh>
    <rPh sb="10" eb="12">
      <t>ケイジョウ</t>
    </rPh>
    <rPh sb="12" eb="14">
      <t>ヒヨウ</t>
    </rPh>
    <phoneticPr fontId="2"/>
  </si>
  <si>
    <t>キロ当たり経常費用</t>
    <rPh sb="2" eb="3">
      <t>ア</t>
    </rPh>
    <rPh sb="5" eb="7">
      <t>ケイジョウ</t>
    </rPh>
    <rPh sb="7" eb="9">
      <t>ヒヨウ</t>
    </rPh>
    <phoneticPr fontId="2"/>
  </si>
  <si>
    <t>(ニ)と(ホ)のいずれか少ない額
(ヘ)</t>
    <rPh sb="12" eb="13">
      <t>スク</t>
    </rPh>
    <rPh sb="15" eb="16">
      <t>ガク</t>
    </rPh>
    <phoneticPr fontId="2"/>
  </si>
  <si>
    <t>運　行　系　統</t>
    <rPh sb="0" eb="1">
      <t>ウン</t>
    </rPh>
    <rPh sb="2" eb="3">
      <t>ギョウ</t>
    </rPh>
    <rPh sb="4" eb="5">
      <t>ケイ</t>
    </rPh>
    <rPh sb="6" eb="7">
      <t>オサム</t>
    </rPh>
    <phoneticPr fontId="2"/>
  </si>
  <si>
    <t xml:space="preserve">主な
経由地
</t>
    <rPh sb="0" eb="1">
      <t>オモ</t>
    </rPh>
    <rPh sb="3" eb="6">
      <t>ケイユチ</t>
    </rPh>
    <phoneticPr fontId="2"/>
  </si>
  <si>
    <t xml:space="preserve">起点
</t>
    <rPh sb="0" eb="2">
      <t>キテン</t>
    </rPh>
    <phoneticPr fontId="2"/>
  </si>
  <si>
    <t xml:space="preserve">終点
</t>
    <rPh sb="0" eb="2">
      <t>シュウテン</t>
    </rPh>
    <phoneticPr fontId="2"/>
  </si>
  <si>
    <t xml:space="preserve">申　請
番　号
</t>
    <rPh sb="0" eb="1">
      <t>サル</t>
    </rPh>
    <rPh sb="2" eb="3">
      <t>ショウ</t>
    </rPh>
    <rPh sb="4" eb="5">
      <t>バン</t>
    </rPh>
    <rPh sb="6" eb="7">
      <t>ゴウ</t>
    </rPh>
    <phoneticPr fontId="2"/>
  </si>
  <si>
    <t xml:space="preserve">運　行
系統名
</t>
    <rPh sb="0" eb="1">
      <t>ウン</t>
    </rPh>
    <rPh sb="2" eb="3">
      <t>ギョウ</t>
    </rPh>
    <rPh sb="4" eb="6">
      <t>ケイトウ</t>
    </rPh>
    <rPh sb="6" eb="7">
      <t>メイ</t>
    </rPh>
    <phoneticPr fontId="2"/>
  </si>
  <si>
    <t xml:space="preserve">補助ブロック名
</t>
    <rPh sb="0" eb="2">
      <t>ホジョ</t>
    </rPh>
    <rPh sb="6" eb="7">
      <t>メイ</t>
    </rPh>
    <phoneticPr fontId="2"/>
  </si>
  <si>
    <t>合　　計</t>
    <rPh sb="0" eb="1">
      <t>ゴウ</t>
    </rPh>
    <rPh sb="3" eb="4">
      <t>ケイ</t>
    </rPh>
    <phoneticPr fontId="2"/>
  </si>
  <si>
    <t>様式第１－８（日本工業規格Ａ列４番）</t>
    <rPh sb="0" eb="2">
      <t>ヨウシキ</t>
    </rPh>
    <rPh sb="2" eb="3">
      <t>ダイ</t>
    </rPh>
    <rPh sb="7" eb="9">
      <t>ニホン</t>
    </rPh>
    <rPh sb="9" eb="11">
      <t>コウギョウ</t>
    </rPh>
    <rPh sb="11" eb="13">
      <t>キカク</t>
    </rPh>
    <rPh sb="14" eb="15">
      <t>レツ</t>
    </rPh>
    <rPh sb="16" eb="17">
      <t>バン</t>
    </rPh>
    <phoneticPr fontId="2"/>
  </si>
  <si>
    <t>国土交通大臣　殿</t>
    <rPh sb="0" eb="2">
      <t>コクド</t>
    </rPh>
    <rPh sb="2" eb="4">
      <t>コウツウ</t>
    </rPh>
    <rPh sb="4" eb="6">
      <t>ダイジン</t>
    </rPh>
    <rPh sb="7" eb="8">
      <t>ドノ</t>
    </rPh>
    <phoneticPr fontId="2"/>
  </si>
  <si>
    <t>年度　地域公共交通確保維持改善事業費補助金（地域間幹線系統確保</t>
    <rPh sb="0" eb="2">
      <t>ネンド</t>
    </rPh>
    <rPh sb="3" eb="5">
      <t>チイキ</t>
    </rPh>
    <rPh sb="5" eb="7">
      <t>コウキョウ</t>
    </rPh>
    <rPh sb="7" eb="9">
      <t>コウツウ</t>
    </rPh>
    <rPh sb="9" eb="11">
      <t>カクホ</t>
    </rPh>
    <rPh sb="11" eb="13">
      <t>イジ</t>
    </rPh>
    <rPh sb="13" eb="15">
      <t>カイゼン</t>
    </rPh>
    <rPh sb="15" eb="18">
      <t>ジギョウヒ</t>
    </rPh>
    <rPh sb="18" eb="21">
      <t>ホジョキン</t>
    </rPh>
    <rPh sb="22" eb="25">
      <t>チイキカン</t>
    </rPh>
    <rPh sb="25" eb="27">
      <t>カンセン</t>
    </rPh>
    <rPh sb="27" eb="29">
      <t>ケイトウ</t>
    </rPh>
    <rPh sb="29" eb="31">
      <t>カクホ</t>
    </rPh>
    <phoneticPr fontId="2"/>
  </si>
  <si>
    <t>補助対象事業者の実車
走行キロ当たり経常費用　ロ÷ハ＝ニ</t>
    <rPh sb="0" eb="2">
      <t>ホジョ</t>
    </rPh>
    <rPh sb="2" eb="4">
      <t>タイショウ</t>
    </rPh>
    <rPh sb="4" eb="7">
      <t>ジギョウシャ</t>
    </rPh>
    <rPh sb="8" eb="10">
      <t>ジッシャ</t>
    </rPh>
    <rPh sb="11" eb="13">
      <t>ソウコウ</t>
    </rPh>
    <rPh sb="15" eb="16">
      <t>ア</t>
    </rPh>
    <rPh sb="18" eb="20">
      <t>ケイジョウ</t>
    </rPh>
    <rPh sb="20" eb="22">
      <t>ヒヨウ</t>
    </rPh>
    <phoneticPr fontId="2"/>
  </si>
  <si>
    <t>地域キロ当たり
標準経常費用
ホ</t>
    <rPh sb="0" eb="2">
      <t>チイキ</t>
    </rPh>
    <rPh sb="4" eb="5">
      <t>ア</t>
    </rPh>
    <rPh sb="8" eb="10">
      <t>ヒョウジュン</t>
    </rPh>
    <rPh sb="10" eb="12">
      <t>ケイジョウ</t>
    </rPh>
    <rPh sb="12" eb="14">
      <t>ヒヨウ</t>
    </rPh>
    <phoneticPr fontId="2"/>
  </si>
  <si>
    <t>ニとホのいずれか少ない額
ヘ</t>
    <rPh sb="8" eb="9">
      <t>スク</t>
    </rPh>
    <rPh sb="11" eb="12">
      <t>ガク</t>
    </rPh>
    <phoneticPr fontId="2"/>
  </si>
  <si>
    <t xml:space="preserve">計画運行
日数
</t>
    <rPh sb="0" eb="2">
      <t>ケイカク</t>
    </rPh>
    <rPh sb="2" eb="4">
      <t>ウンコウ</t>
    </rPh>
    <rPh sb="5" eb="7">
      <t>ニッスウ</t>
    </rPh>
    <rPh sb="6" eb="7">
      <t>スウ</t>
    </rPh>
    <phoneticPr fontId="2"/>
  </si>
  <si>
    <t xml:space="preserve">実績運行
日数
</t>
    <rPh sb="0" eb="2">
      <t>ジッセキ</t>
    </rPh>
    <rPh sb="2" eb="4">
      <t>ウンコウ</t>
    </rPh>
    <rPh sb="5" eb="7">
      <t>ニッスウ</t>
    </rPh>
    <phoneticPr fontId="2"/>
  </si>
  <si>
    <t>計画運行
回数
チ</t>
    <rPh sb="0" eb="2">
      <t>ケイカク</t>
    </rPh>
    <rPh sb="2" eb="4">
      <t>ウンコウ</t>
    </rPh>
    <rPh sb="5" eb="7">
      <t>カイスウ</t>
    </rPh>
    <phoneticPr fontId="2"/>
  </si>
  <si>
    <t>実績運行
回数
リ</t>
    <rPh sb="0" eb="2">
      <t>ジッセキ</t>
    </rPh>
    <rPh sb="2" eb="4">
      <t>ウンコウ</t>
    </rPh>
    <rPh sb="5" eb="7">
      <t>カイスウ</t>
    </rPh>
    <phoneticPr fontId="2"/>
  </si>
  <si>
    <t>運休回数
ヌ</t>
    <rPh sb="0" eb="2">
      <t>ウンキュウ</t>
    </rPh>
    <rPh sb="2" eb="4">
      <t>カイスウ</t>
    </rPh>
    <phoneticPr fontId="2"/>
  </si>
  <si>
    <t xml:space="preserve">運行割合
(100%を超える場合は100%を上限とする)
(リ＋ル)÷チ＝ヲ
</t>
    <rPh sb="0" eb="2">
      <t>ウンコウ</t>
    </rPh>
    <rPh sb="2" eb="4">
      <t>ワリアイ</t>
    </rPh>
    <rPh sb="11" eb="12">
      <t>コ</t>
    </rPh>
    <rPh sb="14" eb="16">
      <t>バアイ</t>
    </rPh>
    <rPh sb="22" eb="24">
      <t>ジョウゲン</t>
    </rPh>
    <phoneticPr fontId="2"/>
  </si>
  <si>
    <t>国庫補助金
(6条関係)
申請額
ワ×ヲ＝カ</t>
    <rPh sb="0" eb="2">
      <t>コッコ</t>
    </rPh>
    <rPh sb="2" eb="5">
      <t>ホジョキン</t>
    </rPh>
    <rPh sb="8" eb="9">
      <t>ジョウ</t>
    </rPh>
    <rPh sb="9" eb="11">
      <t>カンケイ</t>
    </rPh>
    <rPh sb="13" eb="16">
      <t>シンセイガク</t>
    </rPh>
    <phoneticPr fontId="2"/>
  </si>
  <si>
    <t>３．補助対象期間における損益の実績</t>
    <rPh sb="2" eb="4">
      <t>ホジョ</t>
    </rPh>
    <rPh sb="4" eb="6">
      <t>タイショウ</t>
    </rPh>
    <rPh sb="6" eb="8">
      <t>キカン</t>
    </rPh>
    <rPh sb="12" eb="14">
      <t>ソンエキ</t>
    </rPh>
    <rPh sb="15" eb="17">
      <t>ジッセキ</t>
    </rPh>
    <phoneticPr fontId="2"/>
  </si>
  <si>
    <t>２．補助金の交付を受けようとする理由及び補助事業実施による効果</t>
    <rPh sb="2" eb="5">
      <t>ホジョキン</t>
    </rPh>
    <rPh sb="6" eb="8">
      <t>コウフ</t>
    </rPh>
    <rPh sb="9" eb="10">
      <t>ウ</t>
    </rPh>
    <rPh sb="16" eb="18">
      <t>リユウ</t>
    </rPh>
    <rPh sb="18" eb="19">
      <t>オヨ</t>
    </rPh>
    <rPh sb="20" eb="22">
      <t>ホジョ</t>
    </rPh>
    <rPh sb="22" eb="24">
      <t>ジギョウ</t>
    </rPh>
    <rPh sb="24" eb="26">
      <t>ジッシ</t>
    </rPh>
    <rPh sb="29" eb="31">
      <t>コウカ</t>
    </rPh>
    <phoneticPr fontId="2"/>
  </si>
  <si>
    <t>４．キロ当たり補助対象経常費用及び収益</t>
    <rPh sb="4" eb="5">
      <t>ア</t>
    </rPh>
    <rPh sb="7" eb="9">
      <t>ホジョ</t>
    </rPh>
    <rPh sb="9" eb="11">
      <t>タイショウ</t>
    </rPh>
    <rPh sb="11" eb="13">
      <t>ケイジョウ</t>
    </rPh>
    <rPh sb="13" eb="15">
      <t>ヒヨウ</t>
    </rPh>
    <rPh sb="15" eb="16">
      <t>オヨ</t>
    </rPh>
    <rPh sb="17" eb="19">
      <t>シュウエキ</t>
    </rPh>
    <phoneticPr fontId="2"/>
  </si>
  <si>
    <t>キロ当たり経常収益
(イ)÷(ハ)＝(ト)</t>
    <rPh sb="2" eb="3">
      <t>ア</t>
    </rPh>
    <rPh sb="5" eb="7">
      <t>ケイジョウ</t>
    </rPh>
    <rPh sb="7" eb="9">
      <t>シュウエキ</t>
    </rPh>
    <phoneticPr fontId="2"/>
  </si>
  <si>
    <t>５．地域間幹線系統の運行状況</t>
    <rPh sb="2" eb="5">
      <t>チイキカン</t>
    </rPh>
    <rPh sb="5" eb="7">
      <t>カンセン</t>
    </rPh>
    <rPh sb="7" eb="9">
      <t>ケイトウ</t>
    </rPh>
    <rPh sb="10" eb="12">
      <t>ウンコウ</t>
    </rPh>
    <rPh sb="12" eb="14">
      <t>ジョウキョウ</t>
    </rPh>
    <phoneticPr fontId="2"/>
  </si>
  <si>
    <t xml:space="preserve">計画運行
日数
</t>
    <rPh sb="0" eb="2">
      <t>ケイカク</t>
    </rPh>
    <rPh sb="2" eb="4">
      <t>ウンコウ</t>
    </rPh>
    <rPh sb="5" eb="7">
      <t>ニッスウ</t>
    </rPh>
    <phoneticPr fontId="2"/>
  </si>
  <si>
    <t>計画運行
回数
(チ)</t>
    <rPh sb="0" eb="2">
      <t>ケイカク</t>
    </rPh>
    <rPh sb="2" eb="4">
      <t>ウンコウ</t>
    </rPh>
    <rPh sb="5" eb="7">
      <t>カイスウ</t>
    </rPh>
    <phoneticPr fontId="2"/>
  </si>
  <si>
    <t>実績運行
回数
(リ)</t>
    <rPh sb="0" eb="2">
      <t>ジッセキ</t>
    </rPh>
    <rPh sb="2" eb="4">
      <t>ウンコウ</t>
    </rPh>
    <rPh sb="5" eb="7">
      <t>カイスウ</t>
    </rPh>
    <phoneticPr fontId="2"/>
  </si>
  <si>
    <t>運休回数
(ヌ)</t>
    <rPh sb="0" eb="2">
      <t>ウンキュウ</t>
    </rPh>
    <rPh sb="2" eb="4">
      <t>カイスウ</t>
    </rPh>
    <phoneticPr fontId="2"/>
  </si>
  <si>
    <t>地域間幹線系統
国庫補助申請額
(ワ)×(ヲ)＝(カ)</t>
    <rPh sb="0" eb="3">
      <t>チイキカン</t>
    </rPh>
    <rPh sb="3" eb="5">
      <t>カンセン</t>
    </rPh>
    <rPh sb="5" eb="7">
      <t>ケイトウ</t>
    </rPh>
    <rPh sb="8" eb="10">
      <t>コッコ</t>
    </rPh>
    <rPh sb="10" eb="12">
      <t>ホジョ</t>
    </rPh>
    <rPh sb="12" eb="15">
      <t>シンセイガク</t>
    </rPh>
    <phoneticPr fontId="2"/>
  </si>
  <si>
    <t>国庫補助金
内定額
(ワ)</t>
    <rPh sb="0" eb="2">
      <t>コッコ</t>
    </rPh>
    <rPh sb="2" eb="5">
      <t>ホジョキン</t>
    </rPh>
    <rPh sb="6" eb="8">
      <t>ナイテイ</t>
    </rPh>
    <rPh sb="8" eb="9">
      <t>ガク</t>
    </rPh>
    <phoneticPr fontId="2"/>
  </si>
  <si>
    <t xml:space="preserve">運行割合
(100%を超える場合は100%を上限とする)
(リ＋ル)÷(チ)＝(ヲ)
</t>
    <rPh sb="0" eb="2">
      <t>ウンコウ</t>
    </rPh>
    <rPh sb="2" eb="4">
      <t>ワリアイ</t>
    </rPh>
    <rPh sb="11" eb="12">
      <t>コ</t>
    </rPh>
    <rPh sb="14" eb="16">
      <t>バアイ</t>
    </rPh>
    <rPh sb="22" eb="24">
      <t>ジョウゲン</t>
    </rPh>
    <phoneticPr fontId="2"/>
  </si>
  <si>
    <t>地域間幹線系統
道補助申請額
(ヨ)×(ヲ)＝(タ)</t>
    <rPh sb="0" eb="3">
      <t>チイキカン</t>
    </rPh>
    <rPh sb="3" eb="5">
      <t>カンセン</t>
    </rPh>
    <rPh sb="5" eb="7">
      <t>ケイトウ</t>
    </rPh>
    <rPh sb="8" eb="9">
      <t>ドウ</t>
    </rPh>
    <rPh sb="9" eb="11">
      <t>ホジョ</t>
    </rPh>
    <rPh sb="11" eb="14">
      <t>シンセイガク</t>
    </rPh>
    <phoneticPr fontId="2"/>
  </si>
  <si>
    <t>補助対象期間に
係る北海道地域
間幹線系統確保
維持計画表２に
掲げる道負担額
(ヨ)</t>
    <rPh sb="0" eb="2">
      <t>ホジョ</t>
    </rPh>
    <rPh sb="2" eb="4">
      <t>タイショウ</t>
    </rPh>
    <rPh sb="4" eb="6">
      <t>キカン</t>
    </rPh>
    <rPh sb="8" eb="9">
      <t>カカ</t>
    </rPh>
    <rPh sb="10" eb="13">
      <t>ホッカイドウ</t>
    </rPh>
    <rPh sb="13" eb="15">
      <t>チイキ</t>
    </rPh>
    <rPh sb="16" eb="17">
      <t>アイダ</t>
    </rPh>
    <rPh sb="17" eb="19">
      <t>カンセン</t>
    </rPh>
    <rPh sb="19" eb="21">
      <t>ケイトウ</t>
    </rPh>
    <rPh sb="21" eb="23">
      <t>カクホ</t>
    </rPh>
    <rPh sb="24" eb="26">
      <t>イジ</t>
    </rPh>
    <rPh sb="26" eb="28">
      <t>ケイカク</t>
    </rPh>
    <rPh sb="28" eb="29">
      <t>ヒョウ</t>
    </rPh>
    <rPh sb="32" eb="33">
      <t>カカ</t>
    </rPh>
    <rPh sb="35" eb="36">
      <t>ドウ</t>
    </rPh>
    <rPh sb="36" eb="39">
      <t>フタンガク</t>
    </rPh>
    <phoneticPr fontId="2"/>
  </si>
  <si>
    <t>（第３条第１項、第１４条）</t>
    <rPh sb="1" eb="2">
      <t>ダイ</t>
    </rPh>
    <rPh sb="3" eb="4">
      <t>ジョウ</t>
    </rPh>
    <rPh sb="4" eb="5">
      <t>ダイ</t>
    </rPh>
    <rPh sb="6" eb="7">
      <t>コウ</t>
    </rPh>
    <rPh sb="8" eb="9">
      <t>ダイ</t>
    </rPh>
    <rPh sb="11" eb="12">
      <t>ジョウ</t>
    </rPh>
    <phoneticPr fontId="2"/>
  </si>
  <si>
    <t>千
円</t>
    <rPh sb="0" eb="1">
      <t>セン</t>
    </rPh>
    <rPh sb="2" eb="3">
      <t>エン</t>
    </rPh>
    <phoneticPr fontId="2"/>
  </si>
  <si>
    <t>申請事業者住所</t>
    <rPh sb="0" eb="2">
      <t>シンセイ</t>
    </rPh>
    <rPh sb="2" eb="5">
      <t>ジギョウシャ</t>
    </rPh>
    <rPh sb="5" eb="7">
      <t>ジュウショ</t>
    </rPh>
    <phoneticPr fontId="2"/>
  </si>
  <si>
    <t>維持費国庫補助金）交付申請書</t>
    <rPh sb="0" eb="3">
      <t>イジヒ</t>
    </rPh>
    <rPh sb="3" eb="5">
      <t>コッコ</t>
    </rPh>
    <rPh sb="5" eb="8">
      <t>ホジョキン</t>
    </rPh>
    <rPh sb="9" eb="11">
      <t>コウフ</t>
    </rPh>
    <rPh sb="11" eb="14">
      <t>シンセイショ</t>
    </rPh>
    <phoneticPr fontId="2"/>
  </si>
  <si>
    <t>年度地域公共交通確保維持改善事業費補助金（地域間幹線系統確保維持費国庫補助金）の交付を</t>
    <rPh sb="0" eb="2">
      <t>ネンド</t>
    </rPh>
    <rPh sb="2" eb="4">
      <t>チイキ</t>
    </rPh>
    <rPh sb="4" eb="6">
      <t>コウキョウ</t>
    </rPh>
    <rPh sb="6" eb="8">
      <t>コウツウ</t>
    </rPh>
    <rPh sb="8" eb="10">
      <t>カクホ</t>
    </rPh>
    <rPh sb="10" eb="12">
      <t>イジ</t>
    </rPh>
    <rPh sb="12" eb="14">
      <t>カイゼン</t>
    </rPh>
    <rPh sb="14" eb="17">
      <t>ジギョウヒ</t>
    </rPh>
    <rPh sb="17" eb="20">
      <t>ホジョキン</t>
    </rPh>
    <rPh sb="21" eb="24">
      <t>チイキカン</t>
    </rPh>
    <rPh sb="24" eb="26">
      <t>カンセン</t>
    </rPh>
    <rPh sb="26" eb="28">
      <t>ケイトウ</t>
    </rPh>
    <rPh sb="28" eb="30">
      <t>カクホ</t>
    </rPh>
    <rPh sb="30" eb="33">
      <t>イジヒ</t>
    </rPh>
    <rPh sb="33" eb="35">
      <t>コッコ</t>
    </rPh>
    <rPh sb="35" eb="38">
      <t>ホジョキン</t>
    </rPh>
    <rPh sb="40" eb="42">
      <t>コウフ</t>
    </rPh>
    <phoneticPr fontId="2"/>
  </si>
  <si>
    <t>関係書類を添えて、下記のとおり申請します。</t>
    <rPh sb="0" eb="2">
      <t>クニカンケイ</t>
    </rPh>
    <rPh sb="2" eb="4">
      <t>ショルイ</t>
    </rPh>
    <rPh sb="5" eb="6">
      <t>ソ</t>
    </rPh>
    <rPh sb="9" eb="11">
      <t>カキ</t>
    </rPh>
    <rPh sb="15" eb="17">
      <t>シンセイ</t>
    </rPh>
    <phoneticPr fontId="2"/>
  </si>
  <si>
    <t>補 助 対 象
期   間  の
損 益 状 況</t>
    <rPh sb="0" eb="1">
      <t>タスク</t>
    </rPh>
    <rPh sb="2" eb="3">
      <t>スケ</t>
    </rPh>
    <rPh sb="4" eb="5">
      <t>タイ</t>
    </rPh>
    <rPh sb="6" eb="7">
      <t>ゾウ</t>
    </rPh>
    <rPh sb="8" eb="9">
      <t>キ</t>
    </rPh>
    <rPh sb="12" eb="13">
      <t>アイダ</t>
    </rPh>
    <rPh sb="17" eb="18">
      <t>ソン</t>
    </rPh>
    <rPh sb="19" eb="20">
      <t>エキ</t>
    </rPh>
    <rPh sb="21" eb="22">
      <t>ジョウ</t>
    </rPh>
    <rPh sb="23" eb="24">
      <t>キョウ</t>
    </rPh>
    <phoneticPr fontId="2"/>
  </si>
  <si>
    <t>キロ当たり経常収益
イ÷ハ＝ト</t>
    <rPh sb="2" eb="3">
      <t>ア</t>
    </rPh>
    <rPh sb="5" eb="7">
      <t>ケイジョウ</t>
    </rPh>
    <rPh sb="7" eb="9">
      <t>シュウエキ</t>
    </rPh>
    <phoneticPr fontId="2"/>
  </si>
  <si>
    <t>運休回数のうち12条2項ただし書によりやむを得ないとして大臣が認めた回数
(ル)</t>
    <rPh sb="0" eb="2">
      <t>ウンキュウ</t>
    </rPh>
    <rPh sb="2" eb="4">
      <t>カイスウ</t>
    </rPh>
    <rPh sb="9" eb="10">
      <t>ジョウ</t>
    </rPh>
    <rPh sb="11" eb="12">
      <t>コウ</t>
    </rPh>
    <rPh sb="15" eb="16">
      <t>ガ</t>
    </rPh>
    <rPh sb="22" eb="23">
      <t>エ</t>
    </rPh>
    <rPh sb="28" eb="30">
      <t>ダイジン</t>
    </rPh>
    <rPh sb="31" eb="32">
      <t>ミト</t>
    </rPh>
    <rPh sb="34" eb="36">
      <t>カイスウ</t>
    </rPh>
    <phoneticPr fontId="2"/>
  </si>
  <si>
    <t>総政第33号様式</t>
    <rPh sb="0" eb="1">
      <t>ソウ</t>
    </rPh>
    <rPh sb="1" eb="2">
      <t>セイ</t>
    </rPh>
    <rPh sb="2" eb="3">
      <t>ダイ</t>
    </rPh>
    <rPh sb="5" eb="6">
      <t>ゴウ</t>
    </rPh>
    <rPh sb="6" eb="8">
      <t>ヨウシキ</t>
    </rPh>
    <phoneticPr fontId="2"/>
  </si>
  <si>
    <t>乗合バス事業の
補助対象期間の
実車走行キロ(ハ)</t>
    <rPh sb="0" eb="2">
      <t>ノリアイ</t>
    </rPh>
    <rPh sb="4" eb="6">
      <t>ジギョウ</t>
    </rPh>
    <rPh sb="8" eb="10">
      <t>ホジョ</t>
    </rPh>
    <rPh sb="10" eb="12">
      <t>タイショウ</t>
    </rPh>
    <rPh sb="12" eb="14">
      <t>キカン</t>
    </rPh>
    <rPh sb="16" eb="18">
      <t>ジッシャ</t>
    </rPh>
    <rPh sb="18" eb="20">
      <t>ソウコウ</t>
    </rPh>
    <phoneticPr fontId="2"/>
  </si>
  <si>
    <t>km</t>
    <phoneticPr fontId="2"/>
  </si>
  <si>
    <t>％</t>
    <phoneticPr fontId="2"/>
  </si>
  <si>
    <t>４．地域間系統の運行状況</t>
    <rPh sb="2" eb="5">
      <t>チイキカン</t>
    </rPh>
    <rPh sb="5" eb="7">
      <t>ケイトウ</t>
    </rPh>
    <rPh sb="8" eb="10">
      <t>ウンコウ</t>
    </rPh>
    <rPh sb="10" eb="12">
      <t>ジョウキョウ</t>
    </rPh>
    <phoneticPr fontId="2"/>
  </si>
  <si>
    <t>(1) 記載要領</t>
  </si>
  <si>
    <t>(計算用）</t>
    <rPh sb="1" eb="3">
      <t>ケイサン</t>
    </rPh>
    <rPh sb="3" eb="4">
      <t>ヨウ</t>
    </rPh>
    <phoneticPr fontId="2"/>
  </si>
  <si>
    <t>事業者単価</t>
    <rPh sb="0" eb="3">
      <t>ジギョウシャ</t>
    </rPh>
    <rPh sb="3" eb="5">
      <t>タンカ</t>
    </rPh>
    <phoneticPr fontId="2"/>
  </si>
  <si>
    <t>ブロック</t>
    <phoneticPr fontId="2"/>
  </si>
  <si>
    <t>標準単価</t>
    <rPh sb="0" eb="2">
      <t>ヒョウジュン</t>
    </rPh>
    <rPh sb="2" eb="4">
      <t>タンカ</t>
    </rPh>
    <phoneticPr fontId="2"/>
  </si>
  <si>
    <t>採用単価</t>
    <rPh sb="0" eb="2">
      <t>サイヨウ</t>
    </rPh>
    <rPh sb="2" eb="4">
      <t>タンカ</t>
    </rPh>
    <phoneticPr fontId="2"/>
  </si>
  <si>
    <t>収益単価</t>
    <rPh sb="0" eb="2">
      <t>シュウエキ</t>
    </rPh>
    <rPh sb="2" eb="4">
      <t>タンカ</t>
    </rPh>
    <phoneticPr fontId="2"/>
  </si>
  <si>
    <t>円</t>
    <phoneticPr fontId="2"/>
  </si>
  <si>
    <t>銭</t>
    <phoneticPr fontId="2"/>
  </si>
  <si>
    <t>注</t>
    <rPh sb="0" eb="1">
      <t>チュウ</t>
    </rPh>
    <phoneticPr fontId="2"/>
  </si>
  <si>
    <t>(２)国庫補助金交付要綱第８条第３項に定める様式第１－５号の運行系統別輸送実績及び平均乗車密度算定表（補助対象路線に係るもの
　に限る。）</t>
    <phoneticPr fontId="2"/>
  </si>
  <si>
    <t>(１)補助対象期間（国庫補助金交付要綱第５条で定める期間）の旅客自動車運送事業等報告規則（昭和39年運輸省令第21号）第２条第２
　項の「事業報告書」</t>
    <phoneticPr fontId="2"/>
  </si>
  <si>
    <t>○地域間幹線系統確保維持費国庫補助金</t>
    <rPh sb="1" eb="4">
      <t>チイキカン</t>
    </rPh>
    <rPh sb="4" eb="6">
      <t>カンセン</t>
    </rPh>
    <rPh sb="6" eb="8">
      <t>ケイトウ</t>
    </rPh>
    <rPh sb="8" eb="10">
      <t>カクホ</t>
    </rPh>
    <rPh sb="10" eb="13">
      <t>イジヒ</t>
    </rPh>
    <rPh sb="13" eb="15">
      <t>コッコ</t>
    </rPh>
    <rPh sb="15" eb="18">
      <t>ホジョキン</t>
    </rPh>
    <phoneticPr fontId="2"/>
  </si>
  <si>
    <t>補助対象期間の
実車走行キロ(ハ)</t>
    <rPh sb="0" eb="2">
      <t>ホジョ</t>
    </rPh>
    <rPh sb="2" eb="4">
      <t>タイショウ</t>
    </rPh>
    <rPh sb="4" eb="6">
      <t>キカン</t>
    </rPh>
    <rPh sb="8" eb="10">
      <t>ジッシャ</t>
    </rPh>
    <rPh sb="10" eb="12">
      <t>ソウコウ</t>
    </rPh>
    <phoneticPr fontId="2"/>
  </si>
  <si>
    <t>２．補助対象期間における損益の実績【地域間幹線】</t>
    <rPh sb="2" eb="4">
      <t>ホジョ</t>
    </rPh>
    <rPh sb="4" eb="6">
      <t>タイショウ</t>
    </rPh>
    <rPh sb="6" eb="8">
      <t>キカン</t>
    </rPh>
    <rPh sb="12" eb="14">
      <t>ソンエキ</t>
    </rPh>
    <rPh sb="15" eb="17">
      <t>ジッセキ</t>
    </rPh>
    <rPh sb="18" eb="21">
      <t>チイキカン</t>
    </rPh>
    <rPh sb="21" eb="23">
      <t>カンセン</t>
    </rPh>
    <phoneticPr fontId="2"/>
  </si>
  <si>
    <t>運休回数のうち第12条第2項ただし書によりやむを得ない事情として大臣が認めた回数
ル</t>
    <rPh sb="0" eb="2">
      <t>ウンキュウ</t>
    </rPh>
    <rPh sb="2" eb="4">
      <t>カイスウ</t>
    </rPh>
    <rPh sb="7" eb="8">
      <t>ダイ</t>
    </rPh>
    <rPh sb="10" eb="11">
      <t>ジョウ</t>
    </rPh>
    <rPh sb="11" eb="12">
      <t>ダイ</t>
    </rPh>
    <rPh sb="13" eb="14">
      <t>コウ</t>
    </rPh>
    <rPh sb="17" eb="18">
      <t>ガ</t>
    </rPh>
    <rPh sb="24" eb="25">
      <t>エ</t>
    </rPh>
    <rPh sb="27" eb="29">
      <t>ジジョウ</t>
    </rPh>
    <rPh sb="32" eb="34">
      <t>ダイジン</t>
    </rPh>
    <rPh sb="35" eb="36">
      <t>ミト</t>
    </rPh>
    <rPh sb="38" eb="40">
      <t>カイスウ</t>
    </rPh>
    <phoneticPr fontId="2"/>
  </si>
  <si>
    <t>14.（ヲ）欄は、小数点第２位（第３位以下切り捨て）まで算出して記載すること。</t>
    <rPh sb="9" eb="12">
      <t>ショウスウテン</t>
    </rPh>
    <rPh sb="12" eb="13">
      <t>ダイ</t>
    </rPh>
    <rPh sb="14" eb="15">
      <t>イ</t>
    </rPh>
    <rPh sb="16" eb="17">
      <t>ダイ</t>
    </rPh>
    <rPh sb="18" eb="19">
      <t>イ</t>
    </rPh>
    <rPh sb="19" eb="21">
      <t>イカ</t>
    </rPh>
    <rPh sb="21" eb="22">
      <t>キ</t>
    </rPh>
    <rPh sb="23" eb="24">
      <t>ス</t>
    </rPh>
    <rPh sb="28" eb="30">
      <t>サンシュツ</t>
    </rPh>
    <rPh sb="32" eb="34">
      <t>キサイ</t>
    </rPh>
    <phoneticPr fontId="2"/>
  </si>
  <si>
    <t>(2) 添付書類</t>
    <phoneticPr fontId="2"/>
  </si>
  <si>
    <t xml:space="preserve"> 2.　補助対象期間の様式第１－５の運行系統別輸送実績及び平均乗車密度算定表（補助対象路線に係るものに限る）。</t>
    <rPh sb="4" eb="6">
      <t>ホジョ</t>
    </rPh>
    <rPh sb="6" eb="8">
      <t>タイショウ</t>
    </rPh>
    <rPh sb="8" eb="10">
      <t>キカン</t>
    </rPh>
    <rPh sb="13" eb="14">
      <t>ダイ</t>
    </rPh>
    <rPh sb="27" eb="28">
      <t>オヨ</t>
    </rPh>
    <rPh sb="39" eb="41">
      <t>ホジョ</t>
    </rPh>
    <rPh sb="41" eb="43">
      <t>タイショウ</t>
    </rPh>
    <rPh sb="43" eb="45">
      <t>ロセン</t>
    </rPh>
    <rPh sb="46" eb="47">
      <t>カカ</t>
    </rPh>
    <rPh sb="51" eb="52">
      <t>カギ</t>
    </rPh>
    <phoneticPr fontId="2"/>
  </si>
  <si>
    <t>　この様式は、地域間幹線系統確保維持事業に要する経費に係る補助金の交付を申請する場合に使用すること。</t>
    <phoneticPr fontId="2"/>
  </si>
  <si>
    <t>　「補助金の交付を受けようとする理由及び補助事業実施による効果」については、詳細かつ具体的に記載すること。</t>
    <rPh sb="2" eb="5">
      <t>ホジョキン</t>
    </rPh>
    <rPh sb="6" eb="8">
      <t>コウフ</t>
    </rPh>
    <rPh sb="9" eb="10">
      <t>ウ</t>
    </rPh>
    <rPh sb="16" eb="18">
      <t>リユウ</t>
    </rPh>
    <rPh sb="18" eb="19">
      <t>オヨ</t>
    </rPh>
    <rPh sb="20" eb="22">
      <t>ホジョ</t>
    </rPh>
    <rPh sb="22" eb="24">
      <t>ジギョウ</t>
    </rPh>
    <rPh sb="24" eb="26">
      <t>ジッシ</t>
    </rPh>
    <rPh sb="29" eb="31">
      <t>コウカ</t>
    </rPh>
    <rPh sb="38" eb="40">
      <t>ショウサイ</t>
    </rPh>
    <rPh sb="42" eb="45">
      <t>グタイテキ</t>
    </rPh>
    <rPh sb="46" eb="48">
      <t>キサイ</t>
    </rPh>
    <phoneticPr fontId="2"/>
  </si>
  <si>
    <t>　(チ)欄については、国土交通大臣に認定された地域間幹線系統確保維持計画に記載された計画運行回数を記載すること。</t>
    <phoneticPr fontId="2"/>
  </si>
  <si>
    <t>　(リ)欄については、補助対象期間中に運行した回数を記載すること。なお、実績運行回数について、盆・正月・その他の期間に減便した場合は、減便した回数を除いた数値を記載すること。</t>
    <phoneticPr fontId="2"/>
  </si>
  <si>
    <t>　(ヌ)欄については、計画運行回数のうち、補助対象期間中に運休した回数を記載すること。</t>
    <phoneticPr fontId="2"/>
  </si>
  <si>
    <t>　(ル)欄については、補助対象期間中に運休した回数のうち、天災その他やむを得ない場合として大臣が認めた回数を記載すること。</t>
    <phoneticPr fontId="2"/>
  </si>
  <si>
    <t>　「補助ブロック名」の欄は、「地域公共交通確保維持改善事業費補助金交付要綱」（平成23年３月30日国総計第97号、国鉄財第368号、国鉄業第102号、国自旅第240号、国海内第149号及び国空環第103号。以下「国庫補助金交付要綱」という。）別表１の名称を記載すること。</t>
    <phoneticPr fontId="2"/>
  </si>
  <si>
    <t>　乗合バス事業の収益及び実車走行キロについては、高速バス及び定期観光バス等を除くこと。また、乗合バス事業の費用については、国庫補助金交付要綱第２編第１章第３節に係る経常費用を除くこと。</t>
    <phoneticPr fontId="2"/>
  </si>
  <si>
    <t>　補助対象事業者の決算期間が補助対象期間（国庫補助金交付要綱第５条で定める期間）と相違している事業者にあっては、補助対象期間の仮決算を行い、その損益状況を補助対象期間の損益状況欄に記載すること。</t>
    <phoneticPr fontId="2"/>
  </si>
  <si>
    <t>　補助対象期間（国庫補助金交付要綱第５条で定める期間）の損益状況の欄中乗合バス事業と他の事業を兼業している場合の関連収益及び費用の配分は、運輸省自動車局長通達「自動車運送事業に係る収益及び費用並びに固定資産の配分基準について」（昭和52年５月17日付け自総第338号、自旅第151号、自貨第55号）によること。なお、これにより会計を整理することができない特別の理由があるときは、国土交通大臣に報告し、その承認を求めること。</t>
    <phoneticPr fontId="2"/>
  </si>
  <si>
    <t>　計算上生じた単位未満の端数は切り捨てること。</t>
    <phoneticPr fontId="2"/>
  </si>
  <si>
    <t>　(ヲ)欄については、パーセント以下第２位（第３位以下切捨て）まで算出して記載すること。</t>
    <rPh sb="16" eb="18">
      <t>イカ</t>
    </rPh>
    <rPh sb="18" eb="19">
      <t>ダイ</t>
    </rPh>
    <rPh sb="20" eb="21">
      <t>イ</t>
    </rPh>
    <rPh sb="22" eb="23">
      <t>ダイ</t>
    </rPh>
    <rPh sb="24" eb="25">
      <t>イ</t>
    </rPh>
    <rPh sb="25" eb="27">
      <t>イカ</t>
    </rPh>
    <rPh sb="27" eb="29">
      <t>キリス</t>
    </rPh>
    <rPh sb="33" eb="35">
      <t>サンシュツ</t>
    </rPh>
    <rPh sb="37" eb="39">
      <t>キサイ</t>
    </rPh>
    <phoneticPr fontId="2"/>
  </si>
  <si>
    <t>　地域キロ当たり標準経常費用は、北海道運輸局が通知した数値によること。</t>
    <rPh sb="1" eb="3">
      <t>チイキ</t>
    </rPh>
    <rPh sb="5" eb="6">
      <t>ア</t>
    </rPh>
    <rPh sb="8" eb="10">
      <t>ヒョウジュン</t>
    </rPh>
    <rPh sb="10" eb="12">
      <t>ケイジョウ</t>
    </rPh>
    <rPh sb="12" eb="14">
      <t>ヒヨウ</t>
    </rPh>
    <rPh sb="16" eb="19">
      <t>ホッカイドウ</t>
    </rPh>
    <rPh sb="19" eb="21">
      <t>ウンユ</t>
    </rPh>
    <rPh sb="21" eb="22">
      <t>キョク</t>
    </rPh>
    <rPh sb="23" eb="25">
      <t>ツウチ</t>
    </rPh>
    <rPh sb="27" eb="29">
      <t>スウチ</t>
    </rPh>
    <phoneticPr fontId="2"/>
  </si>
  <si>
    <t>　「国庫補助申請額」の欄は、系統ごとに百円単位で記載（百円未満の端数は切り捨て）することとし、合計の千円未満の端数は切り捨てること。</t>
    <phoneticPr fontId="2"/>
  </si>
  <si>
    <t>　「道補助申請額」の欄は、系統ごとに百円単位で記載（百円未満の端数は切り捨て）することとし、合計の千円未満の端数は切り上げること。なお、「１．交付を受けようとする補助金の額」の欄は、道補助申請額の合計と一致すること。</t>
    <phoneticPr fontId="2"/>
  </si>
  <si>
    <t>　申請する場合は、次の書類を添付すること。</t>
    <phoneticPr fontId="2"/>
  </si>
  <si>
    <t>　申請番号は、計画認定時の番号と同一にすること。なお、１系統が２つ以上の補助ブロックにまたがる場合は、その比率に応じ低い方をカッコ書きの番号とすること。</t>
    <rPh sb="9" eb="11">
      <t>ニンテイ</t>
    </rPh>
    <phoneticPr fontId="2"/>
  </si>
  <si>
    <t>地域公共交通再編事業の特例措置の有無</t>
    <rPh sb="0" eb="2">
      <t>チイキ</t>
    </rPh>
    <rPh sb="2" eb="4">
      <t>コウキョウ</t>
    </rPh>
    <rPh sb="4" eb="6">
      <t>コウツウ</t>
    </rPh>
    <rPh sb="6" eb="8">
      <t>サイヘン</t>
    </rPh>
    <rPh sb="8" eb="10">
      <t>ジギョウ</t>
    </rPh>
    <rPh sb="11" eb="13">
      <t>トクレイ</t>
    </rPh>
    <rPh sb="13" eb="15">
      <t>ソチ</t>
    </rPh>
    <rPh sb="16" eb="18">
      <t>ウム</t>
    </rPh>
    <phoneticPr fontId="2"/>
  </si>
  <si>
    <t>　「地域公共交通再編事業の特例措置の有無」の欄は、地域公共交通再編実施計画の認定を受け、特例措置の適用を受けることとなる場合には「○」を記載する。</t>
    <phoneticPr fontId="2"/>
  </si>
  <si>
    <t>　「補助対象期間の損益状況」の欄は、消費税相当額を控除した額を記載すること。</t>
    <phoneticPr fontId="2"/>
  </si>
  <si>
    <t>乗合バス事業</t>
    <phoneticPr fontId="2"/>
  </si>
  <si>
    <t xml:space="preserve">特例措置　　　
</t>
    <rPh sb="0" eb="2">
      <t>トクレイ</t>
    </rPh>
    <phoneticPr fontId="2"/>
  </si>
  <si>
    <t>計画額
ワ</t>
    <rPh sb="0" eb="2">
      <t>ケイカク</t>
    </rPh>
    <rPh sb="2" eb="3">
      <t>ガク</t>
    </rPh>
    <phoneticPr fontId="2"/>
  </si>
  <si>
    <t>北海道知事　鈴木　直道　　様</t>
    <rPh sb="0" eb="3">
      <t>ホッカイドウ</t>
    </rPh>
    <rPh sb="3" eb="5">
      <t>チジ</t>
    </rPh>
    <rPh sb="6" eb="8">
      <t>スズキ</t>
    </rPh>
    <rPh sb="9" eb="11">
      <t>ナオミチ</t>
    </rPh>
    <rPh sb="13" eb="14">
      <t>サマ</t>
    </rPh>
    <phoneticPr fontId="2"/>
  </si>
  <si>
    <t>令和</t>
    <rPh sb="0" eb="2">
      <t>レイワ</t>
    </rPh>
    <phoneticPr fontId="2"/>
  </si>
  <si>
    <t>令 和</t>
    <rPh sb="0" eb="1">
      <t>レイ</t>
    </rPh>
    <rPh sb="2" eb="3">
      <t>ワ</t>
    </rPh>
    <phoneticPr fontId="2"/>
  </si>
  <si>
    <t>３．キロ当たり経常費用及び経常収益</t>
    <rPh sb="4" eb="5">
      <t>ア</t>
    </rPh>
    <rPh sb="7" eb="9">
      <t>ケイジョウ</t>
    </rPh>
    <rPh sb="9" eb="11">
      <t>ヒヨウ</t>
    </rPh>
    <rPh sb="11" eb="12">
      <t>オヨ</t>
    </rPh>
    <rPh sb="13" eb="15">
      <t>ケイジョウ</t>
    </rPh>
    <rPh sb="15" eb="17">
      <t>シュウエキ</t>
    </rPh>
    <phoneticPr fontId="2"/>
  </si>
  <si>
    <t>1.乗合バス事業の収益、実車走行キロについては、高速バス及び 定期観光バス等を除き、費用については、高速バス及び定期観光バス等並びに補助対象期間（補助金交付要綱第５条で定める期間）における補助金交付要綱第２編第１章第３節に係る経常費用を除くこと。</t>
    <rPh sb="62" eb="63">
      <t>トウ</t>
    </rPh>
    <rPh sb="101" eb="102">
      <t>ダイ</t>
    </rPh>
    <rPh sb="103" eb="104">
      <t>ヘン</t>
    </rPh>
    <rPh sb="107" eb="108">
      <t>ダイ</t>
    </rPh>
    <rPh sb="109" eb="110">
      <t>セツ</t>
    </rPh>
    <phoneticPr fontId="2"/>
  </si>
  <si>
    <t>2.補助対象事業者の決算期間が補助対象期間（補助金交付要綱第５条で定める期間）と相違している事業者にあっては、補助対象期間の仮決算を行い、その損益状況（千円未満の端数は切り捨て）を損益状況欄に記載すること。</t>
    <rPh sb="76" eb="78">
      <t>センエン</t>
    </rPh>
    <rPh sb="78" eb="80">
      <t>ミマン</t>
    </rPh>
    <rPh sb="81" eb="83">
      <t>ハスウ</t>
    </rPh>
    <rPh sb="84" eb="85">
      <t>キ</t>
    </rPh>
    <rPh sb="86" eb="87">
      <t>ス</t>
    </rPh>
    <phoneticPr fontId="2"/>
  </si>
  <si>
    <t>3.補助対象期間（補助金交付要綱第５条で定める期間）中の乗合バス事業と他の事業を兼業している場合の関連収益及び費用の配分は、昭和52年５月17日付け自総第338号、自旅第151号、自貨第55号によること。なお、これにより会計を整理することができない特別の理由があるときは、別の方法により算出し、その算出方法を明確にした書類を添付すること。</t>
    <rPh sb="136" eb="137">
      <t>ベツ</t>
    </rPh>
    <rPh sb="138" eb="140">
      <t>ホウホウ</t>
    </rPh>
    <rPh sb="143" eb="145">
      <t>サンシュツ</t>
    </rPh>
    <rPh sb="149" eb="151">
      <t>サンシュツ</t>
    </rPh>
    <rPh sb="151" eb="153">
      <t>ホウホウ</t>
    </rPh>
    <rPh sb="154" eb="156">
      <t>メイカク</t>
    </rPh>
    <rPh sb="159" eb="161">
      <t>ショルイ</t>
    </rPh>
    <rPh sb="162" eb="164">
      <t>テンプ</t>
    </rPh>
    <phoneticPr fontId="2"/>
  </si>
  <si>
    <t>4.「補助対象期間の損益状況」の欄は、消費税相当額を控除した額を記載すること。</t>
    <phoneticPr fontId="2"/>
  </si>
  <si>
    <t>5.「実車走行キロ」の欄は、小数点第１位（第２位以下切り捨て）まで算出して記載すること。</t>
    <rPh sb="3" eb="5">
      <t>ジッシャ</t>
    </rPh>
    <rPh sb="11" eb="12">
      <t>ラン</t>
    </rPh>
    <phoneticPr fontId="2"/>
  </si>
  <si>
    <t>6.「補助ブロック名」の欄は、補助金交付要綱別表６の名称を記載すること。</t>
    <phoneticPr fontId="2"/>
  </si>
  <si>
    <t>7.地域キロ当たり標準経常費用は、補助ブロックを管轄する地方運輸局等が通知した数値によること。</t>
    <rPh sb="33" eb="34">
      <t>トウ</t>
    </rPh>
    <phoneticPr fontId="2"/>
  </si>
  <si>
    <t>8.申請番号は、計画認定時の番号と同一にすること。なお、１系統が２つ以上の補助ブロックにまたがる場合は、その比率に応じ低い方をカッコ書きの番号とすること。</t>
    <rPh sb="8" eb="10">
      <t>ケイカク</t>
    </rPh>
    <rPh sb="10" eb="12">
      <t>ニンテイ</t>
    </rPh>
    <rPh sb="12" eb="13">
      <t>ジ</t>
    </rPh>
    <rPh sb="17" eb="19">
      <t>ドウイツ</t>
    </rPh>
    <phoneticPr fontId="2"/>
  </si>
  <si>
    <t>9.「特例措置」の欄は、地域公共交通再編実施計画の認定を受け、特例措置の適用を受けることとなる場合には「１」を、平成２９年８月２日改正附則第２条の規定に該当する場合には「２」を、補助金交付要綱別表２　５．ただし書きに該当する場合には「３」を記載する。</t>
    <phoneticPr fontId="2"/>
  </si>
  <si>
    <t>10.（チ）欄については、大臣に認定された生活交通確保維持改善計画に記載された計画運行日数・回数を転載すること。</t>
    <rPh sb="6" eb="7">
      <t>ラン</t>
    </rPh>
    <rPh sb="13" eb="15">
      <t>ダイジン</t>
    </rPh>
    <rPh sb="16" eb="18">
      <t>ニンテイ</t>
    </rPh>
    <rPh sb="21" eb="25">
      <t>セイカツコウツウ</t>
    </rPh>
    <rPh sb="25" eb="31">
      <t>カクホイジカイゼン</t>
    </rPh>
    <rPh sb="31" eb="33">
      <t>ケイカク</t>
    </rPh>
    <rPh sb="34" eb="36">
      <t>キサイ</t>
    </rPh>
    <rPh sb="39" eb="41">
      <t>ケイカク</t>
    </rPh>
    <rPh sb="41" eb="43">
      <t>ウンコウ</t>
    </rPh>
    <rPh sb="43" eb="45">
      <t>ニッスウ</t>
    </rPh>
    <rPh sb="46" eb="47">
      <t>カイ</t>
    </rPh>
    <rPh sb="47" eb="48">
      <t>カズ</t>
    </rPh>
    <rPh sb="49" eb="51">
      <t>テンサイ</t>
    </rPh>
    <phoneticPr fontId="2"/>
  </si>
  <si>
    <t>11.（リ）欄については、補助対象期間中に運行した日数・回数を記載すること。なお、実績運行日数・回数について、盆・正月・その他の期間に減便した場合は、減便した日数・回数を除いた数値を記載すること。</t>
    <rPh sb="6" eb="7">
      <t>ラン</t>
    </rPh>
    <rPh sb="13" eb="15">
      <t>ホジョ</t>
    </rPh>
    <rPh sb="15" eb="17">
      <t>タイショウ</t>
    </rPh>
    <rPh sb="17" eb="20">
      <t>キカンチュウ</t>
    </rPh>
    <rPh sb="21" eb="23">
      <t>ウンコウ</t>
    </rPh>
    <rPh sb="25" eb="27">
      <t>ニッスウ</t>
    </rPh>
    <rPh sb="28" eb="29">
      <t>カイ</t>
    </rPh>
    <rPh sb="29" eb="30">
      <t>カズ</t>
    </rPh>
    <rPh sb="31" eb="33">
      <t>キサイ</t>
    </rPh>
    <rPh sb="41" eb="43">
      <t>ジッセキ</t>
    </rPh>
    <rPh sb="43" eb="45">
      <t>ウンコウ</t>
    </rPh>
    <rPh sb="45" eb="47">
      <t>ニッスウ</t>
    </rPh>
    <rPh sb="48" eb="50">
      <t>カイスウ</t>
    </rPh>
    <rPh sb="55" eb="56">
      <t>ボン</t>
    </rPh>
    <rPh sb="57" eb="59">
      <t>ショウガツ</t>
    </rPh>
    <rPh sb="62" eb="63">
      <t>タ</t>
    </rPh>
    <rPh sb="64" eb="66">
      <t>キカン</t>
    </rPh>
    <rPh sb="67" eb="69">
      <t>ゲンビン</t>
    </rPh>
    <rPh sb="71" eb="73">
      <t>バアイ</t>
    </rPh>
    <rPh sb="75" eb="77">
      <t>ゲンビン</t>
    </rPh>
    <rPh sb="79" eb="81">
      <t>ニッスウ</t>
    </rPh>
    <rPh sb="82" eb="84">
      <t>カイスウ</t>
    </rPh>
    <rPh sb="85" eb="86">
      <t>ノゾ</t>
    </rPh>
    <rPh sb="88" eb="90">
      <t>スウチ</t>
    </rPh>
    <rPh sb="91" eb="93">
      <t>キサイ</t>
    </rPh>
    <phoneticPr fontId="2"/>
  </si>
  <si>
    <t>12.（ヌ）欄については、計画運行日数・回数のうち、補助対象期間中に運休した日数・回数を記載すること。</t>
    <rPh sb="6" eb="7">
      <t>ラン</t>
    </rPh>
    <rPh sb="13" eb="15">
      <t>ケイカク</t>
    </rPh>
    <rPh sb="15" eb="17">
      <t>ウンコウ</t>
    </rPh>
    <rPh sb="17" eb="19">
      <t>ニッスウ</t>
    </rPh>
    <rPh sb="20" eb="21">
      <t>カイ</t>
    </rPh>
    <rPh sb="21" eb="22">
      <t>カズ</t>
    </rPh>
    <rPh sb="26" eb="28">
      <t>ホジョ</t>
    </rPh>
    <rPh sb="28" eb="30">
      <t>タイショウ</t>
    </rPh>
    <rPh sb="30" eb="33">
      <t>キカンチュウ</t>
    </rPh>
    <rPh sb="34" eb="36">
      <t>ウンキュウ</t>
    </rPh>
    <rPh sb="38" eb="40">
      <t>ニッスウ</t>
    </rPh>
    <rPh sb="41" eb="42">
      <t>カイ</t>
    </rPh>
    <rPh sb="42" eb="43">
      <t>カズ</t>
    </rPh>
    <rPh sb="44" eb="46">
      <t>キサイ</t>
    </rPh>
    <phoneticPr fontId="2"/>
  </si>
  <si>
    <t>13.（ル）欄については、補助対象期間中に運休した日数・回数のうち天災その他やむを得ない場合として大臣が認めた日数・回数を記載すること。</t>
    <rPh sb="6" eb="7">
      <t>ラン</t>
    </rPh>
    <rPh sb="13" eb="15">
      <t>ホジョ</t>
    </rPh>
    <rPh sb="15" eb="17">
      <t>タイショウ</t>
    </rPh>
    <rPh sb="17" eb="20">
      <t>キカンチュウ</t>
    </rPh>
    <rPh sb="21" eb="23">
      <t>ウンキュウ</t>
    </rPh>
    <rPh sb="25" eb="27">
      <t>ニッスウ</t>
    </rPh>
    <rPh sb="28" eb="29">
      <t>カイ</t>
    </rPh>
    <rPh sb="29" eb="30">
      <t>カズ</t>
    </rPh>
    <rPh sb="33" eb="35">
      <t>テンサイ</t>
    </rPh>
    <rPh sb="37" eb="38">
      <t>タ</t>
    </rPh>
    <rPh sb="41" eb="42">
      <t>エ</t>
    </rPh>
    <rPh sb="44" eb="46">
      <t>バアイ</t>
    </rPh>
    <rPh sb="49" eb="51">
      <t>ダイジン</t>
    </rPh>
    <rPh sb="52" eb="53">
      <t>ミト</t>
    </rPh>
    <rPh sb="55" eb="57">
      <t>ニッスウ</t>
    </rPh>
    <rPh sb="58" eb="60">
      <t>カイスウ</t>
    </rPh>
    <rPh sb="61" eb="63">
      <t>キサイ</t>
    </rPh>
    <phoneticPr fontId="2"/>
  </si>
  <si>
    <t>15.「国庫補助金申請額」の欄は、系統ごとに百円単位（0.1千円～0.9千円）まで記載することとし、合計の千円未満の端数は切り捨てること。</t>
    <rPh sb="4" eb="6">
      <t>コッコ</t>
    </rPh>
    <rPh sb="6" eb="9">
      <t>ホジョキン</t>
    </rPh>
    <rPh sb="9" eb="11">
      <t>シンセイ</t>
    </rPh>
    <rPh sb="11" eb="12">
      <t>ガク</t>
    </rPh>
    <rPh sb="36" eb="38">
      <t>センエン</t>
    </rPh>
    <phoneticPr fontId="2"/>
  </si>
  <si>
    <t>16.計算上生じた単位未満の端数は切り捨てること。</t>
    <phoneticPr fontId="2"/>
  </si>
  <si>
    <t xml:space="preserve"> 1.　補助対象期間（補助金交付要綱第５条で定める期間）の旅客自動車運送事業等報告規則第２条第２項の「事業報告書」（補助金交付要綱第２編第１章第３節に係る経常費用を除く）及びこれに関連する必要な事項を記載した書類（関連書類）</t>
    <rPh sb="65" eb="66">
      <t>ダイ</t>
    </rPh>
    <rPh sb="67" eb="68">
      <t>ヘン</t>
    </rPh>
    <rPh sb="71" eb="72">
      <t>ダイ</t>
    </rPh>
    <rPh sb="73" eb="74">
      <t>セツ</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</si>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</sst>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_ "/>
    <numFmt numFmtId="177" formatCode="0_ "/>
    <numFmt numFmtId="178" formatCode="#,##0;&quot;△ &quot;#,##0"/>
    <numFmt numFmtId="179" formatCode="#,##0_);[Red]\(#,##0\)"/>
    <numFmt numFmtId="180" formatCode="0.00_ "/>
    <numFmt numFmtId="181" formatCode="#,##0.0_ "/>
    <numFmt numFmtId="182" formatCode="#,##0.00_ "/>
    <numFmt numFmtId="183" formatCode="#,##0.0_);[Red]\(#,##0.0\)"/>
    <numFmt numFmtId="184" formatCode="#,##0.0"/>
    <numFmt numFmtId="185" formatCode="#,##0;&quot;△ &quot;#,##0;0"/>
    <numFmt numFmtId="186" formatCode="00;;00"/>
    <numFmt numFmtId="187" formatCode="#,##0&quot; 日&quot;"/>
    <numFmt numFmtId="188" formatCode="0.00&quot; %&quot;"/>
    <numFmt numFmtId="189" formatCode="#,##0.0&quot; 回&quot;;;0.0&quot; 回&quot;"/>
    <numFmt numFmtId="190" formatCode="0&quot; 日&quot;"/>
  </numFmts>
  <fonts count="27" x14ac:knownFonts="1">
    <font>
      <sz val="9"/>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10"/>
      <color indexed="22"/>
      <name val="ＭＳ ゴシック"/>
      <family val="3"/>
      <charset val="128"/>
    </font>
    <font>
      <sz val="12"/>
      <name val="ＭＳ ゴシック"/>
      <family val="3"/>
      <charset val="128"/>
    </font>
    <font>
      <sz val="9"/>
      <name val="ＭＳ ゴシック"/>
      <family val="3"/>
      <charset val="128"/>
    </font>
    <font>
      <sz val="8"/>
      <color indexed="13"/>
      <name val="ＭＳ ゴシック"/>
      <family val="3"/>
      <charset val="128"/>
    </font>
    <font>
      <sz val="8"/>
      <name val="ＭＳ ゴシック"/>
      <family val="3"/>
      <charset val="128"/>
    </font>
    <font>
      <b/>
      <sz val="10"/>
      <color indexed="13"/>
      <name val="ＭＳ ゴシック"/>
      <family val="3"/>
      <charset val="128"/>
    </font>
    <font>
      <sz val="10"/>
      <color indexed="9"/>
      <name val="ＭＳ ゴシック"/>
      <family val="3"/>
      <charset val="128"/>
    </font>
    <font>
      <sz val="6"/>
      <name val="ＭＳ ゴシック"/>
      <family val="3"/>
      <charset val="128"/>
    </font>
    <font>
      <sz val="5"/>
      <name val="ＭＳ ゴシック"/>
      <family val="3"/>
      <charset val="128"/>
    </font>
    <font>
      <sz val="5"/>
      <name val="ＭＳ Ｐゴシック"/>
      <family val="3"/>
      <charset val="128"/>
    </font>
    <font>
      <b/>
      <sz val="9"/>
      <color indexed="13"/>
      <name val="ＭＳ ゴシック"/>
      <family val="3"/>
      <charset val="128"/>
    </font>
    <font>
      <b/>
      <sz val="10"/>
      <name val="ＭＳ ゴシック"/>
      <family val="3"/>
      <charset val="128"/>
    </font>
    <font>
      <sz val="4"/>
      <name val="ＭＳ ゴシック"/>
      <family val="3"/>
      <charset val="128"/>
    </font>
    <font>
      <sz val="7"/>
      <name val="ＭＳ ゴシック"/>
      <family val="3"/>
      <charset val="128"/>
    </font>
    <font>
      <sz val="8"/>
      <name val="ＭＳ Ｐゴシック"/>
      <family val="3"/>
      <charset val="128"/>
    </font>
    <font>
      <sz val="8"/>
      <color theme="1"/>
      <name val="ＭＳ Ｐゴシック"/>
      <family val="3"/>
      <charset val="128"/>
    </font>
    <font>
      <sz val="11"/>
      <color theme="1"/>
      <name val="ＭＳ Ｐゴシック"/>
      <family val="3"/>
      <charset val="128"/>
    </font>
    <font>
      <sz val="10"/>
      <color theme="1"/>
      <name val="ＭＳ ゴシック"/>
      <family val="3"/>
      <charset val="128"/>
    </font>
    <font>
      <sz val="10"/>
      <color rgb="FFFF0000"/>
      <name val="ＭＳ ゴシック"/>
      <family val="3"/>
      <charset val="128"/>
    </font>
    <font>
      <b/>
      <sz val="10"/>
      <color rgb="FFFF0000"/>
      <name val="ＭＳ ゴシック"/>
      <family val="3"/>
      <charset val="128"/>
    </font>
    <font>
      <sz val="8"/>
      <color rgb="FFFF000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rgb="FFCCFFFF"/>
        <bgColor indexed="64"/>
      </patternFill>
    </fill>
    <fill>
      <patternFill patternType="solid">
        <fgColor rgb="FFFFFF00"/>
        <bgColor indexed="64"/>
      </patternFill>
    </fill>
  </fills>
  <borders count="77">
    <border>
      <left/>
      <right/>
      <top/>
      <bottom/>
      <diagonal/>
    </border>
    <border>
      <left/>
      <right/>
      <top style="thin">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09">
    <xf numFmtId="0" fontId="0" fillId="0" borderId="0" xfId="0">
      <alignment vertical="center"/>
    </xf>
    <xf numFmtId="0" fontId="3" fillId="0" borderId="0" xfId="0" applyFont="1">
      <alignment vertical="center"/>
    </xf>
    <xf numFmtId="0" fontId="13" fillId="0" borderId="0" xfId="0" applyFont="1">
      <alignment vertical="center"/>
    </xf>
    <xf numFmtId="0" fontId="3" fillId="0" borderId="0" xfId="0" applyFont="1" applyBorder="1">
      <alignment vertical="center"/>
    </xf>
    <xf numFmtId="49" fontId="15" fillId="0" borderId="0" xfId="0" applyNumberFormat="1" applyFont="1" applyBorder="1" applyAlignment="1">
      <alignment horizontal="left" vertical="top" wrapText="1"/>
    </xf>
    <xf numFmtId="0" fontId="13" fillId="0" borderId="0" xfId="0" applyFont="1" applyBorder="1">
      <alignment vertical="center"/>
    </xf>
    <xf numFmtId="0" fontId="3" fillId="0" borderId="0" xfId="0" applyFont="1" applyProtection="1">
      <alignment vertical="center"/>
    </xf>
    <xf numFmtId="0" fontId="4" fillId="0" borderId="0" xfId="0" applyFont="1" applyFill="1" applyAlignment="1" applyProtection="1">
      <alignment horizontal="center" vertical="center"/>
    </xf>
    <xf numFmtId="49" fontId="3" fillId="0" borderId="0" xfId="0" applyNumberFormat="1" applyFont="1" applyFill="1" applyAlignment="1" applyProtection="1">
      <alignment horizontal="center" vertical="center"/>
    </xf>
    <xf numFmtId="0" fontId="6" fillId="0" borderId="0" xfId="0" applyFont="1" applyBorder="1" applyAlignment="1" applyProtection="1">
      <alignment horizontal="center" vertical="center"/>
    </xf>
    <xf numFmtId="49" fontId="4" fillId="0" borderId="0" xfId="0" applyNumberFormat="1" applyFont="1" applyFill="1" applyProtection="1">
      <alignment vertical="center"/>
    </xf>
    <xf numFmtId="0" fontId="3" fillId="0" borderId="0" xfId="0" applyFont="1" applyAlignment="1" applyProtection="1">
      <alignment horizontal="left" vertical="center"/>
    </xf>
    <xf numFmtId="0" fontId="3" fillId="0" borderId="1" xfId="0" applyFont="1" applyBorder="1" applyProtection="1">
      <alignment vertical="center"/>
    </xf>
    <xf numFmtId="0" fontId="3" fillId="0" borderId="0"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0" xfId="0" applyFont="1" applyFill="1" applyProtection="1">
      <alignment vertical="center"/>
    </xf>
    <xf numFmtId="49" fontId="10" fillId="0" borderId="4" xfId="0" applyNumberFormat="1" applyFont="1" applyBorder="1" applyAlignment="1" applyProtection="1">
      <alignment horizontal="center" vertical="center" wrapText="1"/>
    </xf>
    <xf numFmtId="49" fontId="10" fillId="0" borderId="0" xfId="0" applyNumberFormat="1" applyFont="1" applyBorder="1" applyAlignment="1" applyProtection="1">
      <alignment horizontal="center" vertical="center" wrapText="1"/>
    </xf>
    <xf numFmtId="49" fontId="10" fillId="0" borderId="2" xfId="0" applyNumberFormat="1" applyFont="1" applyBorder="1" applyAlignment="1" applyProtection="1">
      <alignment horizontal="center" vertical="center" wrapText="1"/>
    </xf>
    <xf numFmtId="0" fontId="10" fillId="0" borderId="4" xfId="0" applyFont="1" applyBorder="1" applyProtection="1">
      <alignment vertical="center"/>
    </xf>
    <xf numFmtId="0" fontId="10" fillId="0" borderId="0" xfId="0" applyFont="1" applyBorder="1" applyProtection="1">
      <alignment vertical="center"/>
    </xf>
    <xf numFmtId="0" fontId="3" fillId="0" borderId="5" xfId="0" applyFont="1" applyBorder="1" applyProtection="1">
      <alignment vertical="center"/>
    </xf>
    <xf numFmtId="0" fontId="10" fillId="0" borderId="6" xfId="0" applyFont="1" applyBorder="1" applyProtection="1">
      <alignment vertical="center"/>
    </xf>
    <xf numFmtId="0" fontId="12" fillId="0" borderId="3" xfId="0" applyFont="1" applyBorder="1" applyProtection="1">
      <alignment vertical="center"/>
    </xf>
    <xf numFmtId="0" fontId="3" fillId="0" borderId="7" xfId="0" applyFont="1" applyBorder="1" applyProtection="1">
      <alignment vertical="center"/>
    </xf>
    <xf numFmtId="176" fontId="3" fillId="0" borderId="0" xfId="0" applyNumberFormat="1" applyFont="1" applyProtection="1">
      <alignment vertical="center"/>
    </xf>
    <xf numFmtId="0" fontId="13" fillId="0" borderId="0" xfId="0" applyFont="1" applyProtection="1">
      <alignment vertical="center"/>
    </xf>
    <xf numFmtId="0" fontId="13" fillId="0" borderId="0" xfId="0" applyFont="1" applyBorder="1" applyProtection="1">
      <alignment vertical="center"/>
    </xf>
    <xf numFmtId="49" fontId="15" fillId="0" borderId="0" xfId="0" applyNumberFormat="1" applyFont="1" applyBorder="1" applyAlignment="1" applyProtection="1">
      <alignment horizontal="left" vertical="top" wrapText="1"/>
    </xf>
    <xf numFmtId="0" fontId="3" fillId="0" borderId="4" xfId="0" applyFont="1" applyBorder="1" applyProtection="1">
      <alignment vertical="center"/>
    </xf>
    <xf numFmtId="0" fontId="3" fillId="0" borderId="6" xfId="0" applyFont="1" applyBorder="1" applyProtection="1">
      <alignment vertical="center"/>
    </xf>
    <xf numFmtId="0" fontId="16" fillId="0" borderId="8" xfId="0" applyFont="1" applyBorder="1" applyProtection="1">
      <alignment vertical="center"/>
    </xf>
    <xf numFmtId="0" fontId="3" fillId="0" borderId="9" xfId="0" applyFont="1" applyBorder="1" applyProtection="1">
      <alignment vertical="center"/>
    </xf>
    <xf numFmtId="0" fontId="3" fillId="0" borderId="10" xfId="0" applyFont="1" applyBorder="1" applyProtection="1">
      <alignment vertical="center"/>
    </xf>
    <xf numFmtId="0" fontId="16" fillId="0" borderId="4" xfId="0" applyFont="1" applyBorder="1" applyProtection="1">
      <alignment vertical="center"/>
    </xf>
    <xf numFmtId="0" fontId="8" fillId="0" borderId="0" xfId="0" applyFont="1" applyBorder="1" applyProtection="1">
      <alignment vertical="center"/>
    </xf>
    <xf numFmtId="0" fontId="11" fillId="0" borderId="4" xfId="0" applyFont="1" applyBorder="1" applyProtection="1">
      <alignment vertical="center"/>
    </xf>
    <xf numFmtId="0" fontId="3" fillId="0" borderId="11" xfId="0" applyFont="1" applyBorder="1" applyProtection="1">
      <alignment vertical="center"/>
    </xf>
    <xf numFmtId="0" fontId="3" fillId="0" borderId="0" xfId="0" applyFont="1" applyAlignment="1" applyProtection="1">
      <alignment horizontal="center" vertical="center"/>
    </xf>
    <xf numFmtId="0" fontId="8" fillId="0" borderId="0" xfId="0" applyFont="1" applyBorder="1" applyAlignment="1" applyProtection="1">
      <alignment horizontal="center" vertical="center" wrapText="1" shrinkToFit="1"/>
    </xf>
    <xf numFmtId="0" fontId="3"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8" fillId="0" borderId="4" xfId="0" applyFont="1" applyBorder="1" applyAlignment="1" applyProtection="1">
      <alignment horizontal="center" vertical="center" wrapText="1" shrinkToFit="1"/>
    </xf>
    <xf numFmtId="0" fontId="13" fillId="0" borderId="0" xfId="0" applyFont="1" applyAlignment="1" applyProtection="1">
      <alignment horizontal="center" vertical="center"/>
    </xf>
    <xf numFmtId="0" fontId="13" fillId="0" borderId="14" xfId="0" applyFont="1" applyBorder="1" applyAlignment="1" applyProtection="1">
      <alignment horizontal="center" vertical="center" wrapText="1"/>
    </xf>
    <xf numFmtId="0" fontId="10" fillId="0" borderId="0" xfId="0" applyFont="1" applyAlignment="1" applyProtection="1">
      <alignment vertical="top" wrapText="1"/>
    </xf>
    <xf numFmtId="0" fontId="13" fillId="0" borderId="14" xfId="0" applyFont="1" applyBorder="1" applyAlignment="1" applyProtection="1">
      <alignment horizontal="center" vertical="center"/>
    </xf>
    <xf numFmtId="4" fontId="3" fillId="0" borderId="0" xfId="0" applyNumberFormat="1" applyFont="1" applyProtection="1">
      <alignment vertical="center"/>
    </xf>
    <xf numFmtId="177" fontId="3"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horizontal="center" vertical="distributed"/>
    </xf>
    <xf numFmtId="0" fontId="16" fillId="0" borderId="0" xfId="0" applyFont="1" applyBorder="1" applyProtection="1">
      <alignment vertical="center"/>
    </xf>
    <xf numFmtId="0" fontId="11" fillId="0" borderId="0" xfId="0" applyFont="1" applyBorder="1" applyProtection="1">
      <alignment vertical="center"/>
    </xf>
    <xf numFmtId="0" fontId="3" fillId="0" borderId="0" xfId="0" applyFont="1" applyProtection="1">
      <alignment vertical="center"/>
    </xf>
    <xf numFmtId="0" fontId="3" fillId="0" borderId="5"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 xfId="0" applyFont="1" applyBorder="1" applyAlignment="1" applyProtection="1">
      <alignment vertical="center"/>
    </xf>
    <xf numFmtId="0" fontId="3" fillId="0" borderId="3" xfId="0" applyFont="1" applyBorder="1" applyAlignment="1" applyProtection="1">
      <alignment vertical="center"/>
    </xf>
    <xf numFmtId="0" fontId="3" fillId="0" borderId="34" xfId="0" applyFont="1" applyBorder="1" applyAlignment="1" applyProtection="1">
      <alignment vertical="center"/>
    </xf>
    <xf numFmtId="0" fontId="3" fillId="0" borderId="11" xfId="0" applyFont="1" applyBorder="1" applyAlignment="1" applyProtection="1">
      <alignment vertical="center"/>
    </xf>
    <xf numFmtId="4" fontId="13" fillId="0" borderId="0" xfId="0" applyNumberFormat="1" applyFont="1" applyProtection="1">
      <alignment vertical="center"/>
    </xf>
    <xf numFmtId="0" fontId="3" fillId="0" borderId="1"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3"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 xfId="0" applyFont="1" applyBorder="1" applyProtection="1">
      <alignment vertical="center"/>
    </xf>
    <xf numFmtId="0" fontId="3" fillId="0" borderId="3" xfId="0" applyFont="1" applyBorder="1" applyProtection="1">
      <alignment vertical="center"/>
    </xf>
    <xf numFmtId="0" fontId="13" fillId="0" borderId="1" xfId="0" applyFont="1" applyBorder="1" applyAlignment="1" applyProtection="1">
      <alignment horizontal="center" vertical="center"/>
    </xf>
    <xf numFmtId="0" fontId="3" fillId="0" borderId="0" xfId="0" applyFont="1" applyProtection="1">
      <alignment vertical="center"/>
    </xf>
    <xf numFmtId="0" fontId="3" fillId="0" borderId="0" xfId="0" applyFont="1" applyBorder="1" applyProtection="1">
      <alignment vertical="center"/>
    </xf>
    <xf numFmtId="0" fontId="13" fillId="0" borderId="1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textRotation="255"/>
    </xf>
    <xf numFmtId="176" fontId="13" fillId="0" borderId="0" xfId="0" applyNumberFormat="1" applyFont="1" applyBorder="1" applyAlignment="1" applyProtection="1">
      <alignment horizontal="center" vertical="center"/>
    </xf>
    <xf numFmtId="179" fontId="13" fillId="0" borderId="0" xfId="0" applyNumberFormat="1" applyFont="1" applyBorder="1" applyAlignment="1" applyProtection="1">
      <alignment horizontal="right" vertical="center"/>
    </xf>
    <xf numFmtId="0" fontId="13" fillId="0" borderId="66" xfId="0" applyFont="1" applyFill="1" applyBorder="1" applyAlignment="1" applyProtection="1">
      <alignment horizontal="center" vertical="center"/>
    </xf>
    <xf numFmtId="0" fontId="13" fillId="0" borderId="66" xfId="0" applyFont="1" applyBorder="1" applyAlignment="1" applyProtection="1">
      <alignment horizontal="center" vertical="center"/>
    </xf>
    <xf numFmtId="0" fontId="19" fillId="0" borderId="0" xfId="0" applyFont="1" applyProtection="1">
      <alignment vertical="center"/>
    </xf>
    <xf numFmtId="0" fontId="19" fillId="0" borderId="0" xfId="0" applyFont="1" applyAlignment="1" applyProtection="1">
      <alignment horizontal="right" vertical="center"/>
    </xf>
    <xf numFmtId="0" fontId="3" fillId="0" borderId="0" xfId="0" applyFont="1" applyBorder="1" applyAlignment="1" applyProtection="1">
      <alignment horizontal="center" vertical="center"/>
    </xf>
    <xf numFmtId="0" fontId="10" fillId="0" borderId="63"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9" fillId="0" borderId="0" xfId="0" applyFont="1" applyProtection="1">
      <alignment vertical="center"/>
    </xf>
    <xf numFmtId="0" fontId="3" fillId="0" borderId="0" xfId="0" applyFont="1" applyProtection="1">
      <alignment vertical="center"/>
    </xf>
    <xf numFmtId="0" fontId="8" fillId="0" borderId="0" xfId="0" applyFont="1" applyBorder="1" applyAlignment="1" applyProtection="1">
      <alignment horizontal="right" vertical="center"/>
    </xf>
    <xf numFmtId="0" fontId="0" fillId="0" borderId="0" xfId="0" applyFont="1" applyFill="1">
      <alignment vertical="center"/>
    </xf>
    <xf numFmtId="0" fontId="22" fillId="0" borderId="0" xfId="0" applyFont="1" applyFill="1">
      <alignment vertical="center"/>
    </xf>
    <xf numFmtId="0" fontId="21" fillId="0" borderId="0" xfId="0" applyFont="1" applyFill="1" applyAlignment="1">
      <alignment vertical="center" wrapText="1"/>
    </xf>
    <xf numFmtId="0" fontId="3" fillId="0" borderId="0" xfId="0" applyFo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left" vertical="center"/>
    </xf>
    <xf numFmtId="0" fontId="8" fillId="0" borderId="0" xfId="0" applyFont="1" applyBorder="1" applyAlignment="1" applyProtection="1">
      <alignment horizontal="center" vertical="center" wrapText="1" shrinkToFit="1"/>
    </xf>
    <xf numFmtId="0" fontId="19" fillId="0" borderId="0" xfId="0" applyFont="1" applyProtection="1">
      <alignment vertical="center"/>
    </xf>
    <xf numFmtId="0" fontId="19" fillId="0" borderId="0" xfId="0" applyFont="1" applyAlignment="1" applyProtection="1">
      <alignment vertical="center" wrapText="1"/>
    </xf>
    <xf numFmtId="0" fontId="19" fillId="0" borderId="0" xfId="0" applyFont="1" applyAlignment="1" applyProtection="1">
      <alignment vertical="top" wrapText="1"/>
    </xf>
    <xf numFmtId="0" fontId="13" fillId="0" borderId="0" xfId="0" applyFont="1" applyBorder="1" applyAlignment="1" applyProtection="1">
      <alignment horizontal="center" vertical="center"/>
    </xf>
    <xf numFmtId="0" fontId="19" fillId="0" borderId="0" xfId="0" applyFont="1" applyAlignment="1" applyProtection="1">
      <alignment vertical="center"/>
    </xf>
    <xf numFmtId="0" fontId="19" fillId="0" borderId="0" xfId="0" applyFont="1" applyAlignment="1" applyProtection="1">
      <alignment horizontal="left" vertical="center" wrapText="1"/>
    </xf>
    <xf numFmtId="0" fontId="21" fillId="0" borderId="0" xfId="0" applyFont="1" applyFill="1" applyAlignment="1">
      <alignment horizontal="left" vertical="center" wrapText="1"/>
    </xf>
    <xf numFmtId="0" fontId="22" fillId="5" borderId="0" xfId="0" applyFont="1" applyFill="1">
      <alignment vertical="center"/>
    </xf>
    <xf numFmtId="0" fontId="26" fillId="0" borderId="0" xfId="0" applyFont="1" applyBorder="1" applyProtection="1">
      <alignment vertical="center"/>
    </xf>
    <xf numFmtId="0" fontId="13" fillId="0" borderId="0" xfId="0" applyFont="1" applyAlignment="1" applyProtection="1">
      <alignment vertical="center" wrapText="1"/>
    </xf>
    <xf numFmtId="0" fontId="19" fillId="0" borderId="0" xfId="0" applyFont="1" applyAlignment="1" applyProtection="1">
      <alignment vertical="center" wrapText="1"/>
    </xf>
    <xf numFmtId="0" fontId="19" fillId="0" borderId="0" xfId="0" applyFont="1" applyAlignment="1" applyProtection="1">
      <alignment vertical="top" wrapText="1"/>
    </xf>
    <xf numFmtId="0" fontId="19" fillId="0" borderId="0" xfId="0" applyFont="1" applyAlignment="1" applyProtection="1">
      <alignment vertical="center"/>
    </xf>
    <xf numFmtId="0" fontId="13" fillId="0" borderId="0" xfId="0" applyFont="1" applyAlignment="1" applyProtection="1">
      <alignment horizontal="left" vertical="center" wrapText="1"/>
    </xf>
    <xf numFmtId="0" fontId="19" fillId="0" borderId="0" xfId="0" applyFont="1" applyProtection="1">
      <alignment vertical="center"/>
    </xf>
    <xf numFmtId="0" fontId="13" fillId="0" borderId="5" xfId="0" applyNumberFormat="1" applyFont="1" applyFill="1" applyBorder="1" applyAlignment="1" applyProtection="1">
      <alignment horizontal="center" vertical="center" shrinkToFit="1"/>
    </xf>
    <xf numFmtId="0" fontId="13" fillId="0" borderId="12" xfId="0" applyNumberFormat="1" applyFont="1" applyFill="1" applyBorder="1" applyAlignment="1" applyProtection="1">
      <alignment horizontal="center" vertical="center" shrinkToFit="1"/>
    </xf>
    <xf numFmtId="0" fontId="13" fillId="0" borderId="24" xfId="0" applyNumberFormat="1" applyFont="1" applyFill="1" applyBorder="1" applyAlignment="1" applyProtection="1">
      <alignment horizontal="center" vertical="center" shrinkToFit="1"/>
    </xf>
    <xf numFmtId="0" fontId="13" fillId="0" borderId="13" xfId="0" applyNumberFormat="1" applyFont="1" applyFill="1" applyBorder="1" applyAlignment="1" applyProtection="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13" xfId="0" applyFont="1" applyBorder="1" applyAlignment="1">
      <alignment horizontal="center" vertical="center" shrinkToFit="1"/>
    </xf>
    <xf numFmtId="183" fontId="13" fillId="0" borderId="5" xfId="0" applyNumberFormat="1" applyFont="1" applyBorder="1" applyAlignment="1">
      <alignment horizontal="right" vertical="center"/>
    </xf>
    <xf numFmtId="183" fontId="13" fillId="0" borderId="1" xfId="0" applyNumberFormat="1" applyFont="1" applyBorder="1" applyAlignment="1">
      <alignment horizontal="right" vertical="center"/>
    </xf>
    <xf numFmtId="183" fontId="13" fillId="0" borderId="24" xfId="0" applyNumberFormat="1" applyFont="1" applyBorder="1" applyAlignment="1">
      <alignment horizontal="right" vertical="center"/>
    </xf>
    <xf numFmtId="183" fontId="13" fillId="0" borderId="25" xfId="0" applyNumberFormat="1" applyFont="1" applyBorder="1" applyAlignment="1">
      <alignment horizontal="right" vertical="center"/>
    </xf>
    <xf numFmtId="0" fontId="13" fillId="0" borderId="1" xfId="0" applyFont="1" applyBorder="1" applyAlignment="1">
      <alignment horizontal="center" vertical="center"/>
    </xf>
    <xf numFmtId="0" fontId="13" fillId="0" borderId="12" xfId="0" applyFont="1" applyBorder="1" applyAlignment="1">
      <alignment horizontal="center" vertical="center"/>
    </xf>
    <xf numFmtId="0" fontId="13" fillId="0" borderId="25" xfId="0" applyFont="1" applyBorder="1" applyAlignment="1">
      <alignment horizontal="center" vertical="center"/>
    </xf>
    <xf numFmtId="0" fontId="13" fillId="0" borderId="13" xfId="0" applyFont="1" applyBorder="1" applyAlignment="1">
      <alignment horizontal="center" vertical="center"/>
    </xf>
    <xf numFmtId="0" fontId="13" fillId="0" borderId="1" xfId="0" applyNumberFormat="1" applyFont="1" applyFill="1" applyBorder="1" applyAlignment="1" applyProtection="1">
      <alignment horizontal="center" vertical="center" shrinkToFit="1"/>
    </xf>
    <xf numFmtId="0" fontId="13" fillId="0" borderId="25" xfId="0" applyNumberFormat="1" applyFont="1" applyFill="1" applyBorder="1" applyAlignment="1" applyProtection="1">
      <alignment horizontal="center" vertical="center" shrinkToFit="1"/>
    </xf>
    <xf numFmtId="0" fontId="13" fillId="0" borderId="17" xfId="0" applyFont="1" applyBorder="1" applyAlignment="1" applyProtection="1">
      <alignment horizontal="center" vertical="center"/>
    </xf>
    <xf numFmtId="0" fontId="13" fillId="4" borderId="15" xfId="0"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13" fillId="0" borderId="24" xfId="0" applyFont="1" applyFill="1" applyBorder="1" applyAlignment="1" applyProtection="1">
      <alignment horizontal="center" vertical="center" shrinkToFit="1"/>
      <protection locked="0"/>
    </xf>
    <xf numFmtId="0" fontId="13" fillId="0" borderId="25" xfId="0" applyFont="1" applyFill="1" applyBorder="1" applyAlignment="1" applyProtection="1">
      <alignment horizontal="center" vertical="center" shrinkToFit="1"/>
      <protection locked="0"/>
    </xf>
    <xf numFmtId="49" fontId="14" fillId="4" borderId="5" xfId="0" applyNumberFormat="1" applyFont="1" applyFill="1" applyBorder="1" applyAlignment="1" applyProtection="1">
      <alignment horizontal="left" vertical="center" wrapText="1"/>
      <protection locked="0"/>
    </xf>
    <xf numFmtId="49" fontId="14" fillId="4" borderId="1" xfId="0" applyNumberFormat="1" applyFont="1" applyFill="1" applyBorder="1" applyAlignment="1" applyProtection="1">
      <alignment horizontal="left" vertical="center" wrapText="1"/>
      <protection locked="0"/>
    </xf>
    <xf numFmtId="49" fontId="14" fillId="4" borderId="12" xfId="0" applyNumberFormat="1" applyFont="1" applyFill="1" applyBorder="1" applyAlignment="1" applyProtection="1">
      <alignment horizontal="left" vertical="center" wrapText="1"/>
      <protection locked="0"/>
    </xf>
    <xf numFmtId="49" fontId="14" fillId="4" borderId="24" xfId="0" applyNumberFormat="1" applyFont="1" applyFill="1" applyBorder="1" applyAlignment="1" applyProtection="1">
      <alignment horizontal="left" vertical="center" wrapText="1"/>
      <protection locked="0"/>
    </xf>
    <xf numFmtId="49" fontId="14" fillId="4" borderId="25" xfId="0" applyNumberFormat="1" applyFont="1" applyFill="1" applyBorder="1" applyAlignment="1" applyProtection="1">
      <alignment horizontal="left" vertical="center" wrapText="1"/>
      <protection locked="0"/>
    </xf>
    <xf numFmtId="49" fontId="14" fillId="4" borderId="13" xfId="0" applyNumberFormat="1" applyFont="1" applyFill="1" applyBorder="1" applyAlignment="1" applyProtection="1">
      <alignment horizontal="left" vertical="center" wrapText="1"/>
      <protection locked="0"/>
    </xf>
    <xf numFmtId="49" fontId="18" fillId="4" borderId="15" xfId="0" applyNumberFormat="1" applyFont="1" applyFill="1" applyBorder="1" applyAlignment="1" applyProtection="1">
      <alignment horizontal="center" vertical="center" wrapText="1"/>
      <protection locked="0"/>
    </xf>
    <xf numFmtId="187" fontId="10" fillId="4" borderId="5" xfId="0" applyNumberFormat="1" applyFont="1" applyFill="1" applyBorder="1" applyAlignment="1" applyProtection="1">
      <alignment horizontal="right" vertical="center"/>
      <protection locked="0"/>
    </xf>
    <xf numFmtId="187" fontId="10" fillId="4" borderId="1" xfId="0" applyNumberFormat="1" applyFont="1" applyFill="1" applyBorder="1" applyAlignment="1" applyProtection="1">
      <alignment horizontal="right" vertical="center"/>
      <protection locked="0"/>
    </xf>
    <xf numFmtId="187" fontId="10" fillId="4" borderId="12" xfId="0" applyNumberFormat="1" applyFont="1" applyFill="1" applyBorder="1" applyAlignment="1" applyProtection="1">
      <alignment horizontal="right" vertical="center"/>
      <protection locked="0"/>
    </xf>
    <xf numFmtId="187" fontId="10" fillId="4" borderId="24" xfId="0" applyNumberFormat="1" applyFont="1" applyFill="1" applyBorder="1" applyAlignment="1" applyProtection="1">
      <alignment horizontal="right" vertical="center"/>
      <protection locked="0"/>
    </xf>
    <xf numFmtId="187" fontId="10" fillId="4" borderId="25" xfId="0" applyNumberFormat="1" applyFont="1" applyFill="1" applyBorder="1" applyAlignment="1" applyProtection="1">
      <alignment horizontal="right" vertical="center"/>
      <protection locked="0"/>
    </xf>
    <xf numFmtId="187" fontId="10" fillId="4" borderId="13" xfId="0" applyNumberFormat="1" applyFont="1" applyFill="1" applyBorder="1" applyAlignment="1" applyProtection="1">
      <alignment horizontal="right" vertical="center"/>
      <protection locked="0"/>
    </xf>
    <xf numFmtId="189" fontId="13" fillId="4" borderId="5" xfId="0" applyNumberFormat="1" applyFont="1" applyFill="1" applyBorder="1" applyAlignment="1" applyProtection="1">
      <alignment horizontal="right" vertical="center"/>
      <protection locked="0"/>
    </xf>
    <xf numFmtId="189" fontId="13" fillId="4" borderId="1" xfId="0" applyNumberFormat="1" applyFont="1" applyFill="1" applyBorder="1" applyAlignment="1" applyProtection="1">
      <alignment horizontal="right" vertical="center"/>
      <protection locked="0"/>
    </xf>
    <xf numFmtId="189" fontId="13" fillId="4" borderId="12" xfId="0" applyNumberFormat="1" applyFont="1" applyFill="1" applyBorder="1" applyAlignment="1" applyProtection="1">
      <alignment horizontal="right" vertical="center"/>
      <protection locked="0"/>
    </xf>
    <xf numFmtId="189" fontId="13" fillId="4" borderId="24" xfId="0" applyNumberFormat="1" applyFont="1" applyFill="1" applyBorder="1" applyAlignment="1" applyProtection="1">
      <alignment horizontal="right" vertical="center"/>
      <protection locked="0"/>
    </xf>
    <xf numFmtId="189" fontId="13" fillId="4" borderId="25" xfId="0" applyNumberFormat="1" applyFont="1" applyFill="1" applyBorder="1" applyAlignment="1" applyProtection="1">
      <alignment horizontal="right" vertical="center"/>
      <protection locked="0"/>
    </xf>
    <xf numFmtId="189" fontId="13" fillId="4" borderId="13" xfId="0" applyNumberFormat="1" applyFont="1" applyFill="1" applyBorder="1" applyAlignment="1" applyProtection="1">
      <alignment horizontal="right" vertical="center"/>
      <protection locked="0"/>
    </xf>
    <xf numFmtId="188" fontId="13" fillId="0" borderId="5" xfId="0" applyNumberFormat="1" applyFont="1" applyBorder="1" applyAlignment="1" applyProtection="1">
      <alignment horizontal="right" vertical="center"/>
    </xf>
    <xf numFmtId="188" fontId="13" fillId="0" borderId="1" xfId="0" applyNumberFormat="1" applyFont="1" applyBorder="1" applyAlignment="1" applyProtection="1">
      <alignment horizontal="right" vertical="center"/>
    </xf>
    <xf numFmtId="188" fontId="13" fillId="0" borderId="12" xfId="0" applyNumberFormat="1" applyFont="1" applyBorder="1" applyAlignment="1" applyProtection="1">
      <alignment horizontal="right" vertical="center"/>
    </xf>
    <xf numFmtId="188" fontId="13" fillId="0" borderId="24" xfId="0" applyNumberFormat="1" applyFont="1" applyBorder="1" applyAlignment="1" applyProtection="1">
      <alignment horizontal="right" vertical="center"/>
    </xf>
    <xf numFmtId="188" fontId="13" fillId="0" borderId="25" xfId="0" applyNumberFormat="1" applyFont="1" applyBorder="1" applyAlignment="1" applyProtection="1">
      <alignment horizontal="right" vertical="center"/>
    </xf>
    <xf numFmtId="188" fontId="13" fillId="0" borderId="13" xfId="0" applyNumberFormat="1" applyFont="1" applyBorder="1" applyAlignment="1" applyProtection="1">
      <alignment horizontal="right" vertical="center"/>
    </xf>
    <xf numFmtId="184" fontId="13" fillId="4" borderId="15" xfId="0" applyNumberFormat="1" applyFont="1" applyFill="1" applyBorder="1" applyAlignment="1" applyProtection="1">
      <alignment horizontal="right" vertical="center"/>
      <protection locked="0"/>
    </xf>
    <xf numFmtId="184" fontId="13" fillId="4" borderId="16" xfId="0" applyNumberFormat="1" applyFont="1" applyFill="1" applyBorder="1" applyAlignment="1" applyProtection="1">
      <alignment horizontal="right" vertical="center"/>
      <protection locked="0"/>
    </xf>
    <xf numFmtId="0" fontId="13" fillId="0" borderId="17" xfId="0" applyFont="1" applyBorder="1" applyAlignment="1" applyProtection="1">
      <alignment horizontal="center" vertical="center" wrapText="1"/>
    </xf>
    <xf numFmtId="184" fontId="13" fillId="0" borderId="15" xfId="0" applyNumberFormat="1" applyFont="1" applyBorder="1" applyAlignment="1" applyProtection="1">
      <alignment horizontal="right" vertical="center"/>
    </xf>
    <xf numFmtId="184" fontId="13" fillId="0" borderId="16" xfId="0" applyNumberFormat="1" applyFont="1" applyBorder="1" applyAlignment="1" applyProtection="1">
      <alignment horizontal="right" vertical="center"/>
    </xf>
    <xf numFmtId="179" fontId="13" fillId="0" borderId="15" xfId="0" applyNumberFormat="1" applyFont="1" applyFill="1" applyBorder="1" applyAlignment="1" applyProtection="1">
      <alignment horizontal="right" vertical="center"/>
      <protection locked="0"/>
    </xf>
    <xf numFmtId="179" fontId="13" fillId="0" borderId="16" xfId="0" applyNumberFormat="1" applyFont="1" applyFill="1" applyBorder="1" applyAlignment="1" applyProtection="1">
      <alignment horizontal="right" vertical="center"/>
      <protection locked="0"/>
    </xf>
    <xf numFmtId="49" fontId="18" fillId="4" borderId="5" xfId="0" applyNumberFormat="1" applyFont="1" applyFill="1" applyBorder="1" applyAlignment="1" applyProtection="1">
      <alignment horizontal="center" vertical="center" wrapText="1"/>
      <protection locked="0"/>
    </xf>
    <xf numFmtId="49" fontId="18" fillId="4" borderId="12" xfId="0" applyNumberFormat="1" applyFont="1" applyFill="1" applyBorder="1" applyAlignment="1" applyProtection="1">
      <alignment horizontal="center" vertical="center" wrapText="1"/>
      <protection locked="0"/>
    </xf>
    <xf numFmtId="49" fontId="18" fillId="4" borderId="24" xfId="0" applyNumberFormat="1" applyFont="1" applyFill="1" applyBorder="1" applyAlignment="1" applyProtection="1">
      <alignment horizontal="center" vertical="center" wrapText="1"/>
      <protection locked="0"/>
    </xf>
    <xf numFmtId="49" fontId="18" fillId="4" borderId="13" xfId="0" applyNumberFormat="1"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shrinkToFit="1"/>
      <protection locked="0"/>
    </xf>
    <xf numFmtId="0" fontId="13" fillId="4" borderId="12" xfId="0" applyFont="1" applyFill="1" applyBorder="1" applyAlignment="1" applyProtection="1">
      <alignment horizontal="center" vertical="center" shrinkToFit="1"/>
      <protection locked="0"/>
    </xf>
    <xf numFmtId="0" fontId="13" fillId="4" borderId="24" xfId="0" applyFont="1" applyFill="1" applyBorder="1" applyAlignment="1" applyProtection="1">
      <alignment horizontal="center" vertical="center" shrinkToFit="1"/>
      <protection locked="0"/>
    </xf>
    <xf numFmtId="0" fontId="13" fillId="4" borderId="13" xfId="0" applyFont="1" applyFill="1" applyBorder="1" applyAlignment="1" applyProtection="1">
      <alignment horizontal="center" vertical="center" shrinkToFit="1"/>
      <protection locked="0"/>
    </xf>
    <xf numFmtId="49" fontId="13" fillId="4" borderId="5" xfId="0" applyNumberFormat="1" applyFont="1" applyFill="1" applyBorder="1" applyAlignment="1" applyProtection="1">
      <alignment horizontal="left" vertical="center" wrapText="1"/>
      <protection locked="0"/>
    </xf>
    <xf numFmtId="49" fontId="13" fillId="4" borderId="1" xfId="0" applyNumberFormat="1" applyFont="1" applyFill="1" applyBorder="1" applyAlignment="1" applyProtection="1">
      <alignment horizontal="left" vertical="center" wrapText="1"/>
      <protection locked="0"/>
    </xf>
    <xf numFmtId="49" fontId="13" fillId="4" borderId="12" xfId="0" applyNumberFormat="1" applyFont="1" applyFill="1" applyBorder="1" applyAlignment="1" applyProtection="1">
      <alignment horizontal="left" vertical="center" wrapText="1"/>
      <protection locked="0"/>
    </xf>
    <xf numFmtId="49" fontId="13" fillId="4" borderId="24" xfId="0" applyNumberFormat="1" applyFont="1" applyFill="1" applyBorder="1" applyAlignment="1" applyProtection="1">
      <alignment horizontal="left" vertical="center" wrapText="1"/>
      <protection locked="0"/>
    </xf>
    <xf numFmtId="49" fontId="13" fillId="4" borderId="25" xfId="0" applyNumberFormat="1" applyFont="1" applyFill="1" applyBorder="1" applyAlignment="1" applyProtection="1">
      <alignment horizontal="left" vertical="center" wrapText="1"/>
      <protection locked="0"/>
    </xf>
    <xf numFmtId="49" fontId="13" fillId="4" borderId="13" xfId="0" applyNumberFormat="1" applyFont="1" applyFill="1" applyBorder="1" applyAlignment="1" applyProtection="1">
      <alignment horizontal="left" vertical="center" wrapText="1"/>
      <protection locked="0"/>
    </xf>
    <xf numFmtId="0" fontId="13" fillId="0" borderId="27" xfId="0" applyFont="1" applyFill="1" applyBorder="1" applyAlignment="1" applyProtection="1">
      <alignment horizontal="center" vertical="center" shrinkToFit="1"/>
      <protection locked="0"/>
    </xf>
    <xf numFmtId="0" fontId="13" fillId="0" borderId="74" xfId="0" applyFont="1" applyFill="1" applyBorder="1" applyAlignment="1" applyProtection="1">
      <alignment horizontal="center" vertical="center" shrinkToFit="1"/>
      <protection locked="0"/>
    </xf>
    <xf numFmtId="0" fontId="13" fillId="0" borderId="28" xfId="0" applyFont="1" applyFill="1" applyBorder="1" applyAlignment="1" applyProtection="1">
      <alignment horizontal="center" vertical="center" shrinkToFit="1"/>
      <protection locked="0"/>
    </xf>
    <xf numFmtId="0" fontId="13" fillId="0" borderId="45"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13" fillId="0" borderId="40"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12" xfId="0" applyFont="1" applyBorder="1" applyAlignment="1" applyProtection="1">
      <alignment horizontal="center" vertical="center" textRotation="255"/>
    </xf>
    <xf numFmtId="0" fontId="13" fillId="0" borderId="13" xfId="0" applyFont="1" applyBorder="1" applyAlignment="1" applyProtection="1">
      <alignment horizontal="center" vertical="center" textRotation="255"/>
    </xf>
    <xf numFmtId="49" fontId="13" fillId="0" borderId="5" xfId="0" applyNumberFormat="1" applyFont="1" applyBorder="1" applyAlignment="1" applyProtection="1">
      <alignment horizontal="center" vertical="center"/>
    </xf>
    <xf numFmtId="0" fontId="13" fillId="0" borderId="1" xfId="0" applyNumberFormat="1" applyFont="1" applyBorder="1" applyAlignment="1" applyProtection="1">
      <alignment horizontal="center" vertical="center"/>
    </xf>
    <xf numFmtId="0" fontId="13" fillId="0" borderId="24" xfId="0" applyNumberFormat="1" applyFont="1" applyBorder="1" applyAlignment="1" applyProtection="1">
      <alignment horizontal="center" vertical="center"/>
    </xf>
    <xf numFmtId="0" fontId="13" fillId="0" borderId="25" xfId="0" applyNumberFormat="1" applyFont="1" applyBorder="1" applyAlignment="1" applyProtection="1">
      <alignment horizontal="center" vertical="center"/>
    </xf>
    <xf numFmtId="179" fontId="13" fillId="0" borderId="15" xfId="0" applyNumberFormat="1" applyFont="1" applyBorder="1" applyAlignment="1" applyProtection="1">
      <alignment horizontal="right" vertical="center"/>
    </xf>
    <xf numFmtId="179" fontId="13" fillId="0" borderId="16" xfId="0" applyNumberFormat="1" applyFont="1" applyBorder="1" applyAlignment="1" applyProtection="1">
      <alignment horizontal="right" vertical="center"/>
    </xf>
    <xf numFmtId="176" fontId="13" fillId="0" borderId="18" xfId="0" applyNumberFormat="1" applyFont="1" applyBorder="1" applyAlignment="1" applyProtection="1">
      <alignment horizontal="center" vertical="center"/>
    </xf>
    <xf numFmtId="176" fontId="13" fillId="0" borderId="19" xfId="0" applyNumberFormat="1" applyFont="1" applyBorder="1" applyAlignment="1" applyProtection="1">
      <alignment horizontal="center" vertical="center"/>
    </xf>
    <xf numFmtId="176" fontId="13" fillId="0" borderId="20" xfId="0" applyNumberFormat="1" applyFont="1" applyBorder="1" applyAlignment="1" applyProtection="1">
      <alignment horizontal="center" vertical="center"/>
    </xf>
    <xf numFmtId="176" fontId="13" fillId="0" borderId="21" xfId="0" applyNumberFormat="1" applyFont="1" applyBorder="1" applyAlignment="1" applyProtection="1">
      <alignment horizontal="center" vertical="center"/>
    </xf>
    <xf numFmtId="176" fontId="13" fillId="0" borderId="22" xfId="0" applyNumberFormat="1" applyFont="1" applyBorder="1" applyAlignment="1" applyProtection="1">
      <alignment horizontal="center" vertical="center"/>
    </xf>
    <xf numFmtId="176" fontId="13" fillId="0" borderId="23" xfId="0" applyNumberFormat="1" applyFont="1" applyBorder="1" applyAlignment="1" applyProtection="1">
      <alignment horizontal="center" vertical="center"/>
    </xf>
    <xf numFmtId="0" fontId="13" fillId="0" borderId="5"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13" fillId="0" borderId="15" xfId="0" applyFont="1" applyBorder="1" applyAlignment="1" applyProtection="1">
      <alignment horizontal="center" vertical="center" wrapText="1"/>
    </xf>
    <xf numFmtId="0" fontId="13" fillId="0" borderId="15" xfId="0" applyFont="1" applyBorder="1" applyAlignment="1" applyProtection="1">
      <alignment horizontal="center" vertical="center"/>
    </xf>
    <xf numFmtId="186" fontId="7" fillId="0" borderId="1" xfId="0" applyNumberFormat="1" applyFont="1" applyBorder="1" applyAlignment="1" applyProtection="1">
      <alignment horizontal="center" vertical="center"/>
    </xf>
    <xf numFmtId="186" fontId="7" fillId="0" borderId="3" xfId="0" applyNumberFormat="1"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3"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0" xfId="0" applyFont="1" applyBorder="1" applyAlignment="1" applyProtection="1">
      <alignment horizontal="center" vertical="center"/>
    </xf>
    <xf numFmtId="3" fontId="11" fillId="0" borderId="0" xfId="0" applyNumberFormat="1" applyFont="1" applyFill="1" applyBorder="1" applyAlignment="1" applyProtection="1">
      <alignment horizontal="center" vertical="center"/>
      <protection locked="0"/>
    </xf>
    <xf numFmtId="181" fontId="11" fillId="0" borderId="0" xfId="0" applyNumberFormat="1" applyFont="1" applyBorder="1" applyAlignment="1" applyProtection="1">
      <alignment horizontal="center" vertical="center"/>
      <protection locked="0"/>
    </xf>
    <xf numFmtId="0" fontId="13" fillId="0" borderId="30" xfId="0" applyFont="1" applyBorder="1" applyAlignment="1" applyProtection="1">
      <alignment horizontal="center" vertical="center"/>
    </xf>
    <xf numFmtId="0" fontId="8" fillId="0" borderId="33" xfId="0" applyFont="1" applyBorder="1" applyAlignment="1" applyProtection="1">
      <alignment horizontal="center" vertical="center" wrapText="1" shrinkToFit="1"/>
    </xf>
    <xf numFmtId="0" fontId="8" fillId="0" borderId="9" xfId="0" applyFont="1" applyBorder="1" applyAlignment="1" applyProtection="1">
      <alignment horizontal="center" vertical="center" wrapText="1" shrinkToFit="1"/>
    </xf>
    <xf numFmtId="0" fontId="8" fillId="0" borderId="10" xfId="0" applyFont="1" applyBorder="1" applyAlignment="1" applyProtection="1">
      <alignment horizontal="center" vertical="center" wrapText="1" shrinkToFit="1"/>
    </xf>
    <xf numFmtId="0" fontId="8" fillId="0" borderId="14" xfId="0" applyFont="1" applyBorder="1" applyAlignment="1" applyProtection="1">
      <alignment horizontal="center" vertical="center" wrapText="1" shrinkToFit="1"/>
    </xf>
    <xf numFmtId="0" fontId="8" fillId="0" borderId="0" xfId="0" applyFont="1" applyBorder="1" applyAlignment="1" applyProtection="1">
      <alignment horizontal="center" vertical="center" wrapText="1" shrinkToFit="1"/>
    </xf>
    <xf numFmtId="0" fontId="8" fillId="0" borderId="2" xfId="0" applyFont="1" applyBorder="1" applyAlignment="1" applyProtection="1">
      <alignment horizontal="center" vertical="center" wrapText="1" shrinkToFit="1"/>
    </xf>
    <xf numFmtId="176" fontId="13" fillId="0" borderId="5" xfId="0" applyNumberFormat="1" applyFont="1" applyBorder="1" applyAlignment="1" applyProtection="1">
      <alignment horizontal="center" vertical="center" wrapText="1"/>
    </xf>
    <xf numFmtId="176" fontId="13" fillId="0" borderId="1" xfId="0" applyNumberFormat="1" applyFont="1" applyBorder="1" applyAlignment="1" applyProtection="1">
      <alignment horizontal="center" vertical="center" wrapText="1"/>
    </xf>
    <xf numFmtId="176" fontId="13" fillId="0" borderId="12" xfId="0" applyNumberFormat="1" applyFont="1" applyBorder="1" applyAlignment="1" applyProtection="1">
      <alignment horizontal="center" vertical="center" wrapText="1"/>
    </xf>
    <xf numFmtId="176" fontId="13" fillId="0" borderId="14" xfId="0" applyNumberFormat="1" applyFont="1" applyBorder="1" applyAlignment="1" applyProtection="1">
      <alignment horizontal="center" vertical="center" wrapText="1"/>
    </xf>
    <xf numFmtId="176" fontId="13" fillId="0" borderId="0" xfId="0" applyNumberFormat="1" applyFont="1" applyBorder="1" applyAlignment="1" applyProtection="1">
      <alignment horizontal="center" vertical="center" wrapText="1"/>
    </xf>
    <xf numFmtId="176" fontId="13" fillId="0" borderId="26" xfId="0" applyNumberFormat="1" applyFont="1" applyBorder="1" applyAlignment="1" applyProtection="1">
      <alignment horizontal="center" vertical="center" wrapText="1"/>
    </xf>
    <xf numFmtId="176" fontId="13" fillId="0" borderId="24" xfId="0" applyNumberFormat="1" applyFont="1" applyBorder="1" applyAlignment="1" applyProtection="1">
      <alignment horizontal="center" vertical="center" wrapText="1"/>
    </xf>
    <xf numFmtId="176" fontId="13" fillId="0" borderId="25" xfId="0" applyNumberFormat="1" applyFont="1" applyBorder="1" applyAlignment="1" applyProtection="1">
      <alignment horizontal="center" vertical="center" wrapText="1"/>
    </xf>
    <xf numFmtId="176" fontId="13" fillId="0" borderId="13" xfId="0" applyNumberFormat="1" applyFont="1" applyBorder="1" applyAlignment="1" applyProtection="1">
      <alignment horizontal="center" vertical="center" wrapText="1"/>
    </xf>
    <xf numFmtId="0" fontId="10" fillId="0" borderId="3" xfId="0" applyFont="1" applyFill="1" applyBorder="1" applyProtection="1">
      <alignment vertical="center"/>
    </xf>
    <xf numFmtId="0" fontId="10" fillId="0" borderId="11" xfId="0" applyFont="1" applyFill="1" applyBorder="1" applyProtection="1">
      <alignment vertical="center"/>
    </xf>
    <xf numFmtId="0" fontId="25" fillId="3" borderId="8" xfId="0" applyFont="1" applyFill="1" applyBorder="1" applyProtection="1">
      <alignment vertical="center"/>
    </xf>
    <xf numFmtId="0" fontId="25" fillId="3" borderId="9" xfId="0" applyFont="1" applyFill="1" applyBorder="1" applyProtection="1">
      <alignment vertical="center"/>
    </xf>
    <xf numFmtId="0" fontId="25" fillId="3" borderId="10" xfId="0" applyFont="1" applyFill="1" applyBorder="1" applyProtection="1">
      <alignment vertical="center"/>
    </xf>
    <xf numFmtId="186" fontId="25" fillId="3" borderId="37" xfId="0" applyNumberFormat="1" applyFont="1" applyFill="1" applyBorder="1" applyProtection="1">
      <alignment vertical="center"/>
    </xf>
    <xf numFmtId="186" fontId="25" fillId="3" borderId="38" xfId="0" applyNumberFormat="1" applyFont="1" applyFill="1" applyBorder="1" applyProtection="1">
      <alignment vertical="center"/>
    </xf>
    <xf numFmtId="0" fontId="25" fillId="3" borderId="37" xfId="0" applyFont="1" applyFill="1" applyBorder="1" applyProtection="1">
      <alignment vertical="center"/>
    </xf>
    <xf numFmtId="0" fontId="25" fillId="3" borderId="39" xfId="0" applyFont="1" applyFill="1" applyBorder="1" applyProtection="1">
      <alignment vertical="center"/>
    </xf>
    <xf numFmtId="0" fontId="25" fillId="3" borderId="38" xfId="0" applyFont="1" applyFill="1" applyBorder="1" applyProtection="1">
      <alignment vertical="center"/>
    </xf>
    <xf numFmtId="49" fontId="9" fillId="3" borderId="8" xfId="0" applyNumberFormat="1" applyFont="1" applyFill="1" applyBorder="1" applyAlignment="1" applyProtection="1">
      <alignment horizontal="center" vertical="center" wrapText="1"/>
    </xf>
    <xf numFmtId="49" fontId="9" fillId="3" borderId="9" xfId="0" applyNumberFormat="1" applyFont="1" applyFill="1" applyBorder="1" applyAlignment="1" applyProtection="1">
      <alignment horizontal="center" vertical="center" wrapText="1"/>
    </xf>
    <xf numFmtId="49" fontId="9" fillId="3" borderId="10" xfId="0" applyNumberFormat="1" applyFont="1" applyFill="1" applyBorder="1" applyAlignment="1" applyProtection="1">
      <alignment horizontal="center" vertical="center" wrapText="1"/>
    </xf>
    <xf numFmtId="49" fontId="9" fillId="3" borderId="4" xfId="0" applyNumberFormat="1" applyFont="1" applyFill="1" applyBorder="1" applyAlignment="1" applyProtection="1">
      <alignment horizontal="center" vertical="center" wrapText="1"/>
    </xf>
    <xf numFmtId="49" fontId="9" fillId="3" borderId="0" xfId="0" applyNumberFormat="1" applyFont="1" applyFill="1" applyBorder="1" applyAlignment="1" applyProtection="1">
      <alignment horizontal="center" vertical="center" wrapText="1"/>
    </xf>
    <xf numFmtId="49" fontId="9" fillId="3" borderId="2" xfId="0" applyNumberFormat="1" applyFont="1" applyFill="1" applyBorder="1" applyAlignment="1" applyProtection="1">
      <alignment horizontal="center" vertical="center" wrapText="1"/>
    </xf>
    <xf numFmtId="0" fontId="3" fillId="0" borderId="25" xfId="0" applyFont="1" applyBorder="1" applyAlignment="1" applyProtection="1">
      <alignment horizontal="center" vertical="center"/>
    </xf>
    <xf numFmtId="0" fontId="3"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0" xfId="0" applyFont="1" applyBorder="1" applyAlignment="1" applyProtection="1">
      <alignment horizontal="center" vertical="center"/>
    </xf>
    <xf numFmtId="186" fontId="7" fillId="0" borderId="0" xfId="0" applyNumberFormat="1" applyFont="1" applyBorder="1" applyAlignment="1" applyProtection="1">
      <alignment horizontal="center" vertical="center"/>
    </xf>
    <xf numFmtId="0" fontId="3" fillId="0" borderId="1" xfId="0" applyFont="1" applyBorder="1" applyProtection="1">
      <alignment vertical="center"/>
    </xf>
    <xf numFmtId="0" fontId="3" fillId="0" borderId="25" xfId="0" applyFont="1" applyBorder="1" applyProtection="1">
      <alignment vertical="center"/>
    </xf>
    <xf numFmtId="0" fontId="3" fillId="0" borderId="0" xfId="0" applyFont="1" applyProtection="1">
      <alignment vertical="center"/>
    </xf>
    <xf numFmtId="185" fontId="3" fillId="2" borderId="5" xfId="0" applyNumberFormat="1" applyFont="1" applyFill="1" applyBorder="1" applyAlignment="1" applyProtection="1">
      <alignment horizontal="right" vertical="center" shrinkToFit="1"/>
      <protection locked="0"/>
    </xf>
    <xf numFmtId="185" fontId="3" fillId="2" borderId="1" xfId="0" applyNumberFormat="1" applyFont="1" applyFill="1" applyBorder="1" applyAlignment="1" applyProtection="1">
      <alignment horizontal="right" vertical="center" shrinkToFit="1"/>
      <protection locked="0"/>
    </xf>
    <xf numFmtId="185" fontId="3" fillId="2" borderId="24" xfId="0" applyNumberFormat="1" applyFont="1" applyFill="1" applyBorder="1" applyAlignment="1" applyProtection="1">
      <alignment horizontal="right" vertical="center" shrinkToFit="1"/>
      <protection locked="0"/>
    </xf>
    <xf numFmtId="185" fontId="3" fillId="2" borderId="25" xfId="0" applyNumberFormat="1" applyFont="1" applyFill="1" applyBorder="1" applyAlignment="1" applyProtection="1">
      <alignment horizontal="right" vertical="center" shrinkToFit="1"/>
      <protection locked="0"/>
    </xf>
    <xf numFmtId="0" fontId="3" fillId="0" borderId="0"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10" fillId="0" borderId="5"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3" xfId="0" applyFont="1" applyBorder="1" applyAlignment="1" applyProtection="1">
      <alignment horizontal="center" vertical="center"/>
    </xf>
    <xf numFmtId="184" fontId="7" fillId="4" borderId="5" xfId="0" applyNumberFormat="1" applyFont="1" applyFill="1" applyBorder="1" applyAlignment="1" applyProtection="1">
      <alignment horizontal="right" vertical="center"/>
      <protection locked="0"/>
    </xf>
    <xf numFmtId="184" fontId="7" fillId="4" borderId="1" xfId="0" applyNumberFormat="1" applyFont="1" applyFill="1" applyBorder="1" applyAlignment="1" applyProtection="1">
      <alignment horizontal="right" vertical="center"/>
      <protection locked="0"/>
    </xf>
    <xf numFmtId="184" fontId="7" fillId="4" borderId="14" xfId="0" applyNumberFormat="1" applyFont="1" applyFill="1" applyBorder="1" applyAlignment="1" applyProtection="1">
      <alignment horizontal="right" vertical="center"/>
      <protection locked="0"/>
    </xf>
    <xf numFmtId="184" fontId="7" fillId="4" borderId="0" xfId="0" applyNumberFormat="1" applyFont="1" applyFill="1" applyBorder="1" applyAlignment="1" applyProtection="1">
      <alignment horizontal="right" vertical="center"/>
      <protection locked="0"/>
    </xf>
    <xf numFmtId="184" fontId="7" fillId="4" borderId="7" xfId="0" applyNumberFormat="1" applyFont="1" applyFill="1" applyBorder="1" applyAlignment="1" applyProtection="1">
      <alignment horizontal="right" vertical="center"/>
      <protection locked="0"/>
    </xf>
    <xf numFmtId="184" fontId="7" fillId="4" borderId="3" xfId="0" applyNumberFormat="1" applyFont="1" applyFill="1" applyBorder="1" applyAlignment="1" applyProtection="1">
      <alignment horizontal="right" vertical="center"/>
      <protection locked="0"/>
    </xf>
    <xf numFmtId="186" fontId="7" fillId="0" borderId="0" xfId="0" applyNumberFormat="1" applyFont="1" applyFill="1" applyBorder="1" applyAlignment="1" applyProtection="1">
      <alignment horizontal="center" vertical="center"/>
    </xf>
    <xf numFmtId="0" fontId="3" fillId="0" borderId="3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2" borderId="3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13" fillId="0" borderId="5" xfId="0" applyFont="1" applyBorder="1" applyAlignment="1" applyProtection="1">
      <alignment horizontal="left" vertical="center" wrapText="1"/>
    </xf>
    <xf numFmtId="0" fontId="13" fillId="0" borderId="1" xfId="0" applyFont="1" applyBorder="1" applyAlignment="1" applyProtection="1">
      <alignment horizontal="left" vertical="center"/>
    </xf>
    <xf numFmtId="0" fontId="13" fillId="0" borderId="12" xfId="0" applyFont="1" applyBorder="1" applyAlignment="1" applyProtection="1">
      <alignment horizontal="left" vertical="center"/>
    </xf>
    <xf numFmtId="0" fontId="13" fillId="0" borderId="14"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26" xfId="0" applyFont="1" applyBorder="1" applyAlignment="1" applyProtection="1">
      <alignment horizontal="left" vertical="center"/>
    </xf>
    <xf numFmtId="0" fontId="13" fillId="0" borderId="24" xfId="0" applyFont="1" applyBorder="1" applyAlignment="1" applyProtection="1">
      <alignment horizontal="left" vertical="center"/>
    </xf>
    <xf numFmtId="0" fontId="13" fillId="0" borderId="25" xfId="0" applyFont="1" applyBorder="1" applyAlignment="1" applyProtection="1">
      <alignment horizontal="left" vertical="center"/>
    </xf>
    <xf numFmtId="0" fontId="13" fillId="0" borderId="13" xfId="0" applyFont="1" applyBorder="1" applyAlignment="1" applyProtection="1">
      <alignment horizontal="left" vertical="center"/>
    </xf>
    <xf numFmtId="0" fontId="13" fillId="0" borderId="5"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12"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0" fontId="13" fillId="4" borderId="75" xfId="0" applyFont="1" applyFill="1" applyBorder="1" applyAlignment="1" applyProtection="1">
      <alignment horizontal="center" vertical="center" shrinkToFit="1"/>
      <protection locked="0"/>
    </xf>
    <xf numFmtId="0" fontId="13" fillId="4" borderId="76" xfId="0"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shrinkToFit="1"/>
      <protection locked="0"/>
    </xf>
    <xf numFmtId="0" fontId="13" fillId="4" borderId="48" xfId="0" applyFont="1" applyFill="1" applyBorder="1" applyAlignment="1" applyProtection="1">
      <alignment horizontal="center" vertical="center" shrinkToFit="1"/>
      <protection locked="0"/>
    </xf>
    <xf numFmtId="177" fontId="3" fillId="4"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horizontal="center" vertical="distributed"/>
    </xf>
    <xf numFmtId="0" fontId="6" fillId="0" borderId="0" xfId="0" applyFont="1" applyBorder="1" applyAlignment="1" applyProtection="1">
      <alignment horizontal="center" vertical="center"/>
    </xf>
    <xf numFmtId="186" fontId="7" fillId="0" borderId="25" xfId="0" applyNumberFormat="1" applyFont="1" applyBorder="1" applyAlignment="1" applyProtection="1">
      <alignment horizontal="center" vertical="center"/>
    </xf>
    <xf numFmtId="0" fontId="3" fillId="0" borderId="0" xfId="0" applyFont="1" applyAlignment="1" applyProtection="1">
      <alignment horizontal="left"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0" xfId="0" applyFont="1" applyFill="1" applyBorder="1" applyAlignment="1" applyProtection="1">
      <alignment horizontal="right" vertical="center"/>
    </xf>
    <xf numFmtId="0" fontId="3" fillId="0" borderId="2" xfId="0" applyFont="1" applyFill="1" applyBorder="1" applyAlignment="1" applyProtection="1">
      <alignment horizontal="right" vertical="center"/>
    </xf>
    <xf numFmtId="0" fontId="3" fillId="0" borderId="3" xfId="0" applyFont="1" applyFill="1" applyBorder="1" applyAlignment="1" applyProtection="1">
      <alignment horizontal="right" vertical="center"/>
    </xf>
    <xf numFmtId="0" fontId="3" fillId="0" borderId="11" xfId="0" applyFont="1" applyFill="1" applyBorder="1" applyAlignment="1" applyProtection="1">
      <alignment horizontal="right" vertical="center"/>
    </xf>
    <xf numFmtId="0" fontId="7" fillId="0" borderId="31" xfId="0" applyFont="1" applyFill="1" applyBorder="1" applyAlignment="1" applyProtection="1">
      <alignment horizontal="right" vertical="center"/>
    </xf>
    <xf numFmtId="0" fontId="7" fillId="0" borderId="1" xfId="0" applyFont="1" applyFill="1" applyBorder="1" applyAlignment="1" applyProtection="1">
      <alignment horizontal="right" vertical="center"/>
    </xf>
    <xf numFmtId="0" fontId="7" fillId="0" borderId="6"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185" fontId="3" fillId="0" borderId="14" xfId="0" applyNumberFormat="1" applyFont="1" applyBorder="1" applyAlignment="1" applyProtection="1">
      <alignment horizontal="right" vertical="center" shrinkToFit="1"/>
    </xf>
    <xf numFmtId="185" fontId="3" fillId="0" borderId="0" xfId="0" applyNumberFormat="1" applyFont="1" applyBorder="1" applyAlignment="1" applyProtection="1">
      <alignment horizontal="right" vertical="center" shrinkToFit="1"/>
    </xf>
    <xf numFmtId="185" fontId="3" fillId="0" borderId="24" xfId="0" applyNumberFormat="1" applyFont="1" applyBorder="1" applyAlignment="1" applyProtection="1">
      <alignment horizontal="right" vertical="center" shrinkToFit="1"/>
    </xf>
    <xf numFmtId="185" fontId="3" fillId="0" borderId="25" xfId="0" applyNumberFormat="1" applyFont="1" applyBorder="1" applyAlignment="1" applyProtection="1">
      <alignment horizontal="right" vertical="center" shrinkToFit="1"/>
    </xf>
    <xf numFmtId="185" fontId="3" fillId="0" borderId="7" xfId="0" applyNumberFormat="1" applyFont="1" applyBorder="1" applyAlignment="1" applyProtection="1">
      <alignment horizontal="right" vertical="center" shrinkToFit="1"/>
    </xf>
    <xf numFmtId="185" fontId="3" fillId="0" borderId="3" xfId="0" applyNumberFormat="1" applyFont="1" applyBorder="1" applyAlignment="1" applyProtection="1">
      <alignment horizontal="right" vertical="center" shrinkToFit="1"/>
    </xf>
    <xf numFmtId="4" fontId="3" fillId="0" borderId="5" xfId="1" applyNumberFormat="1" applyFont="1" applyBorder="1" applyAlignment="1" applyProtection="1">
      <alignment horizontal="right" vertical="center"/>
    </xf>
    <xf numFmtId="4" fontId="3" fillId="0" borderId="1" xfId="1" applyNumberFormat="1" applyFont="1" applyBorder="1" applyAlignment="1" applyProtection="1">
      <alignment horizontal="right" vertical="center"/>
    </xf>
    <xf numFmtId="4" fontId="3" fillId="0" borderId="7" xfId="1" applyNumberFormat="1" applyFont="1" applyBorder="1" applyAlignment="1" applyProtection="1">
      <alignment horizontal="right" vertical="center"/>
    </xf>
    <xf numFmtId="4" fontId="3" fillId="0" borderId="3" xfId="1" applyNumberFormat="1" applyFont="1" applyBorder="1" applyAlignment="1" applyProtection="1">
      <alignment horizontal="right" vertical="center"/>
    </xf>
    <xf numFmtId="0" fontId="3" fillId="0" borderId="5"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6" xfId="0" applyFont="1" applyBorder="1" applyProtection="1">
      <alignment vertical="center"/>
    </xf>
    <xf numFmtId="0" fontId="0" fillId="0" borderId="31" xfId="0"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3" fillId="0" borderId="34" xfId="0" applyFont="1" applyBorder="1" applyAlignment="1" applyProtection="1">
      <alignment horizontal="center" vertical="center"/>
    </xf>
    <xf numFmtId="0" fontId="3" fillId="0" borderId="11" xfId="0" applyFont="1" applyBorder="1" applyAlignment="1" applyProtection="1">
      <alignment horizontal="center" vertical="center"/>
    </xf>
    <xf numFmtId="0" fontId="24" fillId="0" borderId="0" xfId="0" applyNumberFormat="1" applyFont="1" applyAlignment="1" applyProtection="1">
      <alignment horizontal="center" vertical="center"/>
    </xf>
    <xf numFmtId="49" fontId="5" fillId="4" borderId="0" xfId="0" applyNumberFormat="1" applyFont="1" applyFill="1" applyAlignment="1" applyProtection="1">
      <alignment horizontal="distributed" vertical="center"/>
      <protection locked="0"/>
    </xf>
    <xf numFmtId="176" fontId="7" fillId="0" borderId="14" xfId="0" applyNumberFormat="1" applyFont="1" applyFill="1" applyBorder="1" applyAlignment="1" applyProtection="1">
      <alignment horizontal="right" vertical="center"/>
    </xf>
    <xf numFmtId="176" fontId="7" fillId="0" borderId="0" xfId="0" applyNumberFormat="1" applyFont="1" applyFill="1" applyBorder="1" applyAlignment="1" applyProtection="1">
      <alignment horizontal="right" vertical="center"/>
    </xf>
    <xf numFmtId="176" fontId="7" fillId="0" borderId="7" xfId="0" applyNumberFormat="1" applyFont="1" applyFill="1" applyBorder="1" applyAlignment="1" applyProtection="1">
      <alignment horizontal="right" vertical="center"/>
    </xf>
    <xf numFmtId="176" fontId="7" fillId="0" borderId="3" xfId="0" applyNumberFormat="1" applyFont="1" applyFill="1" applyBorder="1" applyAlignment="1" applyProtection="1">
      <alignment horizontal="right" vertical="center"/>
    </xf>
    <xf numFmtId="0" fontId="3" fillId="0" borderId="0" xfId="0" applyFont="1" applyAlignment="1" applyProtection="1">
      <alignment horizontal="center" vertical="center"/>
    </xf>
    <xf numFmtId="0" fontId="24" fillId="0" borderId="0" xfId="0" applyFont="1" applyAlignment="1" applyProtection="1">
      <alignment horizontal="center" vertical="center"/>
    </xf>
    <xf numFmtId="0" fontId="17" fillId="0" borderId="0" xfId="0" applyFont="1" applyBorder="1" applyAlignment="1" applyProtection="1">
      <alignment horizontal="left" vertical="center"/>
    </xf>
    <xf numFmtId="0" fontId="11" fillId="0" borderId="0" xfId="0" applyFont="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4" xfId="0" applyFont="1" applyBorder="1" applyProtection="1">
      <alignment vertical="center"/>
    </xf>
    <xf numFmtId="0" fontId="3" fillId="0" borderId="2" xfId="0" applyFont="1" applyBorder="1" applyProtection="1">
      <alignment vertical="center"/>
    </xf>
    <xf numFmtId="49" fontId="3" fillId="4" borderId="0" xfId="0" applyNumberFormat="1" applyFont="1" applyFill="1" applyAlignment="1" applyProtection="1">
      <alignment horizontal="left" vertical="top"/>
      <protection locked="0"/>
    </xf>
    <xf numFmtId="0" fontId="3" fillId="0" borderId="33"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36"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26" xfId="0" applyFont="1" applyBorder="1" applyAlignment="1" applyProtection="1">
      <alignment horizontal="center" vertical="center" shrinkToFit="1"/>
    </xf>
    <xf numFmtId="0" fontId="10" fillId="0" borderId="14" xfId="0" applyFont="1" applyBorder="1" applyAlignment="1" applyProtection="1">
      <alignment horizontal="center" vertical="center" wrapText="1" shrinkToFit="1"/>
    </xf>
    <xf numFmtId="0" fontId="10" fillId="0" borderId="0" xfId="0" applyFont="1" applyBorder="1" applyAlignment="1" applyProtection="1">
      <alignment horizontal="center" vertical="center" wrapText="1" shrinkToFit="1"/>
    </xf>
    <xf numFmtId="0" fontId="10" fillId="0" borderId="24" xfId="0" applyFont="1" applyBorder="1" applyAlignment="1" applyProtection="1">
      <alignment horizontal="center" vertical="center" wrapText="1" shrinkToFit="1"/>
    </xf>
    <xf numFmtId="0" fontId="10" fillId="0" borderId="25" xfId="0" applyFont="1" applyBorder="1" applyAlignment="1" applyProtection="1">
      <alignment horizontal="center" vertical="center" wrapText="1" shrinkToFit="1"/>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185" fontId="3" fillId="0" borderId="5" xfId="0" applyNumberFormat="1" applyFont="1" applyFill="1" applyBorder="1" applyAlignment="1" applyProtection="1">
      <alignment horizontal="right" vertical="center" shrinkToFit="1"/>
    </xf>
    <xf numFmtId="185" fontId="3" fillId="0" borderId="1" xfId="0" applyNumberFormat="1" applyFont="1" applyFill="1" applyBorder="1" applyAlignment="1" applyProtection="1">
      <alignment horizontal="right" vertical="center" shrinkToFit="1"/>
    </xf>
    <xf numFmtId="185" fontId="3" fillId="0" borderId="14" xfId="0" applyNumberFormat="1" applyFont="1" applyFill="1" applyBorder="1" applyAlignment="1" applyProtection="1">
      <alignment horizontal="right" vertical="center" shrinkToFit="1"/>
    </xf>
    <xf numFmtId="185" fontId="3" fillId="0" borderId="0" xfId="0" applyNumberFormat="1" applyFont="1" applyFill="1" applyBorder="1" applyAlignment="1" applyProtection="1">
      <alignment horizontal="right" vertical="center" shrinkToFit="1"/>
    </xf>
    <xf numFmtId="0" fontId="3" fillId="0" borderId="29" xfId="0" applyFont="1" applyBorder="1" applyProtection="1">
      <alignment vertical="center"/>
    </xf>
    <xf numFmtId="0" fontId="3" fillId="0" borderId="35" xfId="0" applyFont="1" applyBorder="1" applyProtection="1">
      <alignment vertical="center"/>
    </xf>
    <xf numFmtId="185" fontId="3" fillId="0" borderId="24" xfId="0" applyNumberFormat="1" applyFont="1" applyFill="1" applyBorder="1" applyAlignment="1" applyProtection="1">
      <alignment horizontal="right" vertical="center" shrinkToFit="1"/>
    </xf>
    <xf numFmtId="185" fontId="3" fillId="0" borderId="25" xfId="0" applyNumberFormat="1" applyFont="1" applyFill="1" applyBorder="1" applyAlignment="1" applyProtection="1">
      <alignment horizontal="right" vertical="center" shrinkToFit="1"/>
    </xf>
    <xf numFmtId="180" fontId="3" fillId="0" borderId="1" xfId="1" applyNumberFormat="1" applyFont="1" applyBorder="1" applyAlignment="1" applyProtection="1">
      <alignment horizontal="center" vertical="center"/>
    </xf>
    <xf numFmtId="180" fontId="3" fillId="0" borderId="34" xfId="1" applyNumberFormat="1" applyFont="1" applyBorder="1" applyAlignment="1" applyProtection="1">
      <alignment horizontal="center" vertical="center"/>
    </xf>
    <xf numFmtId="180" fontId="3" fillId="0" borderId="3" xfId="1" applyNumberFormat="1" applyFont="1" applyBorder="1" applyAlignment="1" applyProtection="1">
      <alignment horizontal="center" vertical="center"/>
    </xf>
    <xf numFmtId="180" fontId="3" fillId="0" borderId="11" xfId="1" applyNumberFormat="1"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0" fontId="3" fillId="0" borderId="4" xfId="0" applyFont="1" applyBorder="1" applyProtection="1">
      <alignment vertical="center"/>
    </xf>
    <xf numFmtId="0" fontId="3" fillId="0" borderId="6" xfId="0" applyFont="1" applyBorder="1" applyProtection="1">
      <alignment vertical="center"/>
    </xf>
    <xf numFmtId="0" fontId="13" fillId="0" borderId="61"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62" xfId="0" applyFont="1" applyBorder="1" applyAlignment="1">
      <alignment horizontal="center" vertical="center" shrinkToFit="1"/>
    </xf>
    <xf numFmtId="179" fontId="13" fillId="0" borderId="16" xfId="0" applyNumberFormat="1" applyFont="1" applyBorder="1" applyAlignment="1">
      <alignment horizontal="right" vertical="center"/>
    </xf>
    <xf numFmtId="179" fontId="13" fillId="0" borderId="59" xfId="0" applyNumberFormat="1" applyFont="1" applyBorder="1" applyAlignment="1">
      <alignment horizontal="right" vertical="center"/>
    </xf>
    <xf numFmtId="0" fontId="13" fillId="0" borderId="60" xfId="0" applyFont="1" applyBorder="1" applyAlignment="1">
      <alignment horizontal="center" vertical="center"/>
    </xf>
    <xf numFmtId="0" fontId="13" fillId="0" borderId="58" xfId="0" applyFont="1" applyBorder="1" applyAlignment="1">
      <alignment horizontal="center" vertical="center"/>
    </xf>
    <xf numFmtId="0" fontId="13" fillId="0" borderId="16" xfId="0" applyFont="1" applyBorder="1" applyAlignment="1" applyProtection="1">
      <alignment horizontal="center" vertical="center"/>
    </xf>
    <xf numFmtId="4" fontId="13" fillId="0" borderId="16" xfId="0" applyNumberFormat="1" applyFont="1" applyBorder="1" applyProtection="1">
      <alignment vertical="center"/>
    </xf>
    <xf numFmtId="4" fontId="13" fillId="0" borderId="17" xfId="0" applyNumberFormat="1" applyFont="1" applyBorder="1" applyProtection="1">
      <alignment vertical="center"/>
    </xf>
    <xf numFmtId="4" fontId="13" fillId="0" borderId="5" xfId="0" applyNumberFormat="1" applyFont="1" applyBorder="1" applyAlignment="1" applyProtection="1">
      <alignment horizontal="right" vertical="center"/>
    </xf>
    <xf numFmtId="4" fontId="13" fillId="0" borderId="1" xfId="0" applyNumberFormat="1" applyFont="1" applyBorder="1" applyAlignment="1" applyProtection="1">
      <alignment horizontal="right" vertical="center"/>
    </xf>
    <xf numFmtId="4" fontId="13" fillId="0" borderId="12" xfId="0" applyNumberFormat="1" applyFont="1" applyBorder="1" applyAlignment="1" applyProtection="1">
      <alignment horizontal="right" vertical="center"/>
    </xf>
    <xf numFmtId="4" fontId="13" fillId="0" borderId="24" xfId="0" applyNumberFormat="1" applyFont="1" applyBorder="1" applyAlignment="1" applyProtection="1">
      <alignment horizontal="right" vertical="center"/>
    </xf>
    <xf numFmtId="4" fontId="13" fillId="0" borderId="25" xfId="0" applyNumberFormat="1" applyFont="1" applyBorder="1" applyAlignment="1" applyProtection="1">
      <alignment horizontal="right" vertical="center"/>
    </xf>
    <xf numFmtId="4" fontId="13" fillId="0" borderId="13" xfId="0" applyNumberFormat="1" applyFont="1" applyBorder="1" applyAlignment="1" applyProtection="1">
      <alignment horizontal="right" vertical="center"/>
    </xf>
    <xf numFmtId="4" fontId="13" fillId="0" borderId="15" xfId="0" applyNumberFormat="1" applyFont="1" applyBorder="1" applyAlignment="1" applyProtection="1">
      <alignment horizontal="right" vertical="center"/>
    </xf>
    <xf numFmtId="0" fontId="13" fillId="0" borderId="59" xfId="0" applyFont="1" applyBorder="1" applyAlignment="1" applyProtection="1">
      <alignment horizontal="center" vertical="center"/>
    </xf>
    <xf numFmtId="4" fontId="13" fillId="0" borderId="59" xfId="0" applyNumberFormat="1" applyFont="1" applyBorder="1" applyProtection="1">
      <alignment vertical="center"/>
    </xf>
    <xf numFmtId="0" fontId="13" fillId="0" borderId="15" xfId="0" applyFont="1" applyFill="1" applyBorder="1" applyAlignment="1" applyProtection="1">
      <alignment horizontal="center" vertical="center" shrinkToFit="1"/>
    </xf>
    <xf numFmtId="0" fontId="13" fillId="4" borderId="5" xfId="0" applyFont="1" applyFill="1" applyBorder="1" applyAlignment="1" applyProtection="1">
      <alignment horizontal="center" vertical="center"/>
    </xf>
    <xf numFmtId="0" fontId="13" fillId="4" borderId="12" xfId="0" applyFont="1" applyFill="1" applyBorder="1" applyAlignment="1" applyProtection="1">
      <alignment horizontal="center" vertical="center"/>
    </xf>
    <xf numFmtId="0" fontId="13" fillId="4" borderId="24" xfId="0" applyFont="1" applyFill="1" applyBorder="1" applyAlignment="1" applyProtection="1">
      <alignment horizontal="center" vertical="center"/>
    </xf>
    <xf numFmtId="0" fontId="13" fillId="4" borderId="13" xfId="0" applyFont="1" applyFill="1" applyBorder="1" applyAlignment="1" applyProtection="1">
      <alignment horizontal="center" vertical="center"/>
    </xf>
    <xf numFmtId="0" fontId="13" fillId="0" borderId="59" xfId="0" applyFont="1" applyBorder="1" applyAlignment="1" applyProtection="1">
      <alignment horizontal="center" vertical="center" wrapText="1"/>
    </xf>
    <xf numFmtId="189" fontId="14" fillId="0" borderId="5" xfId="0" applyNumberFormat="1" applyFont="1" applyBorder="1" applyAlignment="1" applyProtection="1">
      <alignment horizontal="right" vertical="center"/>
    </xf>
    <xf numFmtId="189" fontId="14" fillId="0" borderId="1" xfId="0" applyNumberFormat="1" applyFont="1" applyBorder="1" applyAlignment="1" applyProtection="1">
      <alignment horizontal="right" vertical="center"/>
    </xf>
    <xf numFmtId="189" fontId="14" fillId="0" borderId="12" xfId="0" applyNumberFormat="1" applyFont="1" applyBorder="1" applyAlignment="1" applyProtection="1">
      <alignment horizontal="right" vertical="center"/>
    </xf>
    <xf numFmtId="189" fontId="14" fillId="0" borderId="24" xfId="0" applyNumberFormat="1" applyFont="1" applyBorder="1" applyAlignment="1" applyProtection="1">
      <alignment horizontal="right" vertical="center"/>
    </xf>
    <xf numFmtId="189" fontId="14" fillId="0" borderId="25" xfId="0" applyNumberFormat="1" applyFont="1" applyBorder="1" applyAlignment="1" applyProtection="1">
      <alignment horizontal="right" vertical="center"/>
    </xf>
    <xf numFmtId="189" fontId="14" fillId="0" borderId="13" xfId="0" applyNumberFormat="1" applyFont="1" applyBorder="1" applyAlignment="1" applyProtection="1">
      <alignment horizontal="right" vertical="center"/>
    </xf>
    <xf numFmtId="0" fontId="14" fillId="0" borderId="5"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190" fontId="13" fillId="0" borderId="5" xfId="0" applyNumberFormat="1" applyFont="1" applyBorder="1" applyAlignment="1" applyProtection="1">
      <alignment horizontal="right" vertical="center"/>
    </xf>
    <xf numFmtId="190" fontId="13" fillId="0" borderId="1" xfId="0" applyNumberFormat="1" applyFont="1" applyBorder="1" applyAlignment="1" applyProtection="1">
      <alignment horizontal="right" vertical="center"/>
    </xf>
    <xf numFmtId="190" fontId="13" fillId="0" borderId="12" xfId="0" applyNumberFormat="1" applyFont="1" applyBorder="1" applyAlignment="1" applyProtection="1">
      <alignment horizontal="right" vertical="center"/>
    </xf>
    <xf numFmtId="190" fontId="13" fillId="0" borderId="24" xfId="0" applyNumberFormat="1" applyFont="1" applyBorder="1" applyAlignment="1" applyProtection="1">
      <alignment horizontal="right" vertical="center"/>
    </xf>
    <xf numFmtId="190" fontId="13" fillId="0" borderId="25" xfId="0" applyNumberFormat="1" applyFont="1" applyBorder="1" applyAlignment="1" applyProtection="1">
      <alignment horizontal="right" vertical="center"/>
    </xf>
    <xf numFmtId="190" fontId="13" fillId="0" borderId="13" xfId="0" applyNumberFormat="1" applyFont="1" applyBorder="1" applyAlignment="1" applyProtection="1">
      <alignment horizontal="right" vertical="center"/>
    </xf>
    <xf numFmtId="0" fontId="21" fillId="0" borderId="0" xfId="0" applyFont="1" applyFill="1" applyAlignment="1">
      <alignment horizontal="left" vertical="center" wrapText="1"/>
    </xf>
    <xf numFmtId="0" fontId="20" fillId="0" borderId="0" xfId="0" applyFont="1" applyFill="1" applyAlignment="1">
      <alignment vertical="center" wrapText="1"/>
    </xf>
    <xf numFmtId="0" fontId="13" fillId="0" borderId="5"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3" fillId="0" borderId="5" xfId="0" applyFont="1" applyBorder="1" applyAlignment="1" applyProtection="1">
      <alignment horizontal="center" vertical="top" textRotation="255" indent="1"/>
    </xf>
    <xf numFmtId="0" fontId="13" fillId="0" borderId="12" xfId="0" applyFont="1" applyBorder="1" applyAlignment="1" applyProtection="1">
      <alignment horizontal="center" vertical="top" textRotation="255" indent="1"/>
    </xf>
    <xf numFmtId="0" fontId="13" fillId="0" borderId="14" xfId="0" applyFont="1" applyBorder="1" applyAlignment="1" applyProtection="1">
      <alignment horizontal="center" vertical="top" textRotation="255" indent="1"/>
    </xf>
    <xf numFmtId="0" fontId="13" fillId="0" borderId="26" xfId="0" applyFont="1" applyBorder="1" applyAlignment="1" applyProtection="1">
      <alignment horizontal="center" vertical="top" textRotation="255" indent="1"/>
    </xf>
    <xf numFmtId="0" fontId="13" fillId="0" borderId="24" xfId="0" applyFont="1" applyBorder="1" applyAlignment="1" applyProtection="1">
      <alignment horizontal="center" vertical="top" textRotation="255" indent="1"/>
    </xf>
    <xf numFmtId="0" fontId="13" fillId="0" borderId="13" xfId="0" applyFont="1" applyBorder="1" applyAlignment="1" applyProtection="1">
      <alignment horizontal="center" vertical="top" textRotation="255" indent="1"/>
    </xf>
    <xf numFmtId="3" fontId="13" fillId="0" borderId="15" xfId="0" applyNumberFormat="1" applyFont="1" applyBorder="1" applyAlignment="1" applyProtection="1">
      <alignment horizontal="right" vertical="center"/>
    </xf>
    <xf numFmtId="3" fontId="13" fillId="0" borderId="16" xfId="0" applyNumberFormat="1" applyFont="1" applyBorder="1" applyAlignment="1" applyProtection="1">
      <alignment horizontal="right" vertical="center"/>
    </xf>
    <xf numFmtId="0" fontId="3" fillId="0" borderId="3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13" fillId="0" borderId="1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6" xfId="0" applyFont="1" applyBorder="1" applyAlignment="1" applyProtection="1">
      <alignment horizontal="center" vertical="center"/>
    </xf>
    <xf numFmtId="0" fontId="7" fillId="0" borderId="1" xfId="0" applyFont="1" applyBorder="1" applyProtection="1">
      <alignment vertical="center"/>
    </xf>
    <xf numFmtId="0" fontId="7" fillId="0" borderId="3" xfId="0" applyFont="1" applyBorder="1" applyProtection="1">
      <alignment vertical="center"/>
    </xf>
    <xf numFmtId="0" fontId="7" fillId="0" borderId="25" xfId="0" applyFont="1" applyBorder="1" applyProtection="1">
      <alignment vertical="center"/>
    </xf>
    <xf numFmtId="176" fontId="7" fillId="0" borderId="0" xfId="0" applyNumberFormat="1" applyFont="1" applyBorder="1" applyAlignment="1" applyProtection="1">
      <alignment horizontal="center" vertical="center"/>
    </xf>
    <xf numFmtId="0" fontId="3" fillId="0" borderId="6"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23" fillId="0" borderId="9" xfId="0" applyFont="1" applyBorder="1" applyAlignment="1" applyProtection="1">
      <alignment horizontal="distributed" vertical="center" justifyLastLine="1"/>
    </xf>
    <xf numFmtId="0" fontId="23" fillId="0" borderId="10" xfId="0" applyFont="1" applyBorder="1" applyAlignment="1" applyProtection="1">
      <alignment horizontal="distributed" vertical="center" justifyLastLine="1"/>
    </xf>
    <xf numFmtId="0" fontId="23" fillId="0" borderId="25" xfId="0" applyFont="1" applyBorder="1" applyAlignment="1" applyProtection="1">
      <alignment horizontal="distributed" vertical="center" justifyLastLine="1"/>
    </xf>
    <xf numFmtId="0" fontId="23" fillId="0" borderId="35" xfId="0" applyFont="1" applyBorder="1" applyAlignment="1" applyProtection="1">
      <alignment horizontal="distributed" vertical="center" justifyLastLine="1"/>
    </xf>
    <xf numFmtId="178" fontId="3" fillId="0" borderId="5" xfId="0" applyNumberFormat="1" applyFont="1" applyFill="1" applyBorder="1" applyAlignment="1" applyProtection="1">
      <alignment horizontal="right" vertical="center" shrinkToFit="1"/>
      <protection locked="0"/>
    </xf>
    <xf numFmtId="178" fontId="3" fillId="0" borderId="1" xfId="0" applyNumberFormat="1" applyFont="1" applyFill="1" applyBorder="1" applyAlignment="1" applyProtection="1">
      <alignment horizontal="right" vertical="center" shrinkToFit="1"/>
      <protection locked="0"/>
    </xf>
    <xf numFmtId="178" fontId="3" fillId="0" borderId="24" xfId="0" applyNumberFormat="1" applyFont="1" applyFill="1" applyBorder="1" applyAlignment="1" applyProtection="1">
      <alignment horizontal="right" vertical="center" shrinkToFit="1"/>
      <protection locked="0"/>
    </xf>
    <xf numFmtId="178" fontId="3" fillId="0" borderId="25" xfId="0" applyNumberFormat="1" applyFont="1" applyFill="1" applyBorder="1" applyAlignment="1" applyProtection="1">
      <alignment horizontal="right" vertical="center" shrinkToFit="1"/>
      <protection locked="0"/>
    </xf>
    <xf numFmtId="0" fontId="3" fillId="0" borderId="5"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3" fillId="0" borderId="25"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178" fontId="3" fillId="0" borderId="14" xfId="0" applyNumberFormat="1" applyFont="1" applyBorder="1" applyAlignment="1" applyProtection="1">
      <alignment horizontal="right" vertical="center" shrinkToFit="1"/>
    </xf>
    <xf numFmtId="178" fontId="3" fillId="0" borderId="0" xfId="0" applyNumberFormat="1" applyFont="1" applyBorder="1" applyAlignment="1" applyProtection="1">
      <alignment horizontal="right" vertical="center" shrinkToFit="1"/>
    </xf>
    <xf numFmtId="178" fontId="3" fillId="0" borderId="24" xfId="0" applyNumberFormat="1" applyFont="1" applyBorder="1" applyAlignment="1" applyProtection="1">
      <alignment horizontal="right" vertical="center" shrinkToFit="1"/>
    </xf>
    <xf numFmtId="178" fontId="3" fillId="0" borderId="25" xfId="0" applyNumberFormat="1" applyFont="1" applyBorder="1" applyAlignment="1" applyProtection="1">
      <alignment horizontal="right" vertical="center" shrinkToFit="1"/>
    </xf>
    <xf numFmtId="178" fontId="3" fillId="0" borderId="14" xfId="0" applyNumberFormat="1" applyFont="1" applyFill="1" applyBorder="1" applyAlignment="1" applyProtection="1">
      <alignment horizontal="right" vertical="center" shrinkToFit="1"/>
      <protection locked="0"/>
    </xf>
    <xf numFmtId="178" fontId="3" fillId="0" borderId="0" xfId="0" applyNumberFormat="1" applyFont="1" applyFill="1" applyBorder="1" applyAlignment="1" applyProtection="1">
      <alignment horizontal="right" vertical="center" shrinkToFit="1"/>
      <protection locked="0"/>
    </xf>
    <xf numFmtId="0" fontId="3" fillId="0" borderId="68" xfId="0" applyFont="1" applyBorder="1" applyAlignment="1" applyProtection="1">
      <alignment horizontal="center" vertical="center" shrinkToFit="1"/>
    </xf>
    <xf numFmtId="0" fontId="3" fillId="0" borderId="73" xfId="0" applyFont="1" applyBorder="1" applyAlignment="1" applyProtection="1">
      <alignment horizontal="center" vertical="center" shrinkToFit="1"/>
    </xf>
    <xf numFmtId="178" fontId="3" fillId="0" borderId="70" xfId="0" applyNumberFormat="1" applyFont="1" applyFill="1" applyBorder="1" applyAlignment="1" applyProtection="1">
      <alignment horizontal="right" vertical="center" shrinkToFit="1"/>
      <protection locked="0"/>
    </xf>
    <xf numFmtId="178" fontId="3" fillId="0" borderId="71" xfId="0" applyNumberFormat="1" applyFont="1" applyFill="1" applyBorder="1" applyAlignment="1" applyProtection="1">
      <alignment horizontal="right" vertical="center" shrinkToFit="1"/>
      <protection locked="0"/>
    </xf>
    <xf numFmtId="178" fontId="3" fillId="0" borderId="65" xfId="0" applyNumberFormat="1" applyFont="1" applyFill="1" applyBorder="1" applyAlignment="1" applyProtection="1">
      <alignment horizontal="right" vertical="center" shrinkToFit="1"/>
      <protection locked="0"/>
    </xf>
    <xf numFmtId="178" fontId="3" fillId="0" borderId="66" xfId="0" applyNumberFormat="1" applyFont="1" applyFill="1" applyBorder="1" applyAlignment="1" applyProtection="1">
      <alignment horizontal="right" vertical="center" shrinkToFit="1"/>
      <protection locked="0"/>
    </xf>
    <xf numFmtId="0" fontId="3" fillId="0" borderId="71" xfId="0" applyFont="1" applyBorder="1" applyProtection="1">
      <alignment vertical="center"/>
    </xf>
    <xf numFmtId="0" fontId="3" fillId="0" borderId="72" xfId="0" applyFont="1" applyBorder="1" applyProtection="1">
      <alignment vertical="center"/>
    </xf>
    <xf numFmtId="0" fontId="3" fillId="0" borderId="66" xfId="0" applyFont="1" applyBorder="1" applyProtection="1">
      <alignment vertical="center"/>
    </xf>
    <xf numFmtId="0" fontId="3" fillId="0" borderId="67" xfId="0" applyFont="1" applyBorder="1" applyProtection="1">
      <alignment vertical="center"/>
    </xf>
    <xf numFmtId="49" fontId="3" fillId="4" borderId="0" xfId="0" applyNumberFormat="1" applyFont="1" applyFill="1" applyAlignment="1" applyProtection="1">
      <alignment horizontal="distributed" vertical="center"/>
      <protection locked="0"/>
    </xf>
    <xf numFmtId="49" fontId="3" fillId="5" borderId="0" xfId="0" applyNumberFormat="1" applyFont="1" applyFill="1" applyAlignment="1" applyProtection="1">
      <alignment horizontal="left" vertical="distributed"/>
    </xf>
    <xf numFmtId="177" fontId="3" fillId="0" borderId="0" xfId="0" applyNumberFormat="1" applyFont="1" applyFill="1" applyAlignment="1" applyProtection="1">
      <alignment horizontal="center" vertical="center"/>
    </xf>
    <xf numFmtId="49" fontId="5" fillId="0" borderId="0" xfId="0" applyNumberFormat="1" applyFont="1" applyFill="1" applyAlignment="1" applyProtection="1">
      <alignment horizontal="distributed" vertical="center"/>
      <protection locked="0"/>
    </xf>
    <xf numFmtId="0" fontId="5" fillId="0" borderId="0" xfId="0" applyNumberFormat="1" applyFont="1" applyFill="1" applyAlignment="1" applyProtection="1">
      <alignment horizontal="distributed" vertical="center"/>
      <protection locked="0"/>
    </xf>
    <xf numFmtId="0" fontId="3" fillId="0" borderId="0" xfId="0" applyNumberFormat="1" applyFont="1" applyAlignment="1" applyProtection="1">
      <alignment horizontal="center" vertical="center" shrinkToFit="1"/>
    </xf>
    <xf numFmtId="0" fontId="3" fillId="0" borderId="71" xfId="0" applyFont="1" applyBorder="1" applyAlignment="1" applyProtection="1">
      <alignment horizontal="center" vertical="top"/>
    </xf>
    <xf numFmtId="0" fontId="3" fillId="0" borderId="72" xfId="0" applyFont="1" applyBorder="1" applyAlignment="1" applyProtection="1">
      <alignment horizontal="center" vertical="top"/>
    </xf>
    <xf numFmtId="0" fontId="3" fillId="0" borderId="0" xfId="0" applyFont="1" applyBorder="1" applyAlignment="1" applyProtection="1">
      <alignment horizontal="center" vertical="top"/>
    </xf>
    <xf numFmtId="0" fontId="3" fillId="0" borderId="64" xfId="0" applyFont="1" applyBorder="1" applyAlignment="1" applyProtection="1">
      <alignment horizontal="center" vertical="top"/>
    </xf>
    <xf numFmtId="0" fontId="3" fillId="0" borderId="66" xfId="0" applyFont="1" applyBorder="1" applyAlignment="1" applyProtection="1">
      <alignment horizontal="center" vertical="top"/>
    </xf>
    <xf numFmtId="0" fontId="3" fillId="0" borderId="67" xfId="0" applyFont="1" applyBorder="1" applyAlignment="1" applyProtection="1">
      <alignment horizontal="center" vertical="top"/>
    </xf>
    <xf numFmtId="0" fontId="3" fillId="0" borderId="31" xfId="0" applyFont="1" applyBorder="1" applyProtection="1">
      <alignment vertical="center"/>
    </xf>
    <xf numFmtId="182" fontId="3" fillId="0" borderId="5" xfId="1" applyNumberFormat="1" applyFont="1" applyBorder="1" applyAlignment="1" applyProtection="1">
      <alignment horizontal="right" vertical="center"/>
    </xf>
    <xf numFmtId="182" fontId="3" fillId="0" borderId="1" xfId="1" applyNumberFormat="1" applyFont="1" applyBorder="1" applyAlignment="1" applyProtection="1">
      <alignment horizontal="right" vertical="center"/>
    </xf>
    <xf numFmtId="182" fontId="3" fillId="0" borderId="7" xfId="1" applyNumberFormat="1" applyFont="1" applyBorder="1" applyAlignment="1" applyProtection="1">
      <alignment horizontal="right" vertical="center"/>
    </xf>
    <xf numFmtId="182" fontId="3" fillId="0" borderId="3" xfId="1" applyNumberFormat="1" applyFont="1" applyBorder="1" applyAlignment="1" applyProtection="1">
      <alignment horizontal="right" vertical="center"/>
    </xf>
    <xf numFmtId="0" fontId="3" fillId="0" borderId="5" xfId="0" applyFont="1" applyBorder="1" applyProtection="1">
      <alignment vertical="center"/>
    </xf>
    <xf numFmtId="0" fontId="3" fillId="0" borderId="7" xfId="0" applyFont="1" applyBorder="1" applyProtection="1">
      <alignment vertical="center"/>
    </xf>
    <xf numFmtId="178" fontId="3" fillId="0" borderId="5" xfId="0" applyNumberFormat="1" applyFont="1" applyBorder="1" applyAlignment="1" applyProtection="1">
      <alignment horizontal="right" vertical="center" shrinkToFit="1"/>
    </xf>
    <xf numFmtId="178" fontId="3" fillId="0" borderId="1" xfId="0" applyNumberFormat="1" applyFont="1" applyBorder="1" applyAlignment="1" applyProtection="1">
      <alignment horizontal="right" vertical="center" shrinkToFit="1"/>
    </xf>
    <xf numFmtId="178" fontId="3" fillId="0" borderId="7" xfId="0" applyNumberFormat="1" applyFont="1" applyBorder="1" applyAlignment="1" applyProtection="1">
      <alignment horizontal="right" vertical="center" shrinkToFit="1"/>
    </xf>
    <xf numFmtId="178" fontId="3" fillId="0" borderId="3" xfId="0" applyNumberFormat="1" applyFont="1" applyBorder="1" applyAlignment="1" applyProtection="1">
      <alignment horizontal="right" vertical="center" shrinkToFit="1"/>
    </xf>
    <xf numFmtId="0" fontId="3" fillId="5" borderId="0" xfId="0" applyFont="1" applyFill="1" applyAlignment="1" applyProtection="1">
      <alignment vertical="center"/>
    </xf>
    <xf numFmtId="0" fontId="0" fillId="5" borderId="0" xfId="0" applyFill="1" applyAlignment="1">
      <alignment vertical="center"/>
    </xf>
    <xf numFmtId="0" fontId="0" fillId="0" borderId="31"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68"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64"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69" xfId="0" applyFont="1" applyBorder="1" applyAlignment="1" applyProtection="1">
      <alignment horizontal="center" vertical="center" wrapText="1"/>
    </xf>
    <xf numFmtId="181" fontId="7" fillId="0" borderId="70" xfId="0" applyNumberFormat="1" applyFont="1" applyBorder="1" applyAlignment="1" applyProtection="1">
      <alignment horizontal="right" vertical="center"/>
    </xf>
    <xf numFmtId="181" fontId="7" fillId="0" borderId="71" xfId="0" applyNumberFormat="1" applyFont="1" applyBorder="1" applyAlignment="1" applyProtection="1">
      <alignment horizontal="right" vertical="center"/>
    </xf>
    <xf numFmtId="181" fontId="7" fillId="0" borderId="63" xfId="0" applyNumberFormat="1" applyFont="1" applyBorder="1" applyAlignment="1" applyProtection="1">
      <alignment horizontal="right" vertical="center"/>
    </xf>
    <xf numFmtId="181" fontId="7" fillId="0" borderId="0" xfId="0" applyNumberFormat="1" applyFont="1" applyBorder="1" applyAlignment="1" applyProtection="1">
      <alignment horizontal="right" vertical="center"/>
    </xf>
    <xf numFmtId="181" fontId="7" fillId="0" borderId="65" xfId="0" applyNumberFormat="1" applyFont="1" applyBorder="1" applyAlignment="1" applyProtection="1">
      <alignment horizontal="right" vertical="center"/>
    </xf>
    <xf numFmtId="181" fontId="7" fillId="0" borderId="66" xfId="0" applyNumberFormat="1" applyFont="1" applyBorder="1" applyAlignment="1" applyProtection="1">
      <alignment horizontal="right" vertical="center"/>
    </xf>
    <xf numFmtId="0" fontId="21" fillId="0" borderId="0" xfId="0" applyFont="1" applyFill="1" applyAlignment="1">
      <alignment vertical="center" wrapText="1"/>
    </xf>
    <xf numFmtId="0" fontId="0" fillId="0" borderId="0" xfId="0" applyFill="1" applyAlignment="1">
      <alignment vertical="center"/>
    </xf>
    <xf numFmtId="0" fontId="20" fillId="0" borderId="0" xfId="0" applyFont="1" applyFill="1" applyBorder="1" applyAlignment="1">
      <alignment vertical="center" wrapText="1"/>
    </xf>
    <xf numFmtId="0" fontId="0" fillId="0" borderId="0" xfId="0" applyFill="1" applyAlignment="1">
      <alignment horizontal="left" vertical="center"/>
    </xf>
    <xf numFmtId="0" fontId="20" fillId="0" borderId="0" xfId="0" applyFont="1" applyFill="1" applyAlignment="1">
      <alignment horizontal="left" vertical="center" wrapText="1"/>
    </xf>
    <xf numFmtId="0" fontId="0" fillId="0" borderId="0" xfId="0" applyFont="1" applyFill="1" applyAlignment="1">
      <alignment vertical="center"/>
    </xf>
    <xf numFmtId="0" fontId="21" fillId="0" borderId="0" xfId="0" applyFont="1" applyFill="1" applyAlignment="1">
      <alignment horizontal="left" vertical="center"/>
    </xf>
  </cellXfs>
  <cellStyles count="2">
    <cellStyle name="パーセント" xfId="1" builtinId="5"/>
    <cellStyle name="標準" xfId="0" builtinId="0"/>
  </cellStyles>
  <dxfs count="0"/>
  <tableStyles count="0" defaultTableStyle="TableStyleMedium9"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oneCellAnchor>
    <xdr:from>
      <xdr:col>56</xdr:col>
      <xdr:colOff>137948</xdr:colOff>
      <xdr:row>49</xdr:row>
      <xdr:rowOff>26276</xdr:rowOff>
    </xdr:from>
    <xdr:ext cx="1267811" cy="425758"/>
    <xdr:sp macro="" textlink="">
      <xdr:nvSpPr>
        <xdr:cNvPr id="3" name="四角形吹き出し 2"/>
        <xdr:cNvSpPr/>
      </xdr:nvSpPr>
      <xdr:spPr>
        <a:xfrm>
          <a:off x="8453273" y="7027151"/>
          <a:ext cx="1267811" cy="425758"/>
        </a:xfrm>
        <a:prstGeom prst="wedgeRectCallout">
          <a:avLst>
            <a:gd name="adj1" fmla="val -31250"/>
            <a:gd name="adj2" fmla="val 92857"/>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spAutoFit/>
        </a:bodyPr>
        <a:lstStyle/>
        <a:p>
          <a:pPr algn="ctr"/>
          <a:r>
            <a:rPr kumimoji="1" lang="en-US" altLang="ja-JP" sz="1000">
              <a:latin typeface="ＭＳ ゴシック" pitchFamily="49" charset="-128"/>
              <a:ea typeface="ＭＳ ゴシック" pitchFamily="49" charset="-128"/>
            </a:rPr>
            <a:t>R3</a:t>
          </a:r>
          <a:r>
            <a:rPr kumimoji="1" lang="ja-JP" altLang="en-US" sz="1000">
              <a:latin typeface="ＭＳ ゴシック" pitchFamily="49" charset="-128"/>
              <a:ea typeface="ＭＳ ゴシック" pitchFamily="49" charset="-128"/>
            </a:rPr>
            <a:t>計画策定時の</a:t>
          </a:r>
          <a:endParaRPr kumimoji="1" lang="en-US" altLang="ja-JP" sz="1000">
            <a:latin typeface="ＭＳ ゴシック" pitchFamily="49" charset="-128"/>
            <a:ea typeface="ＭＳ ゴシック" pitchFamily="49" charset="-128"/>
          </a:endParaRPr>
        </a:p>
        <a:p>
          <a:pPr algn="ctr"/>
          <a:r>
            <a:rPr kumimoji="1" lang="ja-JP" altLang="en-US" sz="1000">
              <a:latin typeface="ＭＳ ゴシック" pitchFamily="49" charset="-128"/>
              <a:ea typeface="ＭＳ ゴシック" pitchFamily="49" charset="-128"/>
            </a:rPr>
            <a:t>標準経常費用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P302"/>
  <sheetViews>
    <sheetView showZeros="0" tabSelected="1" view="pageBreakPreview" zoomScaleNormal="100" zoomScaleSheetLayoutView="100" workbookViewId="0">
      <selection activeCell="AW18" sqref="AW18"/>
    </sheetView>
  </sheetViews>
  <sheetFormatPr defaultColWidth="2.5" defaultRowHeight="11.25" customHeight="1" x14ac:dyDescent="0.15"/>
  <cols>
    <col min="1" max="20" width="2.5" style="1" customWidth="1"/>
    <col min="21" max="22" width="2.83203125" style="1" customWidth="1"/>
    <col min="23" max="23" width="2.5" style="1" customWidth="1"/>
    <col min="24" max="25" width="2.83203125" style="1" customWidth="1"/>
    <col min="26" max="32" width="2.5" style="1" customWidth="1"/>
    <col min="33" max="33" width="2.83203125" style="1" customWidth="1"/>
    <col min="34" max="34" width="2.5" style="1" customWidth="1"/>
    <col min="35" max="35" width="2.83203125" style="1" customWidth="1"/>
    <col min="36" max="46" width="2.5" style="1"/>
    <col min="47" max="48" width="2.5" style="1" customWidth="1"/>
    <col min="49" max="49" width="3.33203125" style="1" customWidth="1"/>
    <col min="50" max="50" width="4" style="1" customWidth="1"/>
    <col min="51" max="52" width="2.5" style="1" customWidth="1"/>
    <col min="53" max="54" width="2.5" style="1"/>
    <col min="55" max="55" width="3.6640625" style="1" bestFit="1" customWidth="1"/>
    <col min="56" max="64" width="2.5" style="1"/>
    <col min="65" max="65" width="5.6640625" style="1" bestFit="1" customWidth="1"/>
    <col min="66" max="66" width="9" style="1" bestFit="1" customWidth="1"/>
    <col min="67" max="16384" width="2.5" style="1"/>
  </cols>
  <sheetData>
    <row r="1" spans="1:52" s="6" customFormat="1" ht="11.25" customHeight="1" x14ac:dyDescent="0.15">
      <c r="A1" s="297" t="s">
        <v>90</v>
      </c>
      <c r="B1" s="297"/>
      <c r="C1" s="297"/>
      <c r="D1" s="297"/>
      <c r="E1" s="297"/>
      <c r="F1" s="297"/>
      <c r="G1" s="297"/>
      <c r="H1" s="297"/>
      <c r="I1" s="297"/>
      <c r="J1" s="297"/>
      <c r="K1" s="297"/>
      <c r="L1" s="297"/>
      <c r="M1" s="297"/>
      <c r="N1" s="297"/>
      <c r="O1" s="297"/>
      <c r="P1" s="297"/>
      <c r="Q1" s="297"/>
      <c r="R1" s="297"/>
      <c r="S1" s="297"/>
      <c r="T1" s="297"/>
      <c r="U1" s="297"/>
      <c r="V1" s="297"/>
      <c r="AY1" s="93"/>
      <c r="AZ1" s="93"/>
    </row>
    <row r="2" spans="1:52" s="6" customFormat="1" ht="11.25" customHeight="1" x14ac:dyDescent="0.15">
      <c r="B2" s="6" t="s">
        <v>81</v>
      </c>
      <c r="AY2" s="93"/>
      <c r="AZ2" s="93"/>
    </row>
    <row r="3" spans="1:52" s="6" customFormat="1" ht="11.25" customHeight="1" x14ac:dyDescent="0.15">
      <c r="AI3" s="359" t="s">
        <v>138</v>
      </c>
      <c r="AJ3" s="359"/>
      <c r="AK3" s="359"/>
      <c r="AL3" s="358"/>
      <c r="AM3" s="358"/>
      <c r="AN3" s="8" t="s">
        <v>1</v>
      </c>
      <c r="AO3" s="358"/>
      <c r="AP3" s="358"/>
      <c r="AQ3" s="8" t="s">
        <v>2</v>
      </c>
      <c r="AR3" s="358"/>
      <c r="AS3" s="358"/>
      <c r="AT3" s="8" t="s">
        <v>3</v>
      </c>
      <c r="AY3" s="93"/>
      <c r="AZ3" s="93"/>
    </row>
    <row r="4" spans="1:52" s="6" customFormat="1" ht="11.25" customHeight="1" x14ac:dyDescent="0.15">
      <c r="AI4" s="50"/>
      <c r="AJ4" s="50"/>
      <c r="AK4" s="50"/>
      <c r="AL4" s="49"/>
      <c r="AM4" s="49"/>
      <c r="AN4" s="8"/>
      <c r="AO4" s="49"/>
      <c r="AP4" s="49"/>
      <c r="AQ4" s="8"/>
      <c r="AR4" s="49"/>
      <c r="AS4" s="49"/>
      <c r="AT4" s="8"/>
      <c r="AY4" s="93"/>
      <c r="AZ4" s="93"/>
    </row>
    <row r="5" spans="1:52" s="6" customFormat="1" ht="11.25" customHeight="1" x14ac:dyDescent="0.15">
      <c r="L5" s="6" t="s">
        <v>138</v>
      </c>
      <c r="N5" s="416">
        <v>3</v>
      </c>
      <c r="O5" s="416"/>
      <c r="P5" s="6" t="s">
        <v>38</v>
      </c>
      <c r="AI5" s="50"/>
      <c r="AJ5" s="50"/>
      <c r="AK5" s="50"/>
      <c r="AL5" s="49"/>
      <c r="AM5" s="49"/>
      <c r="AN5" s="8"/>
      <c r="AO5" s="49"/>
      <c r="AP5" s="49"/>
      <c r="AQ5" s="8"/>
      <c r="AR5" s="49"/>
      <c r="AS5" s="49"/>
      <c r="AT5" s="8"/>
      <c r="AY5" s="93"/>
      <c r="AZ5" s="93"/>
    </row>
    <row r="6" spans="1:52" s="6" customFormat="1" ht="11.25" customHeight="1" x14ac:dyDescent="0.15">
      <c r="AY6" s="93"/>
      <c r="AZ6" s="93"/>
    </row>
    <row r="7" spans="1:52" s="6" customFormat="1" ht="11.25" customHeight="1" x14ac:dyDescent="0.15">
      <c r="B7" s="297" t="s">
        <v>137</v>
      </c>
      <c r="C7" s="297"/>
      <c r="D7" s="297"/>
      <c r="E7" s="297"/>
      <c r="F7" s="297"/>
      <c r="G7" s="297"/>
      <c r="H7" s="297"/>
      <c r="I7" s="297"/>
      <c r="J7" s="297"/>
      <c r="K7" s="297"/>
      <c r="L7" s="297"/>
      <c r="M7" s="297"/>
      <c r="N7" s="297"/>
      <c r="O7" s="297"/>
      <c r="AY7" s="93"/>
      <c r="AZ7" s="93"/>
    </row>
    <row r="8" spans="1:52" s="6" customFormat="1" ht="11.25" customHeight="1" x14ac:dyDescent="0.15">
      <c r="AY8" s="93"/>
      <c r="AZ8" s="93"/>
    </row>
    <row r="9" spans="1:52" s="6" customFormat="1" ht="11.25" customHeight="1" x14ac:dyDescent="0.15">
      <c r="AB9" s="410" t="s">
        <v>83</v>
      </c>
      <c r="AC9" s="410"/>
      <c r="AD9" s="410"/>
      <c r="AE9" s="410"/>
      <c r="AF9" s="410"/>
      <c r="AG9" s="410"/>
      <c r="AH9" s="410"/>
      <c r="AI9" s="410"/>
      <c r="AJ9" s="410"/>
      <c r="AK9" s="410"/>
      <c r="AL9" s="410"/>
      <c r="AM9" s="410"/>
      <c r="AN9" s="410"/>
      <c r="AO9" s="410"/>
      <c r="AP9" s="410"/>
      <c r="AQ9" s="410"/>
      <c r="AR9" s="360" t="s">
        <v>157</v>
      </c>
      <c r="AS9" s="360"/>
      <c r="AT9" s="360"/>
      <c r="AY9" s="93"/>
      <c r="AZ9" s="93"/>
    </row>
    <row r="10" spans="1:52" s="6" customFormat="1" ht="11.25" customHeight="1" x14ac:dyDescent="0.15">
      <c r="AB10" s="410" t="s">
        <v>4</v>
      </c>
      <c r="AC10" s="410"/>
      <c r="AD10" s="410"/>
      <c r="AE10" s="410"/>
      <c r="AF10" s="410"/>
      <c r="AG10" s="410"/>
      <c r="AH10" s="410"/>
      <c r="AI10" s="410"/>
      <c r="AJ10" s="410"/>
      <c r="AK10" s="410"/>
      <c r="AL10" s="410"/>
      <c r="AM10" s="410"/>
      <c r="AN10" s="410"/>
      <c r="AO10" s="410"/>
      <c r="AP10" s="410"/>
      <c r="AQ10" s="410"/>
      <c r="AR10" s="360"/>
      <c r="AS10" s="360"/>
      <c r="AT10" s="360"/>
      <c r="AY10" s="93"/>
      <c r="AZ10" s="93"/>
    </row>
    <row r="11" spans="1:52" s="6" customFormat="1" ht="11.25" customHeight="1" x14ac:dyDescent="0.15">
      <c r="AB11" s="410" t="s">
        <v>5</v>
      </c>
      <c r="AC11" s="410"/>
      <c r="AD11" s="410"/>
      <c r="AE11" s="410"/>
      <c r="AF11" s="410"/>
      <c r="AG11" s="410"/>
      <c r="AH11" s="410"/>
      <c r="AI11" s="410"/>
      <c r="AJ11" s="410"/>
      <c r="AK11" s="410"/>
      <c r="AL11" s="410"/>
      <c r="AM11" s="410"/>
      <c r="AN11" s="410"/>
      <c r="AO11" s="410"/>
      <c r="AP11" s="410"/>
      <c r="AQ11" s="410"/>
      <c r="AR11" s="360"/>
      <c r="AS11" s="360"/>
      <c r="AT11" s="360"/>
      <c r="AY11" s="93"/>
      <c r="AZ11" s="93"/>
    </row>
    <row r="12" spans="1:52" s="6" customFormat="1" ht="11.25" customHeight="1" x14ac:dyDescent="0.15">
      <c r="AA12" s="10"/>
      <c r="AR12" s="9"/>
      <c r="AS12" s="9"/>
      <c r="AY12" s="93"/>
      <c r="AZ12" s="93"/>
    </row>
    <row r="13" spans="1:52" s="6" customFormat="1" ht="11.25" customHeight="1" x14ac:dyDescent="0.15">
      <c r="AY13" s="93"/>
      <c r="AZ13" s="93"/>
    </row>
    <row r="14" spans="1:52" s="6" customFormat="1" ht="11.25" customHeight="1" x14ac:dyDescent="0.15">
      <c r="AY14" s="93"/>
      <c r="AZ14" s="93"/>
    </row>
    <row r="15" spans="1:52" s="6" customFormat="1" ht="11.25" customHeight="1" x14ac:dyDescent="0.15">
      <c r="C15" s="415" t="s">
        <v>138</v>
      </c>
      <c r="D15" s="415"/>
      <c r="E15" s="409">
        <v>3</v>
      </c>
      <c r="F15" s="409"/>
      <c r="G15" s="11" t="s">
        <v>37</v>
      </c>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95"/>
      <c r="AZ15" s="95"/>
    </row>
    <row r="16" spans="1:52" s="6" customFormat="1" ht="11.25" customHeight="1" x14ac:dyDescent="0.15">
      <c r="AY16" s="93"/>
      <c r="AZ16" s="93"/>
    </row>
    <row r="17" spans="2:69" s="6" customFormat="1" ht="11.25" customHeight="1" x14ac:dyDescent="0.15">
      <c r="W17" s="6" t="s">
        <v>6</v>
      </c>
      <c r="AY17" s="93"/>
      <c r="AZ17" s="93"/>
    </row>
    <row r="18" spans="2:69" s="6" customFormat="1" ht="11.25" customHeight="1" x14ac:dyDescent="0.15">
      <c r="AY18" s="93"/>
      <c r="AZ18" s="93"/>
    </row>
    <row r="19" spans="2:69" s="6" customFormat="1" ht="11.25" customHeight="1" thickBot="1" x14ac:dyDescent="0.2">
      <c r="B19" s="362" t="s">
        <v>7</v>
      </c>
      <c r="C19" s="362"/>
      <c r="D19" s="362"/>
      <c r="E19" s="362"/>
      <c r="F19" s="362"/>
      <c r="G19" s="362"/>
      <c r="H19" s="362"/>
      <c r="I19" s="362"/>
      <c r="J19" s="362"/>
      <c r="K19" s="362"/>
      <c r="L19" s="362"/>
      <c r="M19" s="362"/>
      <c r="N19" s="362"/>
      <c r="O19" s="362"/>
      <c r="P19" s="362"/>
      <c r="Q19" s="362"/>
      <c r="R19" s="362"/>
      <c r="S19" s="362"/>
      <c r="AY19" s="93"/>
      <c r="AZ19" s="93"/>
    </row>
    <row r="20" spans="2:69" s="6" customFormat="1" ht="11.25" customHeight="1" x14ac:dyDescent="0.15">
      <c r="AY20" s="93"/>
      <c r="AZ20" s="93"/>
      <c r="BA20" s="32" t="s">
        <v>35</v>
      </c>
      <c r="BB20" s="33"/>
      <c r="BC20" s="33"/>
      <c r="BD20" s="33"/>
      <c r="BE20" s="33"/>
      <c r="BF20" s="33"/>
      <c r="BG20" s="33"/>
      <c r="BH20" s="33"/>
      <c r="BI20" s="33"/>
      <c r="BJ20" s="33"/>
      <c r="BK20" s="33"/>
      <c r="BL20" s="33"/>
      <c r="BM20" s="33"/>
      <c r="BN20" s="33"/>
      <c r="BO20" s="33"/>
      <c r="BP20" s="33"/>
      <c r="BQ20" s="34"/>
    </row>
    <row r="21" spans="2:69" s="6" customFormat="1" ht="11.25" customHeight="1" x14ac:dyDescent="0.15">
      <c r="C21" s="6" t="s">
        <v>39</v>
      </c>
      <c r="AY21" s="93"/>
      <c r="AZ21" s="93"/>
      <c r="BA21" s="35" t="s">
        <v>36</v>
      </c>
      <c r="BB21" s="13"/>
      <c r="BC21" s="13"/>
      <c r="BD21" s="13"/>
      <c r="BE21" s="13"/>
      <c r="BF21" s="13"/>
      <c r="BG21" s="13"/>
      <c r="BH21" s="13"/>
      <c r="BI21" s="13"/>
      <c r="BJ21" s="13"/>
      <c r="BK21" s="13"/>
      <c r="BL21" s="13"/>
      <c r="BM21" s="13"/>
      <c r="BN21" s="13"/>
      <c r="BO21" s="13"/>
      <c r="BP21" s="13"/>
      <c r="BQ21" s="14"/>
    </row>
    <row r="22" spans="2:69" s="6" customFormat="1" ht="11.25" customHeight="1" thickBot="1" x14ac:dyDescent="0.2">
      <c r="AY22" s="93"/>
      <c r="AZ22" s="93"/>
      <c r="BA22" s="30"/>
      <c r="BB22" s="36"/>
      <c r="BC22" s="36"/>
      <c r="BD22" s="36"/>
      <c r="BE22" s="36"/>
      <c r="BF22" s="13"/>
      <c r="BG22" s="13"/>
      <c r="BH22" s="13"/>
      <c r="BI22" s="13"/>
      <c r="BJ22" s="13"/>
      <c r="BK22" s="13"/>
      <c r="BL22" s="13"/>
      <c r="BM22" s="13"/>
      <c r="BN22" s="13"/>
      <c r="BO22" s="13"/>
      <c r="BP22" s="13"/>
      <c r="BQ22" s="14"/>
    </row>
    <row r="23" spans="2:69" s="6" customFormat="1" ht="11.25" customHeight="1" x14ac:dyDescent="0.15">
      <c r="D23" s="363" t="s">
        <v>8</v>
      </c>
      <c r="E23" s="364"/>
      <c r="F23" s="364"/>
      <c r="G23" s="364"/>
      <c r="H23" s="364"/>
      <c r="I23" s="364"/>
      <c r="J23" s="364"/>
      <c r="K23" s="364"/>
      <c r="L23" s="365"/>
      <c r="M23" s="369" t="s">
        <v>9</v>
      </c>
      <c r="N23" s="364"/>
      <c r="O23" s="364"/>
      <c r="P23" s="364"/>
      <c r="Q23" s="364"/>
      <c r="R23" s="364"/>
      <c r="S23" s="364"/>
      <c r="T23" s="364"/>
      <c r="U23" s="364"/>
      <c r="V23" s="364"/>
      <c r="W23" s="364"/>
      <c r="X23" s="364"/>
      <c r="Y23" s="364"/>
      <c r="Z23" s="370"/>
      <c r="AY23" s="93"/>
      <c r="AZ23" s="93"/>
      <c r="BA23" s="37" t="s">
        <v>34</v>
      </c>
      <c r="BB23" s="36"/>
      <c r="BC23" s="36"/>
      <c r="BD23" s="36"/>
      <c r="BE23" s="36"/>
      <c r="BF23" s="13"/>
      <c r="BG23" s="13"/>
      <c r="BH23" s="13"/>
      <c r="BI23" s="13"/>
      <c r="BJ23" s="13"/>
      <c r="BK23" s="13"/>
      <c r="BL23" s="13"/>
      <c r="BM23" s="13"/>
      <c r="BN23" s="13"/>
      <c r="BO23" s="13"/>
      <c r="BP23" s="13"/>
      <c r="BQ23" s="14"/>
    </row>
    <row r="24" spans="2:69" s="6" customFormat="1" ht="11.25" customHeight="1" thickBot="1" x14ac:dyDescent="0.2">
      <c r="D24" s="366"/>
      <c r="E24" s="367"/>
      <c r="F24" s="367"/>
      <c r="G24" s="367"/>
      <c r="H24" s="367"/>
      <c r="I24" s="367"/>
      <c r="J24" s="367"/>
      <c r="K24" s="367"/>
      <c r="L24" s="368"/>
      <c r="M24" s="371"/>
      <c r="N24" s="367"/>
      <c r="O24" s="367"/>
      <c r="P24" s="367"/>
      <c r="Q24" s="367"/>
      <c r="R24" s="367"/>
      <c r="S24" s="367"/>
      <c r="T24" s="367"/>
      <c r="U24" s="367"/>
      <c r="V24" s="367"/>
      <c r="W24" s="367"/>
      <c r="X24" s="367"/>
      <c r="Y24" s="367"/>
      <c r="Z24" s="372"/>
      <c r="AY24" s="93"/>
      <c r="AZ24" s="93"/>
      <c r="BA24" s="30"/>
      <c r="BB24" s="13"/>
      <c r="BC24" s="13"/>
      <c r="BD24" s="13"/>
      <c r="BE24" s="13"/>
      <c r="BF24" s="13"/>
      <c r="BG24" s="13"/>
      <c r="BH24" s="13"/>
      <c r="BI24" s="13"/>
      <c r="BJ24" s="13"/>
      <c r="BK24" s="13"/>
      <c r="BL24" s="13"/>
      <c r="BM24" s="13"/>
      <c r="BN24" s="13"/>
      <c r="BO24" s="13"/>
      <c r="BP24" s="13"/>
      <c r="BQ24" s="14"/>
    </row>
    <row r="25" spans="2:69" s="6" customFormat="1" ht="11.25" customHeight="1" x14ac:dyDescent="0.15">
      <c r="D25" s="383">
        <f>H135</f>
        <v>0</v>
      </c>
      <c r="E25" s="384"/>
      <c r="F25" s="384"/>
      <c r="G25" s="384"/>
      <c r="H25" s="384"/>
      <c r="I25" s="384"/>
      <c r="J25" s="384"/>
      <c r="K25" s="379" t="s">
        <v>10</v>
      </c>
      <c r="L25" s="379"/>
      <c r="M25" s="411">
        <f>F205</f>
        <v>0</v>
      </c>
      <c r="N25" s="412"/>
      <c r="O25" s="412"/>
      <c r="P25" s="412"/>
      <c r="Q25" s="412"/>
      <c r="R25" s="412"/>
      <c r="S25" s="412"/>
      <c r="T25" s="412"/>
      <c r="U25" s="412"/>
      <c r="V25" s="412"/>
      <c r="W25" s="412"/>
      <c r="X25" s="412"/>
      <c r="Y25" s="379" t="s">
        <v>11</v>
      </c>
      <c r="Z25" s="380"/>
      <c r="AY25" s="93"/>
      <c r="AZ25" s="93"/>
      <c r="BA25" s="30"/>
      <c r="BB25" s="437"/>
      <c r="BC25" s="438"/>
      <c r="BD25" s="439"/>
      <c r="BE25" s="417" t="s">
        <v>10</v>
      </c>
      <c r="BF25" s="417"/>
      <c r="BG25" s="417"/>
      <c r="BH25" s="417"/>
      <c r="BI25" s="13"/>
      <c r="BJ25" s="13"/>
      <c r="BK25" s="13"/>
      <c r="BL25" s="13"/>
      <c r="BM25" s="13"/>
      <c r="BN25" s="13"/>
      <c r="BO25" s="13"/>
      <c r="BP25" s="13"/>
      <c r="BQ25" s="14"/>
    </row>
    <row r="26" spans="2:69" s="6" customFormat="1" ht="11.25" customHeight="1" thickBot="1" x14ac:dyDescent="0.2">
      <c r="D26" s="385"/>
      <c r="E26" s="386"/>
      <c r="F26" s="386"/>
      <c r="G26" s="386"/>
      <c r="H26" s="386"/>
      <c r="I26" s="386"/>
      <c r="J26" s="386"/>
      <c r="K26" s="381"/>
      <c r="L26" s="381"/>
      <c r="M26" s="413"/>
      <c r="N26" s="414"/>
      <c r="O26" s="414"/>
      <c r="P26" s="414"/>
      <c r="Q26" s="414"/>
      <c r="R26" s="414"/>
      <c r="S26" s="414"/>
      <c r="T26" s="414"/>
      <c r="U26" s="414"/>
      <c r="V26" s="414"/>
      <c r="W26" s="414"/>
      <c r="X26" s="414"/>
      <c r="Y26" s="381"/>
      <c r="Z26" s="382"/>
      <c r="AY26" s="93"/>
      <c r="AZ26" s="93"/>
      <c r="BA26" s="30"/>
      <c r="BB26" s="440"/>
      <c r="BC26" s="441"/>
      <c r="BD26" s="442"/>
      <c r="BE26" s="417"/>
      <c r="BF26" s="417"/>
      <c r="BG26" s="417"/>
      <c r="BH26" s="417"/>
      <c r="BI26" s="13"/>
      <c r="BJ26" s="13"/>
      <c r="BK26" s="13"/>
      <c r="BL26" s="13"/>
      <c r="BM26" s="13"/>
      <c r="BN26" s="13"/>
      <c r="BO26" s="13"/>
      <c r="BP26" s="13"/>
      <c r="BQ26" s="14"/>
    </row>
    <row r="27" spans="2:69" s="6" customFormat="1" ht="11.25" customHeight="1" x14ac:dyDescent="0.15">
      <c r="AY27" s="93"/>
      <c r="AZ27" s="93"/>
      <c r="BA27" s="30"/>
      <c r="BB27" s="13"/>
      <c r="BC27" s="13"/>
      <c r="BD27" s="13"/>
      <c r="BE27" s="13"/>
      <c r="BF27" s="13"/>
      <c r="BG27" s="13"/>
      <c r="BH27" s="13"/>
      <c r="BI27" s="13"/>
      <c r="BJ27" s="13"/>
      <c r="BK27" s="13"/>
      <c r="BL27" s="13"/>
      <c r="BM27" s="13"/>
      <c r="BN27" s="13"/>
      <c r="BO27" s="13"/>
      <c r="BP27" s="13"/>
      <c r="BQ27" s="14"/>
    </row>
    <row r="28" spans="2:69" s="6" customFormat="1" ht="11.25" customHeight="1" thickBot="1" x14ac:dyDescent="0.2">
      <c r="B28" s="6" t="s">
        <v>68</v>
      </c>
      <c r="C28" s="13"/>
      <c r="D28" s="13"/>
      <c r="E28" s="13"/>
      <c r="F28" s="13"/>
      <c r="G28" s="13"/>
      <c r="H28" s="13"/>
      <c r="I28" s="13"/>
      <c r="J28" s="13"/>
      <c r="K28" s="13"/>
      <c r="L28" s="13"/>
      <c r="M28" s="13"/>
      <c r="N28" s="13"/>
      <c r="O28" s="13"/>
      <c r="P28" s="13"/>
      <c r="Q28" s="13"/>
      <c r="R28" s="13"/>
      <c r="S28" s="13"/>
      <c r="T28" s="13"/>
      <c r="U28" s="13"/>
      <c r="V28" s="13"/>
      <c r="W28" s="13"/>
      <c r="X28" s="13"/>
      <c r="Y28" s="13"/>
      <c r="Z28" s="13"/>
      <c r="AY28" s="93"/>
      <c r="AZ28" s="93"/>
      <c r="BA28" s="31"/>
      <c r="BB28" s="15"/>
      <c r="BC28" s="15"/>
      <c r="BD28" s="15"/>
      <c r="BE28" s="15"/>
      <c r="BF28" s="15"/>
      <c r="BG28" s="15"/>
      <c r="BH28" s="15"/>
      <c r="BI28" s="15"/>
      <c r="BJ28" s="15"/>
      <c r="BK28" s="15"/>
      <c r="BL28" s="15"/>
      <c r="BM28" s="15"/>
      <c r="BN28" s="15"/>
      <c r="BO28" s="15"/>
      <c r="BP28" s="15"/>
      <c r="BQ28" s="38"/>
    </row>
    <row r="29" spans="2:69" s="6" customFormat="1" ht="11.25" customHeight="1" x14ac:dyDescent="0.15">
      <c r="B29" s="1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Y29" s="93"/>
      <c r="AZ29" s="93"/>
      <c r="BA29" s="13"/>
      <c r="BB29" s="13"/>
      <c r="BC29" s="13"/>
      <c r="BD29" s="13"/>
      <c r="BE29" s="13"/>
      <c r="BF29" s="13"/>
      <c r="BG29" s="13"/>
      <c r="BH29" s="13"/>
      <c r="BI29" s="13"/>
      <c r="BJ29" s="13"/>
      <c r="BK29" s="13"/>
      <c r="BL29" s="13"/>
      <c r="BM29" s="13"/>
      <c r="BN29" s="13"/>
      <c r="BO29" s="13"/>
      <c r="BP29" s="13"/>
      <c r="BQ29" s="13"/>
    </row>
    <row r="30" spans="2:69" s="6" customFormat="1" ht="11.25" customHeight="1" x14ac:dyDescent="0.15">
      <c r="B30" s="1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Y30" s="93"/>
      <c r="AZ30" s="93"/>
      <c r="BA30" s="52"/>
      <c r="BB30" s="13"/>
      <c r="BC30" s="13"/>
      <c r="BD30" s="13"/>
      <c r="BE30" s="13"/>
      <c r="BF30" s="13"/>
      <c r="BG30" s="13"/>
      <c r="BH30" s="13"/>
      <c r="BI30" s="13"/>
      <c r="BJ30" s="13"/>
      <c r="BK30" s="13"/>
      <c r="BL30" s="13"/>
      <c r="BM30" s="13"/>
      <c r="BN30" s="13"/>
      <c r="BO30" s="13"/>
      <c r="BP30" s="13"/>
      <c r="BQ30" s="13"/>
    </row>
    <row r="31" spans="2:69" s="6" customFormat="1" ht="11.25" customHeight="1" x14ac:dyDescent="0.15">
      <c r="B31" s="1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Y31" s="93"/>
      <c r="AZ31" s="93"/>
      <c r="BA31" s="13"/>
      <c r="BB31" s="13"/>
      <c r="BC31" s="13"/>
      <c r="BD31" s="13"/>
      <c r="BE31" s="13"/>
      <c r="BF31" s="13"/>
      <c r="BG31" s="13"/>
      <c r="BH31" s="13"/>
      <c r="BI31" s="13"/>
      <c r="BJ31" s="13"/>
      <c r="BK31" s="13"/>
      <c r="BL31" s="13"/>
      <c r="BM31" s="13"/>
      <c r="BN31" s="13"/>
      <c r="BO31" s="13"/>
      <c r="BP31" s="13"/>
      <c r="BQ31" s="13"/>
    </row>
    <row r="32" spans="2:69" s="6" customFormat="1" ht="11.25" customHeight="1" x14ac:dyDescent="0.15">
      <c r="B32" s="1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Y32" s="93"/>
      <c r="AZ32" s="93"/>
      <c r="BA32" s="13"/>
      <c r="BB32" s="418"/>
      <c r="BC32" s="418"/>
      <c r="BD32" s="418"/>
      <c r="BE32" s="417"/>
      <c r="BF32" s="417"/>
      <c r="BG32" s="417"/>
      <c r="BH32" s="417"/>
      <c r="BI32" s="13"/>
      <c r="BJ32" s="13"/>
      <c r="BK32" s="13"/>
      <c r="BL32" s="13"/>
      <c r="BM32" s="13"/>
      <c r="BN32" s="13"/>
      <c r="BO32" s="13"/>
      <c r="BP32" s="13"/>
      <c r="BQ32" s="13"/>
    </row>
    <row r="33" spans="2:69" s="6" customFormat="1" ht="11.25" customHeight="1" x14ac:dyDescent="0.15">
      <c r="B33" s="1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Y33" s="93"/>
      <c r="AZ33" s="93"/>
      <c r="BA33" s="13"/>
      <c r="BB33" s="418"/>
      <c r="BC33" s="418"/>
      <c r="BD33" s="418"/>
      <c r="BE33" s="417"/>
      <c r="BF33" s="417"/>
      <c r="BG33" s="417"/>
      <c r="BH33" s="417"/>
      <c r="BI33" s="13"/>
      <c r="BJ33" s="13"/>
      <c r="BK33" s="13"/>
      <c r="BL33" s="13"/>
      <c r="BM33" s="13"/>
      <c r="BN33" s="13"/>
      <c r="BO33" s="13"/>
      <c r="BP33" s="13"/>
      <c r="BQ33" s="13"/>
    </row>
    <row r="34" spans="2:69" s="6" customFormat="1" ht="11.25" customHeight="1" x14ac:dyDescent="0.15">
      <c r="B34" s="1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Y34" s="93"/>
      <c r="AZ34" s="93"/>
      <c r="BA34" s="13"/>
      <c r="BB34" s="13"/>
      <c r="BC34" s="13"/>
      <c r="BD34" s="13"/>
      <c r="BE34" s="13"/>
      <c r="BF34" s="13"/>
      <c r="BG34" s="13"/>
      <c r="BH34" s="13"/>
      <c r="BI34" s="13"/>
      <c r="BJ34" s="13"/>
      <c r="BK34" s="13"/>
      <c r="BL34" s="13"/>
      <c r="BM34" s="13"/>
      <c r="BN34" s="13"/>
      <c r="BO34" s="13"/>
      <c r="BP34" s="13"/>
      <c r="BQ34" s="13"/>
    </row>
    <row r="35" spans="2:69" s="6" customFormat="1" ht="11.25" customHeight="1" x14ac:dyDescent="0.15">
      <c r="B35" s="1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Y35" s="93"/>
      <c r="AZ35" s="93"/>
      <c r="BA35" s="13"/>
      <c r="BB35" s="13"/>
      <c r="BC35" s="13"/>
      <c r="BD35" s="13"/>
      <c r="BE35" s="13"/>
      <c r="BF35" s="13"/>
      <c r="BG35" s="13"/>
      <c r="BH35" s="13"/>
      <c r="BI35" s="13"/>
      <c r="BJ35" s="13"/>
      <c r="BK35" s="13"/>
      <c r="BL35" s="13"/>
      <c r="BM35" s="13"/>
      <c r="BN35" s="13"/>
      <c r="BO35" s="13"/>
      <c r="BP35" s="13"/>
      <c r="BQ35" s="13"/>
    </row>
    <row r="36" spans="2:69" s="6" customFormat="1" ht="11.25" customHeight="1" x14ac:dyDescent="0.15">
      <c r="C36" s="13"/>
      <c r="D36" s="13"/>
      <c r="E36" s="13"/>
      <c r="F36" s="13"/>
      <c r="G36" s="13"/>
      <c r="H36" s="13"/>
      <c r="I36" s="13"/>
      <c r="J36" s="13"/>
      <c r="K36" s="13"/>
      <c r="L36" s="13"/>
      <c r="M36" s="13"/>
      <c r="N36" s="13"/>
      <c r="O36" s="13"/>
      <c r="P36" s="13"/>
      <c r="Q36" s="13"/>
      <c r="R36" s="13"/>
      <c r="S36" s="13"/>
      <c r="T36" s="13"/>
      <c r="U36" s="13"/>
      <c r="V36" s="13"/>
      <c r="W36" s="13"/>
      <c r="X36" s="13"/>
      <c r="Y36" s="13"/>
      <c r="Z36" s="13"/>
      <c r="AY36" s="93"/>
      <c r="AZ36" s="93"/>
      <c r="BA36" s="13"/>
      <c r="BB36" s="13"/>
      <c r="BC36" s="13"/>
      <c r="BD36" s="13"/>
      <c r="BE36" s="13"/>
      <c r="BF36" s="13"/>
      <c r="BG36" s="13"/>
      <c r="BH36" s="13"/>
      <c r="BI36" s="13"/>
      <c r="BJ36" s="13"/>
      <c r="BK36" s="13"/>
      <c r="BL36" s="13"/>
      <c r="BM36" s="13"/>
      <c r="BN36" s="13"/>
      <c r="BO36" s="13"/>
      <c r="BP36" s="13"/>
      <c r="BQ36" s="13"/>
    </row>
    <row r="37" spans="2:69" s="6" customFormat="1" ht="11.25" customHeight="1" x14ac:dyDescent="0.15">
      <c r="B37" s="297" t="s">
        <v>67</v>
      </c>
      <c r="C37" s="297"/>
      <c r="D37" s="297"/>
      <c r="E37" s="297"/>
      <c r="F37" s="297"/>
      <c r="G37" s="297"/>
      <c r="H37" s="297"/>
      <c r="I37" s="297"/>
      <c r="J37" s="297"/>
      <c r="K37" s="297"/>
      <c r="L37" s="297"/>
      <c r="M37" s="297"/>
      <c r="N37" s="297"/>
      <c r="O37" s="297"/>
      <c r="P37" s="297"/>
      <c r="Q37" s="297"/>
      <c r="R37" s="297"/>
      <c r="S37" s="297"/>
      <c r="AY37" s="93"/>
      <c r="AZ37" s="93"/>
    </row>
    <row r="38" spans="2:69" s="6" customFormat="1" ht="11.25" customHeight="1" thickBot="1" x14ac:dyDescent="0.2">
      <c r="AY38" s="93"/>
      <c r="AZ38" s="93"/>
    </row>
    <row r="39" spans="2:69" s="6" customFormat="1" ht="11.25" customHeight="1" x14ac:dyDescent="0.15">
      <c r="D39" s="373" t="s">
        <v>87</v>
      </c>
      <c r="E39" s="320"/>
      <c r="F39" s="320"/>
      <c r="G39" s="320"/>
      <c r="H39" s="320"/>
      <c r="I39" s="374"/>
      <c r="J39" s="421" t="s">
        <v>12</v>
      </c>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2"/>
      <c r="AY39" s="93"/>
      <c r="AZ39" s="93"/>
    </row>
    <row r="40" spans="2:69" s="6" customFormat="1" ht="11.25" customHeight="1" x14ac:dyDescent="0.15">
      <c r="D40" s="375"/>
      <c r="E40" s="322"/>
      <c r="F40" s="322"/>
      <c r="G40" s="322"/>
      <c r="H40" s="322"/>
      <c r="I40" s="376"/>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423"/>
      <c r="AY40" s="93"/>
      <c r="AZ40" s="93"/>
    </row>
    <row r="41" spans="2:69" s="6" customFormat="1" ht="11.25" customHeight="1" x14ac:dyDescent="0.15">
      <c r="D41" s="375"/>
      <c r="E41" s="322"/>
      <c r="F41" s="322"/>
      <c r="G41" s="322"/>
      <c r="H41" s="322"/>
      <c r="I41" s="376"/>
      <c r="J41" s="397" t="s">
        <v>13</v>
      </c>
      <c r="K41" s="251"/>
      <c r="L41" s="251"/>
      <c r="M41" s="251"/>
      <c r="N41" s="251"/>
      <c r="O41" s="298"/>
      <c r="P41" s="299"/>
      <c r="Q41" s="299"/>
      <c r="R41" s="299"/>
      <c r="S41" s="299"/>
      <c r="T41" s="295" t="s">
        <v>11</v>
      </c>
      <c r="U41" s="304"/>
      <c r="V41" s="295" t="s">
        <v>14</v>
      </c>
      <c r="W41" s="295"/>
      <c r="X41" s="295"/>
      <c r="Y41" s="295"/>
      <c r="Z41" s="295"/>
      <c r="AA41" s="298"/>
      <c r="AB41" s="299"/>
      <c r="AC41" s="299"/>
      <c r="AD41" s="299"/>
      <c r="AE41" s="299"/>
      <c r="AF41" s="295" t="s">
        <v>11</v>
      </c>
      <c r="AG41" s="304"/>
      <c r="AH41" s="306" t="s">
        <v>40</v>
      </c>
      <c r="AI41" s="307"/>
      <c r="AJ41" s="307"/>
      <c r="AK41" s="307"/>
      <c r="AL41" s="308"/>
      <c r="AM41" s="443">
        <f>O41+AA41</f>
        <v>0</v>
      </c>
      <c r="AN41" s="444"/>
      <c r="AO41" s="444"/>
      <c r="AP41" s="444"/>
      <c r="AQ41" s="444"/>
      <c r="AR41" s="295" t="s">
        <v>11</v>
      </c>
      <c r="AS41" s="424"/>
      <c r="AY41" s="93"/>
      <c r="AZ41" s="93"/>
    </row>
    <row r="42" spans="2:69" s="6" customFormat="1" ht="11.25" customHeight="1" x14ac:dyDescent="0.15">
      <c r="D42" s="375"/>
      <c r="E42" s="322"/>
      <c r="F42" s="322"/>
      <c r="G42" s="322"/>
      <c r="H42" s="322"/>
      <c r="I42" s="376"/>
      <c r="J42" s="398"/>
      <c r="K42" s="290"/>
      <c r="L42" s="290"/>
      <c r="M42" s="290"/>
      <c r="N42" s="290"/>
      <c r="O42" s="300"/>
      <c r="P42" s="301"/>
      <c r="Q42" s="301"/>
      <c r="R42" s="301"/>
      <c r="S42" s="301"/>
      <c r="T42" s="296"/>
      <c r="U42" s="305"/>
      <c r="V42" s="296"/>
      <c r="W42" s="296"/>
      <c r="X42" s="296"/>
      <c r="Y42" s="296"/>
      <c r="Z42" s="296"/>
      <c r="AA42" s="300"/>
      <c r="AB42" s="301"/>
      <c r="AC42" s="301"/>
      <c r="AD42" s="301"/>
      <c r="AE42" s="301"/>
      <c r="AF42" s="296"/>
      <c r="AG42" s="305"/>
      <c r="AH42" s="309"/>
      <c r="AI42" s="310"/>
      <c r="AJ42" s="310"/>
      <c r="AK42" s="310"/>
      <c r="AL42" s="311"/>
      <c r="AM42" s="445"/>
      <c r="AN42" s="446"/>
      <c r="AO42" s="446"/>
      <c r="AP42" s="446"/>
      <c r="AQ42" s="446"/>
      <c r="AR42" s="302"/>
      <c r="AS42" s="425"/>
      <c r="AY42" s="93"/>
      <c r="AZ42" s="93"/>
    </row>
    <row r="43" spans="2:69" s="6" customFormat="1" ht="11.25" customHeight="1" x14ac:dyDescent="0.15">
      <c r="D43" s="375"/>
      <c r="E43" s="322"/>
      <c r="F43" s="322"/>
      <c r="G43" s="322"/>
      <c r="H43" s="322"/>
      <c r="I43" s="376"/>
      <c r="J43" s="397" t="s">
        <v>15</v>
      </c>
      <c r="K43" s="251"/>
      <c r="L43" s="251"/>
      <c r="M43" s="251"/>
      <c r="N43" s="251"/>
      <c r="O43" s="298"/>
      <c r="P43" s="299"/>
      <c r="Q43" s="299"/>
      <c r="R43" s="299"/>
      <c r="S43" s="299"/>
      <c r="T43" s="295" t="s">
        <v>11</v>
      </c>
      <c r="U43" s="304"/>
      <c r="V43" s="295" t="s">
        <v>16</v>
      </c>
      <c r="W43" s="295"/>
      <c r="X43" s="295"/>
      <c r="Y43" s="295"/>
      <c r="Z43" s="295"/>
      <c r="AA43" s="298"/>
      <c r="AB43" s="299"/>
      <c r="AC43" s="299"/>
      <c r="AD43" s="299"/>
      <c r="AE43" s="299"/>
      <c r="AF43" s="295" t="s">
        <v>11</v>
      </c>
      <c r="AG43" s="304"/>
      <c r="AH43" s="307" t="s">
        <v>41</v>
      </c>
      <c r="AI43" s="307"/>
      <c r="AJ43" s="307"/>
      <c r="AK43" s="307"/>
      <c r="AL43" s="307"/>
      <c r="AM43" s="443">
        <f>O43+AA43</f>
        <v>0</v>
      </c>
      <c r="AN43" s="444"/>
      <c r="AO43" s="444"/>
      <c r="AP43" s="444"/>
      <c r="AQ43" s="444"/>
      <c r="AR43" s="295" t="s">
        <v>11</v>
      </c>
      <c r="AS43" s="424"/>
      <c r="AY43" s="93"/>
      <c r="AZ43" s="93"/>
    </row>
    <row r="44" spans="2:69" s="6" customFormat="1" ht="11.25" customHeight="1" x14ac:dyDescent="0.15">
      <c r="D44" s="375"/>
      <c r="E44" s="322"/>
      <c r="F44" s="322"/>
      <c r="G44" s="322"/>
      <c r="H44" s="322"/>
      <c r="I44" s="376"/>
      <c r="J44" s="398"/>
      <c r="K44" s="290"/>
      <c r="L44" s="290"/>
      <c r="M44" s="290"/>
      <c r="N44" s="290"/>
      <c r="O44" s="300"/>
      <c r="P44" s="301"/>
      <c r="Q44" s="301"/>
      <c r="R44" s="301"/>
      <c r="S44" s="301"/>
      <c r="T44" s="296"/>
      <c r="U44" s="305"/>
      <c r="V44" s="296"/>
      <c r="W44" s="296"/>
      <c r="X44" s="296"/>
      <c r="Y44" s="296"/>
      <c r="Z44" s="296"/>
      <c r="AA44" s="300"/>
      <c r="AB44" s="301"/>
      <c r="AC44" s="301"/>
      <c r="AD44" s="301"/>
      <c r="AE44" s="301"/>
      <c r="AF44" s="296"/>
      <c r="AG44" s="305"/>
      <c r="AH44" s="310"/>
      <c r="AI44" s="310"/>
      <c r="AJ44" s="310"/>
      <c r="AK44" s="310"/>
      <c r="AL44" s="310"/>
      <c r="AM44" s="449"/>
      <c r="AN44" s="450"/>
      <c r="AO44" s="450"/>
      <c r="AP44" s="450"/>
      <c r="AQ44" s="450"/>
      <c r="AR44" s="296"/>
      <c r="AS44" s="448"/>
      <c r="AY44" s="93"/>
      <c r="AZ44" s="93"/>
    </row>
    <row r="45" spans="2:69" s="6" customFormat="1" ht="11.25" customHeight="1" x14ac:dyDescent="0.15">
      <c r="D45" s="375"/>
      <c r="E45" s="322"/>
      <c r="F45" s="322"/>
      <c r="G45" s="322"/>
      <c r="H45" s="322"/>
      <c r="I45" s="376"/>
      <c r="J45" s="397" t="s">
        <v>17</v>
      </c>
      <c r="K45" s="251"/>
      <c r="L45" s="251"/>
      <c r="M45" s="251"/>
      <c r="N45" s="252"/>
      <c r="O45" s="387">
        <f>O41-O43</f>
        <v>0</v>
      </c>
      <c r="P45" s="388"/>
      <c r="Q45" s="388"/>
      <c r="R45" s="388"/>
      <c r="S45" s="388"/>
      <c r="T45" s="302" t="s">
        <v>11</v>
      </c>
      <c r="U45" s="400"/>
      <c r="V45" s="302" t="s">
        <v>18</v>
      </c>
      <c r="W45" s="302"/>
      <c r="X45" s="302"/>
      <c r="Y45" s="302"/>
      <c r="Z45" s="302"/>
      <c r="AA45" s="387">
        <f>AA41-AA43</f>
        <v>0</v>
      </c>
      <c r="AB45" s="388"/>
      <c r="AC45" s="388"/>
      <c r="AD45" s="388"/>
      <c r="AE45" s="388"/>
      <c r="AF45" s="302" t="s">
        <v>11</v>
      </c>
      <c r="AG45" s="400"/>
      <c r="AH45" s="397" t="s">
        <v>19</v>
      </c>
      <c r="AI45" s="251"/>
      <c r="AJ45" s="251"/>
      <c r="AK45" s="251"/>
      <c r="AL45" s="252"/>
      <c r="AM45" s="387">
        <f>AM41-AM43</f>
        <v>0</v>
      </c>
      <c r="AN45" s="388"/>
      <c r="AO45" s="388"/>
      <c r="AP45" s="388"/>
      <c r="AQ45" s="388"/>
      <c r="AR45" s="302" t="s">
        <v>11</v>
      </c>
      <c r="AS45" s="425"/>
      <c r="AY45" s="93"/>
      <c r="AZ45" s="93"/>
    </row>
    <row r="46" spans="2:69" s="6" customFormat="1" ht="11.25" customHeight="1" thickBot="1" x14ac:dyDescent="0.2">
      <c r="D46" s="377"/>
      <c r="E46" s="324"/>
      <c r="F46" s="324"/>
      <c r="G46" s="324"/>
      <c r="H46" s="324"/>
      <c r="I46" s="378"/>
      <c r="J46" s="398"/>
      <c r="K46" s="255"/>
      <c r="L46" s="255"/>
      <c r="M46" s="255"/>
      <c r="N46" s="399"/>
      <c r="O46" s="387"/>
      <c r="P46" s="388"/>
      <c r="Q46" s="388"/>
      <c r="R46" s="388"/>
      <c r="S46" s="388"/>
      <c r="T46" s="302"/>
      <c r="U46" s="400"/>
      <c r="V46" s="303"/>
      <c r="W46" s="303"/>
      <c r="X46" s="303"/>
      <c r="Y46" s="303"/>
      <c r="Z46" s="303"/>
      <c r="AA46" s="391"/>
      <c r="AB46" s="392"/>
      <c r="AC46" s="392"/>
      <c r="AD46" s="392"/>
      <c r="AE46" s="392"/>
      <c r="AF46" s="303"/>
      <c r="AG46" s="447"/>
      <c r="AH46" s="398"/>
      <c r="AI46" s="290"/>
      <c r="AJ46" s="290"/>
      <c r="AK46" s="290"/>
      <c r="AL46" s="291"/>
      <c r="AM46" s="389"/>
      <c r="AN46" s="390"/>
      <c r="AO46" s="390"/>
      <c r="AP46" s="390"/>
      <c r="AQ46" s="390"/>
      <c r="AR46" s="296"/>
      <c r="AS46" s="448"/>
      <c r="AY46" s="93"/>
      <c r="AZ46" s="93"/>
    </row>
    <row r="47" spans="2:69" s="6" customFormat="1" ht="11.25" customHeight="1" x14ac:dyDescent="0.15">
      <c r="D47" s="401" t="s">
        <v>91</v>
      </c>
      <c r="E47" s="402"/>
      <c r="F47" s="402"/>
      <c r="G47" s="402"/>
      <c r="H47" s="402"/>
      <c r="I47" s="402"/>
      <c r="J47" s="402"/>
      <c r="K47" s="312"/>
      <c r="L47" s="313"/>
      <c r="M47" s="313"/>
      <c r="N47" s="313"/>
      <c r="O47" s="313"/>
      <c r="P47" s="313"/>
      <c r="Q47" s="313"/>
      <c r="R47" s="313"/>
      <c r="S47" s="313"/>
      <c r="T47" s="251" t="s">
        <v>92</v>
      </c>
      <c r="U47" s="407"/>
      <c r="AH47" s="457" t="s">
        <v>21</v>
      </c>
      <c r="AI47" s="302"/>
      <c r="AJ47" s="302"/>
      <c r="AK47" s="302"/>
      <c r="AL47" s="302"/>
      <c r="AM47" s="393">
        <f>IF(AM43=0,,AM41/AM43*100)</f>
        <v>0</v>
      </c>
      <c r="AN47" s="394"/>
      <c r="AO47" s="394"/>
      <c r="AP47" s="394"/>
      <c r="AQ47" s="394"/>
      <c r="AR47" s="451" t="s">
        <v>93</v>
      </c>
      <c r="AS47" s="452"/>
      <c r="AY47" s="93"/>
      <c r="AZ47" s="93"/>
    </row>
    <row r="48" spans="2:69" s="6" customFormat="1" ht="11.25" customHeight="1" thickBot="1" x14ac:dyDescent="0.2">
      <c r="D48" s="403"/>
      <c r="E48" s="404"/>
      <c r="F48" s="404"/>
      <c r="G48" s="404"/>
      <c r="H48" s="404"/>
      <c r="I48" s="404"/>
      <c r="J48" s="404"/>
      <c r="K48" s="314"/>
      <c r="L48" s="315"/>
      <c r="M48" s="315"/>
      <c r="N48" s="315"/>
      <c r="O48" s="315"/>
      <c r="P48" s="315"/>
      <c r="Q48" s="315"/>
      <c r="R48" s="315"/>
      <c r="S48" s="315"/>
      <c r="T48" s="255"/>
      <c r="U48" s="242"/>
      <c r="AD48" s="16"/>
      <c r="AH48" s="458"/>
      <c r="AI48" s="303"/>
      <c r="AJ48" s="303"/>
      <c r="AK48" s="303"/>
      <c r="AL48" s="303"/>
      <c r="AM48" s="395"/>
      <c r="AN48" s="396"/>
      <c r="AO48" s="396"/>
      <c r="AP48" s="396"/>
      <c r="AQ48" s="396"/>
      <c r="AR48" s="453"/>
      <c r="AS48" s="454"/>
      <c r="AY48" s="93"/>
      <c r="AZ48" s="93"/>
    </row>
    <row r="49" spans="2:70" s="6" customFormat="1" ht="11.25" customHeight="1" x14ac:dyDescent="0.15">
      <c r="D49" s="403"/>
      <c r="E49" s="404"/>
      <c r="F49" s="404"/>
      <c r="G49" s="404"/>
      <c r="H49" s="404"/>
      <c r="I49" s="404"/>
      <c r="J49" s="404"/>
      <c r="K49" s="314"/>
      <c r="L49" s="315"/>
      <c r="M49" s="315"/>
      <c r="N49" s="315"/>
      <c r="O49" s="315"/>
      <c r="P49" s="315"/>
      <c r="Q49" s="315"/>
      <c r="R49" s="315"/>
      <c r="S49" s="315"/>
      <c r="T49" s="255"/>
      <c r="U49" s="242"/>
      <c r="AY49" s="93"/>
      <c r="AZ49" s="93"/>
    </row>
    <row r="50" spans="2:70" s="6" customFormat="1" ht="11.25" customHeight="1" thickBot="1" x14ac:dyDescent="0.2">
      <c r="D50" s="405"/>
      <c r="E50" s="406"/>
      <c r="F50" s="406"/>
      <c r="G50" s="406"/>
      <c r="H50" s="406"/>
      <c r="I50" s="406"/>
      <c r="J50" s="406"/>
      <c r="K50" s="316"/>
      <c r="L50" s="317"/>
      <c r="M50" s="317"/>
      <c r="N50" s="317"/>
      <c r="O50" s="317"/>
      <c r="P50" s="317"/>
      <c r="Q50" s="317"/>
      <c r="R50" s="317"/>
      <c r="S50" s="317"/>
      <c r="T50" s="253"/>
      <c r="U50" s="408"/>
      <c r="AY50" s="93"/>
      <c r="AZ50" s="93"/>
    </row>
    <row r="51" spans="2:70" s="6" customFormat="1" ht="11.25" customHeight="1" x14ac:dyDescent="0.15">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Y51" s="93"/>
      <c r="AZ51" s="93"/>
    </row>
    <row r="52" spans="2:70" s="6" customFormat="1" ht="11.25" customHeight="1" x14ac:dyDescent="0.15">
      <c r="B52" s="297" t="s">
        <v>69</v>
      </c>
      <c r="C52" s="297"/>
      <c r="D52" s="297"/>
      <c r="E52" s="297"/>
      <c r="F52" s="297"/>
      <c r="G52" s="297"/>
      <c r="H52" s="297"/>
      <c r="I52" s="297"/>
      <c r="J52" s="297"/>
      <c r="K52" s="297"/>
      <c r="L52" s="297"/>
      <c r="M52" s="297"/>
      <c r="N52" s="297"/>
      <c r="O52" s="297"/>
      <c r="P52" s="297"/>
      <c r="Q52" s="297"/>
      <c r="R52" s="297"/>
      <c r="S52" s="297"/>
      <c r="T52" s="297"/>
      <c r="AY52" s="93"/>
      <c r="AZ52" s="93"/>
    </row>
    <row r="53" spans="2:70" s="6" customFormat="1" ht="11.25" customHeight="1" thickBot="1" x14ac:dyDescent="0.2">
      <c r="AY53" s="93"/>
      <c r="AZ53" s="93"/>
    </row>
    <row r="54" spans="2:70" s="6" customFormat="1" ht="11.25" customHeight="1" x14ac:dyDescent="0.15">
      <c r="B54" s="373" t="s">
        <v>23</v>
      </c>
      <c r="C54" s="320"/>
      <c r="D54" s="320"/>
      <c r="E54" s="320"/>
      <c r="F54" s="320"/>
      <c r="G54" s="319" t="s">
        <v>42</v>
      </c>
      <c r="H54" s="320"/>
      <c r="I54" s="320"/>
      <c r="J54" s="320"/>
      <c r="K54" s="320"/>
      <c r="L54" s="320"/>
      <c r="M54" s="320"/>
      <c r="N54" s="320"/>
      <c r="O54" s="320"/>
      <c r="P54" s="320"/>
      <c r="Q54" s="320"/>
      <c r="R54" s="319" t="s">
        <v>43</v>
      </c>
      <c r="S54" s="320"/>
      <c r="T54" s="320"/>
      <c r="U54" s="320"/>
      <c r="V54" s="320"/>
      <c r="W54" s="320"/>
      <c r="X54" s="320"/>
      <c r="Y54" s="320"/>
      <c r="Z54" s="320"/>
      <c r="AA54" s="320"/>
      <c r="AB54" s="374"/>
      <c r="AC54" s="427" t="s">
        <v>44</v>
      </c>
      <c r="AD54" s="428"/>
      <c r="AE54" s="428"/>
      <c r="AF54" s="428"/>
      <c r="AG54" s="428"/>
      <c r="AH54" s="428"/>
      <c r="AI54" s="428"/>
      <c r="AJ54" s="428"/>
      <c r="AK54" s="428"/>
      <c r="AL54" s="428"/>
      <c r="AM54" s="429"/>
      <c r="AN54" s="259" t="s">
        <v>70</v>
      </c>
      <c r="AO54" s="260"/>
      <c r="AP54" s="260"/>
      <c r="AQ54" s="260"/>
      <c r="AR54" s="260"/>
      <c r="AS54" s="260"/>
      <c r="AT54" s="260"/>
      <c r="AU54" s="260"/>
      <c r="AV54" s="260"/>
      <c r="AW54" s="261"/>
      <c r="AX54" s="43"/>
      <c r="AY54" s="96"/>
      <c r="AZ54" s="96"/>
      <c r="BA54" s="284" t="s">
        <v>24</v>
      </c>
      <c r="BB54" s="285"/>
      <c r="BC54" s="285"/>
      <c r="BD54" s="285"/>
      <c r="BE54" s="285"/>
      <c r="BF54" s="285"/>
      <c r="BG54" s="285"/>
      <c r="BH54" s="285"/>
      <c r="BI54" s="285"/>
      <c r="BJ54" s="285"/>
      <c r="BK54" s="285"/>
      <c r="BL54" s="286"/>
    </row>
    <row r="55" spans="2:70" s="6" customFormat="1" ht="11.25" customHeight="1" x14ac:dyDescent="0.15">
      <c r="B55" s="375"/>
      <c r="C55" s="322"/>
      <c r="D55" s="322"/>
      <c r="E55" s="322"/>
      <c r="F55" s="322"/>
      <c r="G55" s="321"/>
      <c r="H55" s="322"/>
      <c r="I55" s="322"/>
      <c r="J55" s="322"/>
      <c r="K55" s="322"/>
      <c r="L55" s="322"/>
      <c r="M55" s="322"/>
      <c r="N55" s="322"/>
      <c r="O55" s="322"/>
      <c r="P55" s="322"/>
      <c r="Q55" s="322"/>
      <c r="R55" s="321"/>
      <c r="S55" s="322"/>
      <c r="T55" s="322"/>
      <c r="U55" s="322"/>
      <c r="V55" s="322"/>
      <c r="W55" s="322"/>
      <c r="X55" s="322"/>
      <c r="Y55" s="322"/>
      <c r="Z55" s="322"/>
      <c r="AA55" s="322"/>
      <c r="AB55" s="376"/>
      <c r="AC55" s="430"/>
      <c r="AD55" s="431"/>
      <c r="AE55" s="431"/>
      <c r="AF55" s="431"/>
      <c r="AG55" s="431"/>
      <c r="AH55" s="431"/>
      <c r="AI55" s="431"/>
      <c r="AJ55" s="431"/>
      <c r="AK55" s="431"/>
      <c r="AL55" s="431"/>
      <c r="AM55" s="432"/>
      <c r="AN55" s="262"/>
      <c r="AO55" s="263"/>
      <c r="AP55" s="263"/>
      <c r="AQ55" s="263"/>
      <c r="AR55" s="263"/>
      <c r="AS55" s="263"/>
      <c r="AT55" s="263"/>
      <c r="AU55" s="263"/>
      <c r="AV55" s="263"/>
      <c r="AW55" s="264"/>
      <c r="AX55" s="40"/>
      <c r="AY55" s="96"/>
      <c r="AZ55" s="96"/>
      <c r="BA55" s="287"/>
      <c r="BB55" s="288"/>
      <c r="BC55" s="288"/>
      <c r="BD55" s="288"/>
      <c r="BE55" s="288"/>
      <c r="BF55" s="288"/>
      <c r="BG55" s="288"/>
      <c r="BH55" s="288"/>
      <c r="BI55" s="288"/>
      <c r="BJ55" s="288"/>
      <c r="BK55" s="288"/>
      <c r="BL55" s="289"/>
    </row>
    <row r="56" spans="2:70" s="6" customFormat="1" ht="11.25" customHeight="1" thickBot="1" x14ac:dyDescent="0.2">
      <c r="B56" s="375"/>
      <c r="C56" s="322"/>
      <c r="D56" s="322"/>
      <c r="E56" s="322"/>
      <c r="F56" s="322"/>
      <c r="G56" s="321"/>
      <c r="H56" s="322"/>
      <c r="I56" s="322"/>
      <c r="J56" s="322"/>
      <c r="K56" s="322"/>
      <c r="L56" s="322"/>
      <c r="M56" s="322"/>
      <c r="N56" s="322"/>
      <c r="O56" s="322"/>
      <c r="P56" s="322"/>
      <c r="Q56" s="322"/>
      <c r="R56" s="321"/>
      <c r="S56" s="322"/>
      <c r="T56" s="322"/>
      <c r="U56" s="322"/>
      <c r="V56" s="322"/>
      <c r="W56" s="322"/>
      <c r="X56" s="322"/>
      <c r="Y56" s="322"/>
      <c r="Z56" s="322"/>
      <c r="AA56" s="322"/>
      <c r="AB56" s="376"/>
      <c r="AC56" s="433" t="s">
        <v>45</v>
      </c>
      <c r="AD56" s="434"/>
      <c r="AE56" s="434"/>
      <c r="AF56" s="434"/>
      <c r="AG56" s="434"/>
      <c r="AH56" s="434"/>
      <c r="AI56" s="434"/>
      <c r="AJ56" s="434"/>
      <c r="AK56" s="434"/>
      <c r="AL56" s="434"/>
      <c r="AM56" s="434"/>
      <c r="AN56" s="262"/>
      <c r="AO56" s="263"/>
      <c r="AP56" s="263"/>
      <c r="AQ56" s="263"/>
      <c r="AR56" s="263"/>
      <c r="AS56" s="263"/>
      <c r="AT56" s="263"/>
      <c r="AU56" s="263"/>
      <c r="AV56" s="263"/>
      <c r="AW56" s="264"/>
      <c r="AX56" s="40"/>
      <c r="AY56" s="96"/>
      <c r="AZ56" s="96"/>
      <c r="BA56" s="17"/>
      <c r="BB56" s="18"/>
      <c r="BC56" s="18"/>
      <c r="BD56" s="18"/>
      <c r="BE56" s="18"/>
      <c r="BF56" s="18"/>
      <c r="BG56" s="18"/>
      <c r="BH56" s="18"/>
      <c r="BI56" s="18"/>
      <c r="BJ56" s="18"/>
      <c r="BK56" s="18"/>
      <c r="BL56" s="19"/>
    </row>
    <row r="57" spans="2:70" s="6" customFormat="1" ht="11.25" customHeight="1" thickBot="1" x14ac:dyDescent="0.2">
      <c r="B57" s="377"/>
      <c r="C57" s="324"/>
      <c r="D57" s="324"/>
      <c r="E57" s="324"/>
      <c r="F57" s="324"/>
      <c r="G57" s="323"/>
      <c r="H57" s="324"/>
      <c r="I57" s="324"/>
      <c r="J57" s="324"/>
      <c r="K57" s="324"/>
      <c r="L57" s="324"/>
      <c r="M57" s="324"/>
      <c r="N57" s="324"/>
      <c r="O57" s="324"/>
      <c r="P57" s="324"/>
      <c r="Q57" s="324"/>
      <c r="R57" s="323"/>
      <c r="S57" s="324"/>
      <c r="T57" s="324"/>
      <c r="U57" s="324"/>
      <c r="V57" s="324"/>
      <c r="W57" s="324"/>
      <c r="X57" s="324"/>
      <c r="Y57" s="324"/>
      <c r="Z57" s="324"/>
      <c r="AA57" s="324"/>
      <c r="AB57" s="378"/>
      <c r="AC57" s="435"/>
      <c r="AD57" s="436"/>
      <c r="AE57" s="436"/>
      <c r="AF57" s="436"/>
      <c r="AG57" s="436"/>
      <c r="AH57" s="436"/>
      <c r="AI57" s="436"/>
      <c r="AJ57" s="436"/>
      <c r="AK57" s="436"/>
      <c r="AL57" s="436"/>
      <c r="AM57" s="436"/>
      <c r="AN57" s="262"/>
      <c r="AO57" s="263"/>
      <c r="AP57" s="263"/>
      <c r="AQ57" s="263"/>
      <c r="AR57" s="263"/>
      <c r="AS57" s="263"/>
      <c r="AT57" s="263"/>
      <c r="AU57" s="263"/>
      <c r="AV57" s="263"/>
      <c r="AW57" s="264"/>
      <c r="AX57" s="40"/>
      <c r="AY57" s="96"/>
      <c r="AZ57" s="96"/>
      <c r="BA57" s="20" t="s">
        <v>25</v>
      </c>
      <c r="BB57" s="21"/>
      <c r="BC57" s="21"/>
      <c r="BD57" s="21"/>
      <c r="BE57" s="276">
        <v>306</v>
      </c>
      <c r="BF57" s="277"/>
      <c r="BG57" s="278"/>
      <c r="BH57" s="105" t="s">
        <v>26</v>
      </c>
      <c r="BI57" s="279">
        <v>18</v>
      </c>
      <c r="BJ57" s="280"/>
      <c r="BK57" s="105" t="s">
        <v>27</v>
      </c>
      <c r="BL57" s="14"/>
      <c r="BM57" s="62">
        <f>BE57+BI57/100</f>
        <v>306.18</v>
      </c>
      <c r="BN57" s="48"/>
    </row>
    <row r="58" spans="2:70" s="6" customFormat="1" ht="11.25" customHeight="1" thickBot="1" x14ac:dyDescent="0.2">
      <c r="B58" s="325"/>
      <c r="C58" s="326"/>
      <c r="D58" s="326"/>
      <c r="E58" s="326"/>
      <c r="F58" s="327"/>
      <c r="G58" s="22"/>
      <c r="H58" s="12"/>
      <c r="I58" s="12"/>
      <c r="J58" s="12"/>
      <c r="K58" s="12"/>
      <c r="L58" s="12"/>
      <c r="M58" s="12"/>
      <c r="N58" s="12"/>
      <c r="O58" s="12"/>
      <c r="P58" s="12"/>
      <c r="Q58" s="12"/>
      <c r="R58" s="247">
        <f>TRUNC(BI62,)</f>
        <v>0</v>
      </c>
      <c r="S58" s="248"/>
      <c r="T58" s="248"/>
      <c r="U58" s="248"/>
      <c r="V58" s="251" t="s">
        <v>26</v>
      </c>
      <c r="W58" s="251"/>
      <c r="X58" s="245" t="str">
        <f>IF(B58="","",(BI62-R58)*100)</f>
        <v/>
      </c>
      <c r="Y58" s="245"/>
      <c r="Z58" s="245"/>
      <c r="AA58" s="251" t="s">
        <v>27</v>
      </c>
      <c r="AB58" s="252"/>
      <c r="AC58" s="247" t="str">
        <f>IF(B58="","",TRUNC(BM62,))</f>
        <v/>
      </c>
      <c r="AD58" s="248"/>
      <c r="AE58" s="248"/>
      <c r="AF58" s="248"/>
      <c r="AG58" s="251" t="s">
        <v>26</v>
      </c>
      <c r="AH58" s="251"/>
      <c r="AI58" s="245" t="str">
        <f>IF(B58="","",(BM62-AC58)*100)</f>
        <v/>
      </c>
      <c r="AJ58" s="245"/>
      <c r="AK58" s="245"/>
      <c r="AL58" s="251" t="s">
        <v>27</v>
      </c>
      <c r="AM58" s="251"/>
      <c r="AN58" s="54"/>
      <c r="AO58" s="55"/>
      <c r="AP58" s="55"/>
      <c r="AQ58" s="55"/>
      <c r="AR58" s="58"/>
      <c r="AS58" s="58"/>
      <c r="AT58" s="58"/>
      <c r="AU58" s="58"/>
      <c r="AV58" s="58"/>
      <c r="AW58" s="60"/>
      <c r="AX58" s="41"/>
      <c r="AY58" s="94"/>
      <c r="AZ58" s="94"/>
      <c r="BA58" s="20" t="s">
        <v>28</v>
      </c>
      <c r="BB58" s="21"/>
      <c r="BC58" s="21"/>
      <c r="BD58" s="21"/>
      <c r="BE58" s="281">
        <v>395</v>
      </c>
      <c r="BF58" s="282"/>
      <c r="BG58" s="283"/>
      <c r="BH58" s="105" t="s">
        <v>26</v>
      </c>
      <c r="BI58" s="279">
        <v>17</v>
      </c>
      <c r="BJ58" s="280"/>
      <c r="BK58" s="105" t="s">
        <v>27</v>
      </c>
      <c r="BL58" s="14"/>
      <c r="BM58" s="62">
        <f>BE58+BI58/100</f>
        <v>395.17</v>
      </c>
      <c r="BN58" s="48"/>
    </row>
    <row r="59" spans="2:70" s="6" customFormat="1" ht="11.25" customHeight="1" thickBot="1" x14ac:dyDescent="0.2">
      <c r="B59" s="328"/>
      <c r="C59" s="329"/>
      <c r="D59" s="329"/>
      <c r="E59" s="329"/>
      <c r="F59" s="330"/>
      <c r="G59" s="419" t="str">
        <f>IF(K47=0,"",TRUNC(BE62))</f>
        <v/>
      </c>
      <c r="H59" s="420"/>
      <c r="I59" s="420"/>
      <c r="J59" s="420"/>
      <c r="K59" s="255" t="s">
        <v>26</v>
      </c>
      <c r="L59" s="255"/>
      <c r="M59" s="318" t="str">
        <f>IF(K47=0,"",(BE62-G59)*100)</f>
        <v/>
      </c>
      <c r="N59" s="318"/>
      <c r="O59" s="318"/>
      <c r="P59" s="255" t="s">
        <v>27</v>
      </c>
      <c r="Q59" s="255"/>
      <c r="R59" s="455"/>
      <c r="S59" s="456"/>
      <c r="T59" s="456"/>
      <c r="U59" s="456"/>
      <c r="V59" s="290"/>
      <c r="W59" s="290"/>
      <c r="X59" s="361"/>
      <c r="Y59" s="361"/>
      <c r="Z59" s="361"/>
      <c r="AA59" s="290"/>
      <c r="AB59" s="291"/>
      <c r="AC59" s="455"/>
      <c r="AD59" s="456"/>
      <c r="AE59" s="456"/>
      <c r="AF59" s="456"/>
      <c r="AG59" s="290"/>
      <c r="AH59" s="290"/>
      <c r="AI59" s="361"/>
      <c r="AJ59" s="361"/>
      <c r="AK59" s="361"/>
      <c r="AL59" s="290"/>
      <c r="AM59" s="290"/>
      <c r="AN59" s="292" t="str">
        <f>IF(K47="","",TRUNC(BO62,))</f>
        <v/>
      </c>
      <c r="AO59" s="293"/>
      <c r="AP59" s="293"/>
      <c r="AQ59" s="293"/>
      <c r="AR59" s="255" t="s">
        <v>102</v>
      </c>
      <c r="AS59" s="255"/>
      <c r="AT59" s="294" t="str">
        <f>IF(K47="","",(BO62-AN59)*100)</f>
        <v/>
      </c>
      <c r="AU59" s="294"/>
      <c r="AV59" s="294"/>
      <c r="AW59" s="242" t="s">
        <v>103</v>
      </c>
      <c r="AX59" s="41"/>
      <c r="AY59" s="94"/>
      <c r="AZ59" s="94"/>
      <c r="BA59" s="23" t="s">
        <v>29</v>
      </c>
      <c r="BB59" s="24"/>
      <c r="BC59" s="15"/>
      <c r="BD59" s="274" t="s">
        <v>30</v>
      </c>
      <c r="BE59" s="274"/>
      <c r="BF59" s="274"/>
      <c r="BG59" s="274"/>
      <c r="BH59" s="274"/>
      <c r="BI59" s="274"/>
      <c r="BJ59" s="274"/>
      <c r="BK59" s="274"/>
      <c r="BL59" s="275"/>
    </row>
    <row r="60" spans="2:70" s="6" customFormat="1" ht="11.25" customHeight="1" x14ac:dyDescent="0.15">
      <c r="B60" s="325"/>
      <c r="C60" s="326"/>
      <c r="D60" s="326"/>
      <c r="E60" s="326"/>
      <c r="F60" s="327"/>
      <c r="G60" s="419"/>
      <c r="H60" s="420"/>
      <c r="I60" s="420"/>
      <c r="J60" s="420"/>
      <c r="K60" s="255"/>
      <c r="L60" s="255"/>
      <c r="M60" s="318"/>
      <c r="N60" s="318"/>
      <c r="O60" s="318"/>
      <c r="P60" s="255"/>
      <c r="Q60" s="255"/>
      <c r="R60" s="247">
        <f>TRUNC(BI63,)</f>
        <v>0</v>
      </c>
      <c r="S60" s="248"/>
      <c r="T60" s="248"/>
      <c r="U60" s="248"/>
      <c r="V60" s="251" t="s">
        <v>26</v>
      </c>
      <c r="W60" s="251"/>
      <c r="X60" s="245" t="str">
        <f>IF(B60="","",(BI63-R60)*100)</f>
        <v/>
      </c>
      <c r="Y60" s="245"/>
      <c r="Z60" s="245"/>
      <c r="AA60" s="251" t="s">
        <v>27</v>
      </c>
      <c r="AB60" s="252"/>
      <c r="AC60" s="247" t="str">
        <f>IF(B60="","",TRUNC(BM63,))</f>
        <v/>
      </c>
      <c r="AD60" s="248"/>
      <c r="AE60" s="248"/>
      <c r="AF60" s="248"/>
      <c r="AG60" s="255" t="s">
        <v>26</v>
      </c>
      <c r="AH60" s="255"/>
      <c r="AI60" s="245" t="str">
        <f>IF(B60="","",(BM63-AC60)*100)</f>
        <v/>
      </c>
      <c r="AJ60" s="245"/>
      <c r="AK60" s="245"/>
      <c r="AL60" s="255" t="s">
        <v>27</v>
      </c>
      <c r="AM60" s="255"/>
      <c r="AN60" s="292"/>
      <c r="AO60" s="293"/>
      <c r="AP60" s="293"/>
      <c r="AQ60" s="293"/>
      <c r="AR60" s="255"/>
      <c r="AS60" s="255"/>
      <c r="AT60" s="294"/>
      <c r="AU60" s="294"/>
      <c r="AV60" s="294"/>
      <c r="AW60" s="242"/>
      <c r="AX60" s="41"/>
      <c r="AY60" s="94"/>
      <c r="AZ60" s="94"/>
      <c r="BA60" s="27" t="s">
        <v>96</v>
      </c>
    </row>
    <row r="61" spans="2:70" s="6" customFormat="1" ht="11.25" customHeight="1" thickBot="1" x14ac:dyDescent="0.2">
      <c r="B61" s="331"/>
      <c r="C61" s="332"/>
      <c r="D61" s="332"/>
      <c r="E61" s="332"/>
      <c r="F61" s="333"/>
      <c r="G61" s="25"/>
      <c r="H61" s="15"/>
      <c r="I61" s="15"/>
      <c r="J61" s="15"/>
      <c r="K61" s="15"/>
      <c r="L61" s="15"/>
      <c r="M61" s="15"/>
      <c r="N61" s="15"/>
      <c r="O61" s="15"/>
      <c r="P61" s="15"/>
      <c r="Q61" s="15"/>
      <c r="R61" s="249"/>
      <c r="S61" s="250"/>
      <c r="T61" s="250"/>
      <c r="U61" s="250"/>
      <c r="V61" s="253"/>
      <c r="W61" s="253"/>
      <c r="X61" s="246"/>
      <c r="Y61" s="246"/>
      <c r="Z61" s="246"/>
      <c r="AA61" s="253"/>
      <c r="AB61" s="254"/>
      <c r="AC61" s="249"/>
      <c r="AD61" s="250"/>
      <c r="AE61" s="250"/>
      <c r="AF61" s="250"/>
      <c r="AG61" s="253"/>
      <c r="AH61" s="253"/>
      <c r="AI61" s="246"/>
      <c r="AJ61" s="246"/>
      <c r="AK61" s="246"/>
      <c r="AL61" s="253"/>
      <c r="AM61" s="253"/>
      <c r="AN61" s="57"/>
      <c r="AO61" s="56"/>
      <c r="AP61" s="56"/>
      <c r="AQ61" s="56"/>
      <c r="AR61" s="59"/>
      <c r="AS61" s="59"/>
      <c r="AT61" s="59"/>
      <c r="AU61" s="59"/>
      <c r="AV61" s="59"/>
      <c r="AW61" s="61"/>
      <c r="AX61" s="41"/>
      <c r="AY61" s="94"/>
      <c r="AZ61" s="94"/>
      <c r="BA61" s="244" t="s">
        <v>98</v>
      </c>
      <c r="BB61" s="244"/>
      <c r="BC61" s="244"/>
      <c r="BD61" s="244"/>
      <c r="BE61" s="244" t="s">
        <v>97</v>
      </c>
      <c r="BF61" s="244"/>
      <c r="BG61" s="244"/>
      <c r="BH61" s="244"/>
      <c r="BI61" s="466" t="s">
        <v>99</v>
      </c>
      <c r="BJ61" s="476"/>
      <c r="BK61" s="476"/>
      <c r="BL61" s="130"/>
      <c r="BM61" s="466" t="s">
        <v>100</v>
      </c>
      <c r="BN61" s="130"/>
      <c r="BO61" s="244" t="s">
        <v>101</v>
      </c>
      <c r="BP61" s="244"/>
      <c r="BQ61" s="244"/>
      <c r="BR61" s="244"/>
    </row>
    <row r="62" spans="2:70" s="6" customFormat="1" ht="11.25" customHeight="1" x14ac:dyDescent="0.15">
      <c r="AY62" s="93"/>
      <c r="AZ62" s="93"/>
      <c r="BA62" s="244">
        <f>B58</f>
        <v>0</v>
      </c>
      <c r="BB62" s="244"/>
      <c r="BC62" s="244"/>
      <c r="BD62" s="244"/>
      <c r="BE62" s="475" t="e">
        <f>ROUNDDOWN(AM43/K47*1000,2)</f>
        <v>#DIV/0!</v>
      </c>
      <c r="BF62" s="475"/>
      <c r="BG62" s="475"/>
      <c r="BH62" s="475"/>
      <c r="BI62" s="467">
        <f>IF(BA62="北北海道",$BM$57,IF(BA62="南北海道",$BM$58,))</f>
        <v>0</v>
      </c>
      <c r="BJ62" s="477"/>
      <c r="BK62" s="477"/>
      <c r="BL62" s="468"/>
      <c r="BM62" s="467" t="e">
        <f>MIN(BE62,BI62)</f>
        <v>#DIV/0!</v>
      </c>
      <c r="BN62" s="468"/>
      <c r="BO62" s="469" t="e">
        <f>ROUNDDOWN(AM41/K47*1000,2)</f>
        <v>#DIV/0!</v>
      </c>
      <c r="BP62" s="470"/>
      <c r="BQ62" s="470"/>
      <c r="BR62" s="471"/>
    </row>
    <row r="63" spans="2:70" s="6" customFormat="1" ht="11.25" customHeight="1" x14ac:dyDescent="0.15">
      <c r="AB63" s="26"/>
      <c r="AC63" s="26"/>
      <c r="AY63" s="93"/>
      <c r="AZ63" s="93"/>
      <c r="BA63" s="244">
        <f>B60</f>
        <v>0</v>
      </c>
      <c r="BB63" s="244"/>
      <c r="BC63" s="244"/>
      <c r="BD63" s="244"/>
      <c r="BE63" s="475"/>
      <c r="BF63" s="475"/>
      <c r="BG63" s="475"/>
      <c r="BH63" s="475"/>
      <c r="BI63" s="467">
        <f>IF(BA63="北北海道",$BM$57,IF(BA63="南北海道",$BM$58,))</f>
        <v>0</v>
      </c>
      <c r="BJ63" s="477"/>
      <c r="BK63" s="477"/>
      <c r="BL63" s="468"/>
      <c r="BM63" s="467" t="e">
        <f>MIN(BE62,BI63)</f>
        <v>#DIV/0!</v>
      </c>
      <c r="BN63" s="468"/>
      <c r="BO63" s="472"/>
      <c r="BP63" s="473"/>
      <c r="BQ63" s="473"/>
      <c r="BR63" s="474"/>
    </row>
    <row r="64" spans="2:70" s="6" customFormat="1" ht="11.25" customHeight="1" x14ac:dyDescent="0.15">
      <c r="B64" s="297" t="s">
        <v>71</v>
      </c>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Y64" s="93"/>
      <c r="AZ64" s="93"/>
    </row>
    <row r="65" spans="2:54" s="6" customFormat="1" ht="11.25" customHeight="1" x14ac:dyDescent="0.15">
      <c r="AB65" s="26"/>
      <c r="AC65" s="26"/>
      <c r="AY65" s="93"/>
      <c r="AZ65" s="93"/>
    </row>
    <row r="66" spans="2:54" s="6" customFormat="1" ht="11.25" customHeight="1" x14ac:dyDescent="0.15">
      <c r="B66" s="334" t="s">
        <v>52</v>
      </c>
      <c r="C66" s="349"/>
      <c r="D66" s="243" t="s">
        <v>50</v>
      </c>
      <c r="E66" s="243"/>
      <c r="F66" s="233" t="s">
        <v>131</v>
      </c>
      <c r="G66" s="235"/>
      <c r="H66" s="233" t="s">
        <v>51</v>
      </c>
      <c r="I66" s="234"/>
      <c r="J66" s="235"/>
      <c r="K66" s="343" t="s">
        <v>46</v>
      </c>
      <c r="L66" s="344"/>
      <c r="M66" s="344"/>
      <c r="N66" s="344"/>
      <c r="O66" s="344"/>
      <c r="P66" s="345"/>
      <c r="Q66" s="243" t="s">
        <v>72</v>
      </c>
      <c r="R66" s="243"/>
      <c r="S66" s="243"/>
      <c r="T66" s="243" t="s">
        <v>61</v>
      </c>
      <c r="U66" s="243"/>
      <c r="V66" s="243"/>
      <c r="W66" s="243" t="s">
        <v>73</v>
      </c>
      <c r="X66" s="243"/>
      <c r="Y66" s="243"/>
      <c r="Z66" s="243" t="s">
        <v>74</v>
      </c>
      <c r="AA66" s="243"/>
      <c r="AB66" s="243"/>
      <c r="AC66" s="243" t="s">
        <v>75</v>
      </c>
      <c r="AD66" s="244"/>
      <c r="AE66" s="244"/>
      <c r="AF66" s="265" t="s">
        <v>89</v>
      </c>
      <c r="AG66" s="266"/>
      <c r="AH66" s="267"/>
      <c r="AI66" s="334" t="s">
        <v>78</v>
      </c>
      <c r="AJ66" s="335"/>
      <c r="AK66" s="336"/>
      <c r="AL66" s="243" t="s">
        <v>77</v>
      </c>
      <c r="AM66" s="244"/>
      <c r="AN66" s="244"/>
      <c r="AO66" s="244"/>
      <c r="AP66" s="244"/>
      <c r="AQ66" s="243" t="s">
        <v>76</v>
      </c>
      <c r="AR66" s="244"/>
      <c r="AS66" s="244"/>
      <c r="AT66" s="244"/>
      <c r="AU66" s="244"/>
      <c r="AV66" s="243" t="s">
        <v>80</v>
      </c>
      <c r="AW66" s="244"/>
      <c r="AX66" s="244"/>
      <c r="AY66" s="244"/>
      <c r="AZ66" s="244"/>
      <c r="BA66" s="42"/>
      <c r="BB66" s="44"/>
    </row>
    <row r="67" spans="2:54" s="6" customFormat="1" ht="11.25" customHeight="1" x14ac:dyDescent="0.15">
      <c r="B67" s="350"/>
      <c r="C67" s="351"/>
      <c r="D67" s="243"/>
      <c r="E67" s="243"/>
      <c r="F67" s="236"/>
      <c r="G67" s="238"/>
      <c r="H67" s="236"/>
      <c r="I67" s="237"/>
      <c r="J67" s="238"/>
      <c r="K67" s="346"/>
      <c r="L67" s="347"/>
      <c r="M67" s="347"/>
      <c r="N67" s="347"/>
      <c r="O67" s="347"/>
      <c r="P67" s="348"/>
      <c r="Q67" s="243"/>
      <c r="R67" s="243"/>
      <c r="S67" s="243"/>
      <c r="T67" s="243"/>
      <c r="U67" s="243"/>
      <c r="V67" s="243"/>
      <c r="W67" s="243"/>
      <c r="X67" s="243"/>
      <c r="Y67" s="243"/>
      <c r="Z67" s="243"/>
      <c r="AA67" s="243"/>
      <c r="AB67" s="243"/>
      <c r="AC67" s="244"/>
      <c r="AD67" s="244"/>
      <c r="AE67" s="244"/>
      <c r="AF67" s="268"/>
      <c r="AG67" s="269"/>
      <c r="AH67" s="270"/>
      <c r="AI67" s="337"/>
      <c r="AJ67" s="338"/>
      <c r="AK67" s="339"/>
      <c r="AL67" s="244"/>
      <c r="AM67" s="244"/>
      <c r="AN67" s="244"/>
      <c r="AO67" s="244"/>
      <c r="AP67" s="244"/>
      <c r="AQ67" s="244"/>
      <c r="AR67" s="244"/>
      <c r="AS67" s="244"/>
      <c r="AT67" s="244"/>
      <c r="AU67" s="244"/>
      <c r="AV67" s="244"/>
      <c r="AW67" s="244"/>
      <c r="AX67" s="244"/>
      <c r="AY67" s="244"/>
      <c r="AZ67" s="244"/>
      <c r="BA67" s="42"/>
      <c r="BB67" s="44"/>
    </row>
    <row r="68" spans="2:54" s="6" customFormat="1" ht="11.25" customHeight="1" x14ac:dyDescent="0.15">
      <c r="B68" s="350"/>
      <c r="C68" s="351"/>
      <c r="D68" s="243"/>
      <c r="E68" s="243"/>
      <c r="F68" s="236"/>
      <c r="G68" s="238"/>
      <c r="H68" s="236"/>
      <c r="I68" s="237"/>
      <c r="J68" s="238"/>
      <c r="K68" s="243" t="s">
        <v>48</v>
      </c>
      <c r="L68" s="244"/>
      <c r="M68" s="233" t="s">
        <v>47</v>
      </c>
      <c r="N68" s="235"/>
      <c r="O68" s="243" t="s">
        <v>49</v>
      </c>
      <c r="P68" s="244"/>
      <c r="Q68" s="243"/>
      <c r="R68" s="243"/>
      <c r="S68" s="243"/>
      <c r="T68" s="243"/>
      <c r="U68" s="243"/>
      <c r="V68" s="243"/>
      <c r="W68" s="243"/>
      <c r="X68" s="243"/>
      <c r="Y68" s="243"/>
      <c r="Z68" s="243"/>
      <c r="AA68" s="243"/>
      <c r="AB68" s="243"/>
      <c r="AC68" s="244"/>
      <c r="AD68" s="244"/>
      <c r="AE68" s="244"/>
      <c r="AF68" s="268"/>
      <c r="AG68" s="269"/>
      <c r="AH68" s="270"/>
      <c r="AI68" s="337"/>
      <c r="AJ68" s="338"/>
      <c r="AK68" s="339"/>
      <c r="AL68" s="244"/>
      <c r="AM68" s="244"/>
      <c r="AN68" s="244"/>
      <c r="AO68" s="244"/>
      <c r="AP68" s="244"/>
      <c r="AQ68" s="244"/>
      <c r="AR68" s="244"/>
      <c r="AS68" s="244"/>
      <c r="AT68" s="244"/>
      <c r="AU68" s="244"/>
      <c r="AV68" s="244"/>
      <c r="AW68" s="244"/>
      <c r="AX68" s="244"/>
      <c r="AY68" s="244"/>
      <c r="AZ68" s="244"/>
      <c r="BA68" s="42"/>
      <c r="BB68" s="44"/>
    </row>
    <row r="69" spans="2:54" s="6" customFormat="1" ht="11.25" customHeight="1" x14ac:dyDescent="0.15">
      <c r="B69" s="350"/>
      <c r="C69" s="351"/>
      <c r="D69" s="243"/>
      <c r="E69" s="243"/>
      <c r="F69" s="236"/>
      <c r="G69" s="238"/>
      <c r="H69" s="236"/>
      <c r="I69" s="237"/>
      <c r="J69" s="238"/>
      <c r="K69" s="244"/>
      <c r="L69" s="244"/>
      <c r="M69" s="236"/>
      <c r="N69" s="238"/>
      <c r="O69" s="244"/>
      <c r="P69" s="244"/>
      <c r="Q69" s="243"/>
      <c r="R69" s="243"/>
      <c r="S69" s="243"/>
      <c r="T69" s="243"/>
      <c r="U69" s="243"/>
      <c r="V69" s="243"/>
      <c r="W69" s="243"/>
      <c r="X69" s="243"/>
      <c r="Y69" s="243"/>
      <c r="Z69" s="243"/>
      <c r="AA69" s="243"/>
      <c r="AB69" s="243"/>
      <c r="AC69" s="244"/>
      <c r="AD69" s="244"/>
      <c r="AE69" s="244"/>
      <c r="AF69" s="268"/>
      <c r="AG69" s="269"/>
      <c r="AH69" s="270"/>
      <c r="AI69" s="337"/>
      <c r="AJ69" s="338"/>
      <c r="AK69" s="339"/>
      <c r="AL69" s="244"/>
      <c r="AM69" s="244"/>
      <c r="AN69" s="244"/>
      <c r="AO69" s="244"/>
      <c r="AP69" s="244"/>
      <c r="AQ69" s="244"/>
      <c r="AR69" s="244"/>
      <c r="AS69" s="244"/>
      <c r="AT69" s="244"/>
      <c r="AU69" s="244"/>
      <c r="AV69" s="244"/>
      <c r="AW69" s="244"/>
      <c r="AX69" s="244"/>
      <c r="AY69" s="244"/>
      <c r="AZ69" s="244"/>
      <c r="BA69" s="42"/>
      <c r="BB69" s="44"/>
    </row>
    <row r="70" spans="2:54" s="6" customFormat="1" ht="11.25" customHeight="1" x14ac:dyDescent="0.15">
      <c r="B70" s="350"/>
      <c r="C70" s="351"/>
      <c r="D70" s="243"/>
      <c r="E70" s="243"/>
      <c r="F70" s="236"/>
      <c r="G70" s="238"/>
      <c r="H70" s="236"/>
      <c r="I70" s="237"/>
      <c r="J70" s="238"/>
      <c r="K70" s="244"/>
      <c r="L70" s="244"/>
      <c r="M70" s="236"/>
      <c r="N70" s="238"/>
      <c r="O70" s="244"/>
      <c r="P70" s="244"/>
      <c r="Q70" s="243"/>
      <c r="R70" s="243"/>
      <c r="S70" s="243"/>
      <c r="T70" s="243"/>
      <c r="U70" s="243"/>
      <c r="V70" s="243"/>
      <c r="W70" s="243"/>
      <c r="X70" s="243"/>
      <c r="Y70" s="243"/>
      <c r="Z70" s="243"/>
      <c r="AA70" s="243"/>
      <c r="AB70" s="243"/>
      <c r="AC70" s="244"/>
      <c r="AD70" s="244"/>
      <c r="AE70" s="244"/>
      <c r="AF70" s="268"/>
      <c r="AG70" s="269"/>
      <c r="AH70" s="270"/>
      <c r="AI70" s="337"/>
      <c r="AJ70" s="338"/>
      <c r="AK70" s="339"/>
      <c r="AL70" s="244"/>
      <c r="AM70" s="244"/>
      <c r="AN70" s="244"/>
      <c r="AO70" s="244"/>
      <c r="AP70" s="244"/>
      <c r="AQ70" s="244"/>
      <c r="AR70" s="244"/>
      <c r="AS70" s="244"/>
      <c r="AT70" s="244"/>
      <c r="AU70" s="244"/>
      <c r="AV70" s="244"/>
      <c r="AW70" s="244"/>
      <c r="AX70" s="244"/>
      <c r="AY70" s="244"/>
      <c r="AZ70" s="244"/>
      <c r="BA70" s="42"/>
      <c r="BB70" s="44"/>
    </row>
    <row r="71" spans="2:54" s="6" customFormat="1" ht="11.25" customHeight="1" x14ac:dyDescent="0.15">
      <c r="B71" s="350"/>
      <c r="C71" s="351"/>
      <c r="D71" s="243"/>
      <c r="E71" s="243"/>
      <c r="F71" s="236"/>
      <c r="G71" s="238"/>
      <c r="H71" s="236"/>
      <c r="I71" s="237"/>
      <c r="J71" s="238"/>
      <c r="K71" s="244"/>
      <c r="L71" s="244"/>
      <c r="M71" s="236"/>
      <c r="N71" s="238"/>
      <c r="O71" s="244"/>
      <c r="P71" s="244"/>
      <c r="Q71" s="243"/>
      <c r="R71" s="243"/>
      <c r="S71" s="243"/>
      <c r="T71" s="243"/>
      <c r="U71" s="243"/>
      <c r="V71" s="243"/>
      <c r="W71" s="243"/>
      <c r="X71" s="243"/>
      <c r="Y71" s="243"/>
      <c r="Z71" s="243"/>
      <c r="AA71" s="243"/>
      <c r="AB71" s="243"/>
      <c r="AC71" s="244"/>
      <c r="AD71" s="244"/>
      <c r="AE71" s="244"/>
      <c r="AF71" s="268"/>
      <c r="AG71" s="269"/>
      <c r="AH71" s="270"/>
      <c r="AI71" s="337"/>
      <c r="AJ71" s="338"/>
      <c r="AK71" s="339"/>
      <c r="AL71" s="244"/>
      <c r="AM71" s="244"/>
      <c r="AN71" s="244"/>
      <c r="AO71" s="244"/>
      <c r="AP71" s="244"/>
      <c r="AQ71" s="244"/>
      <c r="AR71" s="244"/>
      <c r="AS71" s="244"/>
      <c r="AT71" s="244"/>
      <c r="AU71" s="244"/>
      <c r="AV71" s="244"/>
      <c r="AW71" s="244"/>
      <c r="AX71" s="244"/>
      <c r="AY71" s="244"/>
      <c r="AZ71" s="244"/>
      <c r="BA71" s="42"/>
      <c r="BB71" s="44"/>
    </row>
    <row r="72" spans="2:54" s="6" customFormat="1" ht="11.25" customHeight="1" x14ac:dyDescent="0.15">
      <c r="B72" s="350"/>
      <c r="C72" s="351"/>
      <c r="D72" s="243"/>
      <c r="E72" s="243"/>
      <c r="F72" s="236"/>
      <c r="G72" s="238"/>
      <c r="H72" s="236"/>
      <c r="I72" s="237"/>
      <c r="J72" s="238"/>
      <c r="K72" s="244"/>
      <c r="L72" s="244"/>
      <c r="M72" s="236"/>
      <c r="N72" s="238"/>
      <c r="O72" s="244"/>
      <c r="P72" s="244"/>
      <c r="Q72" s="243"/>
      <c r="R72" s="243"/>
      <c r="S72" s="243"/>
      <c r="T72" s="243"/>
      <c r="U72" s="243"/>
      <c r="V72" s="243"/>
      <c r="W72" s="243"/>
      <c r="X72" s="243"/>
      <c r="Y72" s="243"/>
      <c r="Z72" s="243"/>
      <c r="AA72" s="243"/>
      <c r="AB72" s="243"/>
      <c r="AC72" s="244"/>
      <c r="AD72" s="244"/>
      <c r="AE72" s="244"/>
      <c r="AF72" s="268"/>
      <c r="AG72" s="269"/>
      <c r="AH72" s="270"/>
      <c r="AI72" s="337"/>
      <c r="AJ72" s="338"/>
      <c r="AK72" s="339"/>
      <c r="AL72" s="244"/>
      <c r="AM72" s="244"/>
      <c r="AN72" s="244"/>
      <c r="AO72" s="244"/>
      <c r="AP72" s="244"/>
      <c r="AQ72" s="244"/>
      <c r="AR72" s="244"/>
      <c r="AS72" s="244"/>
      <c r="AT72" s="244"/>
      <c r="AU72" s="244"/>
      <c r="AV72" s="244"/>
      <c r="AW72" s="244"/>
      <c r="AX72" s="244"/>
      <c r="AY72" s="244"/>
      <c r="AZ72" s="244"/>
      <c r="BA72" s="42"/>
      <c r="BB72" s="44"/>
    </row>
    <row r="73" spans="2:54" s="6" customFormat="1" ht="11.25" customHeight="1" x14ac:dyDescent="0.15">
      <c r="B73" s="350"/>
      <c r="C73" s="351"/>
      <c r="D73" s="243"/>
      <c r="E73" s="243"/>
      <c r="F73" s="236"/>
      <c r="G73" s="238"/>
      <c r="H73" s="236"/>
      <c r="I73" s="237"/>
      <c r="J73" s="238"/>
      <c r="K73" s="244"/>
      <c r="L73" s="244"/>
      <c r="M73" s="236"/>
      <c r="N73" s="238"/>
      <c r="O73" s="244"/>
      <c r="P73" s="244"/>
      <c r="Q73" s="243"/>
      <c r="R73" s="243"/>
      <c r="S73" s="243"/>
      <c r="T73" s="243"/>
      <c r="U73" s="243"/>
      <c r="V73" s="243"/>
      <c r="W73" s="243"/>
      <c r="X73" s="243"/>
      <c r="Y73" s="243"/>
      <c r="Z73" s="243"/>
      <c r="AA73" s="243"/>
      <c r="AB73" s="243"/>
      <c r="AC73" s="244"/>
      <c r="AD73" s="244"/>
      <c r="AE73" s="244"/>
      <c r="AF73" s="268"/>
      <c r="AG73" s="269"/>
      <c r="AH73" s="270"/>
      <c r="AI73" s="337"/>
      <c r="AJ73" s="338"/>
      <c r="AK73" s="339"/>
      <c r="AL73" s="244"/>
      <c r="AM73" s="244"/>
      <c r="AN73" s="244"/>
      <c r="AO73" s="244"/>
      <c r="AP73" s="244"/>
      <c r="AQ73" s="244"/>
      <c r="AR73" s="244"/>
      <c r="AS73" s="244"/>
      <c r="AT73" s="244"/>
      <c r="AU73" s="244"/>
      <c r="AV73" s="244"/>
      <c r="AW73" s="244"/>
      <c r="AX73" s="244"/>
      <c r="AY73" s="244"/>
      <c r="AZ73" s="244"/>
      <c r="BA73" s="42"/>
      <c r="BB73" s="44"/>
    </row>
    <row r="74" spans="2:54" s="6" customFormat="1" ht="11.25" customHeight="1" x14ac:dyDescent="0.15">
      <c r="B74" s="352"/>
      <c r="C74" s="353"/>
      <c r="D74" s="243"/>
      <c r="E74" s="243"/>
      <c r="F74" s="239"/>
      <c r="G74" s="241"/>
      <c r="H74" s="239"/>
      <c r="I74" s="240"/>
      <c r="J74" s="241"/>
      <c r="K74" s="244"/>
      <c r="L74" s="244"/>
      <c r="M74" s="239"/>
      <c r="N74" s="241"/>
      <c r="O74" s="244"/>
      <c r="P74" s="244"/>
      <c r="Q74" s="243"/>
      <c r="R74" s="243"/>
      <c r="S74" s="243"/>
      <c r="T74" s="243"/>
      <c r="U74" s="243"/>
      <c r="V74" s="243"/>
      <c r="W74" s="243"/>
      <c r="X74" s="243"/>
      <c r="Y74" s="243"/>
      <c r="Z74" s="243"/>
      <c r="AA74" s="243"/>
      <c r="AB74" s="243"/>
      <c r="AC74" s="244"/>
      <c r="AD74" s="244"/>
      <c r="AE74" s="244"/>
      <c r="AF74" s="271"/>
      <c r="AG74" s="272"/>
      <c r="AH74" s="273"/>
      <c r="AI74" s="340"/>
      <c r="AJ74" s="341"/>
      <c r="AK74" s="342"/>
      <c r="AL74" s="244"/>
      <c r="AM74" s="244"/>
      <c r="AN74" s="244"/>
      <c r="AO74" s="244"/>
      <c r="AP74" s="244"/>
      <c r="AQ74" s="244"/>
      <c r="AR74" s="244"/>
      <c r="AS74" s="244"/>
      <c r="AT74" s="244"/>
      <c r="AU74" s="244"/>
      <c r="AV74" s="244"/>
      <c r="AW74" s="244"/>
      <c r="AX74" s="244"/>
      <c r="AY74" s="244"/>
      <c r="AZ74" s="244"/>
      <c r="BA74" s="42"/>
      <c r="BB74" s="44"/>
    </row>
    <row r="75" spans="2:54" s="6" customFormat="1" ht="11.25" customHeight="1" x14ac:dyDescent="0.15">
      <c r="B75" s="131"/>
      <c r="C75" s="131"/>
      <c r="D75" s="182" t="str">
        <f>IF(H75="","","第１号")</f>
        <v/>
      </c>
      <c r="E75" s="183"/>
      <c r="F75" s="354"/>
      <c r="G75" s="355"/>
      <c r="H75" s="176"/>
      <c r="I75" s="177"/>
      <c r="J75" s="178"/>
      <c r="K75" s="142"/>
      <c r="L75" s="142"/>
      <c r="M75" s="142"/>
      <c r="N75" s="142"/>
      <c r="O75" s="142"/>
      <c r="P75" s="142"/>
      <c r="Q75" s="143"/>
      <c r="R75" s="144"/>
      <c r="S75" s="145"/>
      <c r="T75" s="143"/>
      <c r="U75" s="144"/>
      <c r="V75" s="145"/>
      <c r="W75" s="149"/>
      <c r="X75" s="150"/>
      <c r="Y75" s="151"/>
      <c r="Z75" s="149"/>
      <c r="AA75" s="150"/>
      <c r="AB75" s="151"/>
      <c r="AC75" s="149"/>
      <c r="AD75" s="150"/>
      <c r="AE75" s="151"/>
      <c r="AF75" s="149"/>
      <c r="AG75" s="150"/>
      <c r="AH75" s="151"/>
      <c r="AI75" s="155" t="str">
        <f>IF(COUNTA(W75:AH76)&lt;4,"",IF(Z75&gt;W75,100,ROUNDDOWN((Z75+AF75)/W75*100,2)))</f>
        <v/>
      </c>
      <c r="AJ75" s="156"/>
      <c r="AK75" s="157"/>
      <c r="AL75" s="161"/>
      <c r="AM75" s="161"/>
      <c r="AN75" s="161"/>
      <c r="AO75" s="162"/>
      <c r="AP75" s="163" t="s">
        <v>82</v>
      </c>
      <c r="AQ75" s="164" t="str">
        <f>IF(ISERROR(FLOOR((AL75*AI75/100),0.1)),"",FLOOR((AL75*AI75/100),0.1))</f>
        <v/>
      </c>
      <c r="AR75" s="164"/>
      <c r="AS75" s="164"/>
      <c r="AT75" s="165"/>
      <c r="AU75" s="163" t="s">
        <v>82</v>
      </c>
      <c r="AV75" s="166">
        <f>AL75*1000</f>
        <v>0</v>
      </c>
      <c r="AW75" s="166"/>
      <c r="AX75" s="166"/>
      <c r="AY75" s="167"/>
      <c r="AZ75" s="130" t="s">
        <v>26</v>
      </c>
      <c r="BA75" s="42"/>
    </row>
    <row r="76" spans="2:54" s="6" customFormat="1" ht="11.25" customHeight="1" x14ac:dyDescent="0.15">
      <c r="B76" s="131"/>
      <c r="C76" s="131"/>
      <c r="D76" s="184"/>
      <c r="E76" s="185"/>
      <c r="F76" s="356"/>
      <c r="G76" s="357"/>
      <c r="H76" s="179"/>
      <c r="I76" s="180"/>
      <c r="J76" s="181"/>
      <c r="K76" s="142"/>
      <c r="L76" s="142"/>
      <c r="M76" s="142"/>
      <c r="N76" s="142"/>
      <c r="O76" s="142"/>
      <c r="P76" s="142"/>
      <c r="Q76" s="146"/>
      <c r="R76" s="147"/>
      <c r="S76" s="148"/>
      <c r="T76" s="146"/>
      <c r="U76" s="147"/>
      <c r="V76" s="148"/>
      <c r="W76" s="152"/>
      <c r="X76" s="153"/>
      <c r="Y76" s="154"/>
      <c r="Z76" s="152"/>
      <c r="AA76" s="153"/>
      <c r="AB76" s="154"/>
      <c r="AC76" s="152"/>
      <c r="AD76" s="153"/>
      <c r="AE76" s="154"/>
      <c r="AF76" s="152"/>
      <c r="AG76" s="153"/>
      <c r="AH76" s="154"/>
      <c r="AI76" s="158"/>
      <c r="AJ76" s="159"/>
      <c r="AK76" s="160"/>
      <c r="AL76" s="161"/>
      <c r="AM76" s="161"/>
      <c r="AN76" s="161"/>
      <c r="AO76" s="162"/>
      <c r="AP76" s="130"/>
      <c r="AQ76" s="164"/>
      <c r="AR76" s="164"/>
      <c r="AS76" s="164"/>
      <c r="AT76" s="165"/>
      <c r="AU76" s="130"/>
      <c r="AV76" s="166"/>
      <c r="AW76" s="166"/>
      <c r="AX76" s="166"/>
      <c r="AY76" s="167"/>
      <c r="AZ76" s="130"/>
      <c r="BA76" s="42"/>
    </row>
    <row r="77" spans="2:54" s="6" customFormat="1" ht="11.25" customHeight="1" x14ac:dyDescent="0.15">
      <c r="B77" s="131"/>
      <c r="C77" s="131"/>
      <c r="D77" s="182" t="str">
        <f>IF(H77="","","第２号")</f>
        <v/>
      </c>
      <c r="E77" s="183"/>
      <c r="F77" s="354"/>
      <c r="G77" s="355"/>
      <c r="H77" s="136"/>
      <c r="I77" s="137"/>
      <c r="J77" s="138"/>
      <c r="K77" s="142"/>
      <c r="L77" s="142"/>
      <c r="M77" s="142"/>
      <c r="N77" s="142"/>
      <c r="O77" s="142"/>
      <c r="P77" s="142"/>
      <c r="Q77" s="143"/>
      <c r="R77" s="144"/>
      <c r="S77" s="145"/>
      <c r="T77" s="143"/>
      <c r="U77" s="144"/>
      <c r="V77" s="145"/>
      <c r="W77" s="149"/>
      <c r="X77" s="150"/>
      <c r="Y77" s="151"/>
      <c r="Z77" s="149"/>
      <c r="AA77" s="150"/>
      <c r="AB77" s="151"/>
      <c r="AC77" s="149"/>
      <c r="AD77" s="150"/>
      <c r="AE77" s="151"/>
      <c r="AF77" s="149"/>
      <c r="AG77" s="150"/>
      <c r="AH77" s="151"/>
      <c r="AI77" s="155" t="str">
        <f>IF(COUNTA(W77:AH78)&lt;4,"",IF(Z77&gt;W77,100,ROUNDDOWN((Z77+AF77)/W77*100,2)))</f>
        <v/>
      </c>
      <c r="AJ77" s="156"/>
      <c r="AK77" s="157"/>
      <c r="AL77" s="161"/>
      <c r="AM77" s="161"/>
      <c r="AN77" s="161"/>
      <c r="AO77" s="162"/>
      <c r="AP77" s="163" t="s">
        <v>82</v>
      </c>
      <c r="AQ77" s="164" t="str">
        <f t="shared" ref="AQ77" si="0">IF(ISERROR(FLOOR((AL77*AI77/100),0.1)),"",FLOOR((AL77*AI77/100),0.1))</f>
        <v/>
      </c>
      <c r="AR77" s="164"/>
      <c r="AS77" s="164"/>
      <c r="AT77" s="165"/>
      <c r="AU77" s="163" t="s">
        <v>82</v>
      </c>
      <c r="AV77" s="166">
        <f t="shared" ref="AV77" si="1">AL77*1000</f>
        <v>0</v>
      </c>
      <c r="AW77" s="166"/>
      <c r="AX77" s="166"/>
      <c r="AY77" s="167"/>
      <c r="AZ77" s="130" t="s">
        <v>26</v>
      </c>
      <c r="BA77" s="42"/>
    </row>
    <row r="78" spans="2:54" s="6" customFormat="1" ht="11.25" customHeight="1" x14ac:dyDescent="0.15">
      <c r="B78" s="131"/>
      <c r="C78" s="131"/>
      <c r="D78" s="184"/>
      <c r="E78" s="185"/>
      <c r="F78" s="356"/>
      <c r="G78" s="357"/>
      <c r="H78" s="139"/>
      <c r="I78" s="140"/>
      <c r="J78" s="141"/>
      <c r="K78" s="142"/>
      <c r="L78" s="142"/>
      <c r="M78" s="142"/>
      <c r="N78" s="142"/>
      <c r="O78" s="142"/>
      <c r="P78" s="142"/>
      <c r="Q78" s="146"/>
      <c r="R78" s="147"/>
      <c r="S78" s="148"/>
      <c r="T78" s="146"/>
      <c r="U78" s="147"/>
      <c r="V78" s="148"/>
      <c r="W78" s="152"/>
      <c r="X78" s="153"/>
      <c r="Y78" s="154"/>
      <c r="Z78" s="152"/>
      <c r="AA78" s="153"/>
      <c r="AB78" s="154"/>
      <c r="AC78" s="152"/>
      <c r="AD78" s="153"/>
      <c r="AE78" s="154"/>
      <c r="AF78" s="152"/>
      <c r="AG78" s="153"/>
      <c r="AH78" s="154"/>
      <c r="AI78" s="158"/>
      <c r="AJ78" s="159"/>
      <c r="AK78" s="160"/>
      <c r="AL78" s="161"/>
      <c r="AM78" s="161"/>
      <c r="AN78" s="161"/>
      <c r="AO78" s="162"/>
      <c r="AP78" s="130"/>
      <c r="AQ78" s="164"/>
      <c r="AR78" s="164"/>
      <c r="AS78" s="164"/>
      <c r="AT78" s="165"/>
      <c r="AU78" s="130"/>
      <c r="AV78" s="166"/>
      <c r="AW78" s="166"/>
      <c r="AX78" s="166"/>
      <c r="AY78" s="167"/>
      <c r="AZ78" s="130"/>
      <c r="BA78" s="42"/>
    </row>
    <row r="79" spans="2:54" s="6" customFormat="1" ht="11.25" customHeight="1" x14ac:dyDescent="0.15">
      <c r="B79" s="131"/>
      <c r="C79" s="131"/>
      <c r="D79" s="182" t="str">
        <f>IF(H79="","","第３号")</f>
        <v/>
      </c>
      <c r="E79" s="183"/>
      <c r="F79" s="354"/>
      <c r="G79" s="355"/>
      <c r="H79" s="136"/>
      <c r="I79" s="137"/>
      <c r="J79" s="138"/>
      <c r="K79" s="142"/>
      <c r="L79" s="142"/>
      <c r="M79" s="142"/>
      <c r="N79" s="142"/>
      <c r="O79" s="142"/>
      <c r="P79" s="142"/>
      <c r="Q79" s="143"/>
      <c r="R79" s="144"/>
      <c r="S79" s="145"/>
      <c r="T79" s="143"/>
      <c r="U79" s="144"/>
      <c r="V79" s="145"/>
      <c r="W79" s="149"/>
      <c r="X79" s="150"/>
      <c r="Y79" s="151"/>
      <c r="Z79" s="149"/>
      <c r="AA79" s="150"/>
      <c r="AB79" s="151"/>
      <c r="AC79" s="149"/>
      <c r="AD79" s="150"/>
      <c r="AE79" s="151"/>
      <c r="AF79" s="149"/>
      <c r="AG79" s="150"/>
      <c r="AH79" s="151"/>
      <c r="AI79" s="155" t="str">
        <f>IF(COUNTA(W79:AH80)&lt;4,"",IF(Z79&gt;W79,100,ROUNDDOWN((Z79+AF79)/W79*100,2)))</f>
        <v/>
      </c>
      <c r="AJ79" s="156"/>
      <c r="AK79" s="157"/>
      <c r="AL79" s="161"/>
      <c r="AM79" s="161"/>
      <c r="AN79" s="161"/>
      <c r="AO79" s="162"/>
      <c r="AP79" s="163" t="s">
        <v>82</v>
      </c>
      <c r="AQ79" s="164" t="str">
        <f t="shared" ref="AQ79" si="2">IF(ISERROR(FLOOR((AL79*AI79/100),0.1)),"",FLOOR((AL79*AI79/100),0.1))</f>
        <v/>
      </c>
      <c r="AR79" s="164"/>
      <c r="AS79" s="164"/>
      <c r="AT79" s="165"/>
      <c r="AU79" s="163" t="s">
        <v>82</v>
      </c>
      <c r="AV79" s="166">
        <f t="shared" ref="AV79" si="3">AL79*1000</f>
        <v>0</v>
      </c>
      <c r="AW79" s="166"/>
      <c r="AX79" s="166"/>
      <c r="AY79" s="167"/>
      <c r="AZ79" s="130" t="s">
        <v>26</v>
      </c>
      <c r="BA79" s="42"/>
    </row>
    <row r="80" spans="2:54" s="6" customFormat="1" ht="11.25" customHeight="1" x14ac:dyDescent="0.15">
      <c r="B80" s="131"/>
      <c r="C80" s="131"/>
      <c r="D80" s="184"/>
      <c r="E80" s="185"/>
      <c r="F80" s="356"/>
      <c r="G80" s="357"/>
      <c r="H80" s="139"/>
      <c r="I80" s="140"/>
      <c r="J80" s="141"/>
      <c r="K80" s="142"/>
      <c r="L80" s="142"/>
      <c r="M80" s="142"/>
      <c r="N80" s="142"/>
      <c r="O80" s="142"/>
      <c r="P80" s="142"/>
      <c r="Q80" s="146"/>
      <c r="R80" s="147"/>
      <c r="S80" s="148"/>
      <c r="T80" s="146"/>
      <c r="U80" s="147"/>
      <c r="V80" s="148"/>
      <c r="W80" s="152"/>
      <c r="X80" s="153"/>
      <c r="Y80" s="154"/>
      <c r="Z80" s="152"/>
      <c r="AA80" s="153"/>
      <c r="AB80" s="154"/>
      <c r="AC80" s="152"/>
      <c r="AD80" s="153"/>
      <c r="AE80" s="154"/>
      <c r="AF80" s="152"/>
      <c r="AG80" s="153"/>
      <c r="AH80" s="154"/>
      <c r="AI80" s="158"/>
      <c r="AJ80" s="159"/>
      <c r="AK80" s="160"/>
      <c r="AL80" s="161"/>
      <c r="AM80" s="161"/>
      <c r="AN80" s="161"/>
      <c r="AO80" s="162"/>
      <c r="AP80" s="130"/>
      <c r="AQ80" s="164"/>
      <c r="AR80" s="164"/>
      <c r="AS80" s="164"/>
      <c r="AT80" s="165"/>
      <c r="AU80" s="130"/>
      <c r="AV80" s="166"/>
      <c r="AW80" s="166"/>
      <c r="AX80" s="166"/>
      <c r="AY80" s="167"/>
      <c r="AZ80" s="130"/>
      <c r="BA80" s="42"/>
    </row>
    <row r="81" spans="2:53" s="6" customFormat="1" ht="11.25" customHeight="1" x14ac:dyDescent="0.15">
      <c r="B81" s="131"/>
      <c r="C81" s="131"/>
      <c r="D81" s="182" t="str">
        <f>IF(H81="","","第４号")</f>
        <v/>
      </c>
      <c r="E81" s="183"/>
      <c r="F81" s="354"/>
      <c r="G81" s="355"/>
      <c r="H81" s="136"/>
      <c r="I81" s="137"/>
      <c r="J81" s="138"/>
      <c r="K81" s="142"/>
      <c r="L81" s="142"/>
      <c r="M81" s="142"/>
      <c r="N81" s="142"/>
      <c r="O81" s="142"/>
      <c r="P81" s="142"/>
      <c r="Q81" s="143"/>
      <c r="R81" s="144"/>
      <c r="S81" s="145"/>
      <c r="T81" s="143"/>
      <c r="U81" s="144"/>
      <c r="V81" s="145"/>
      <c r="W81" s="149"/>
      <c r="X81" s="150"/>
      <c r="Y81" s="151"/>
      <c r="Z81" s="149"/>
      <c r="AA81" s="150"/>
      <c r="AB81" s="151"/>
      <c r="AC81" s="149"/>
      <c r="AD81" s="150"/>
      <c r="AE81" s="151"/>
      <c r="AF81" s="149"/>
      <c r="AG81" s="150"/>
      <c r="AH81" s="151"/>
      <c r="AI81" s="155" t="str">
        <f>IF(COUNTA(W81:AH82)&lt;4,"",IF(Z81&gt;W81,100,ROUNDDOWN((Z81+AF81)/W81*100,2)))</f>
        <v/>
      </c>
      <c r="AJ81" s="156"/>
      <c r="AK81" s="157"/>
      <c r="AL81" s="161"/>
      <c r="AM81" s="161"/>
      <c r="AN81" s="161"/>
      <c r="AO81" s="162"/>
      <c r="AP81" s="163" t="s">
        <v>82</v>
      </c>
      <c r="AQ81" s="164" t="str">
        <f t="shared" ref="AQ81" si="4">IF(ISERROR(FLOOR((AL81*AI81/100),0.1)),"",FLOOR((AL81*AI81/100),0.1))</f>
        <v/>
      </c>
      <c r="AR81" s="164"/>
      <c r="AS81" s="164"/>
      <c r="AT81" s="165"/>
      <c r="AU81" s="163" t="s">
        <v>82</v>
      </c>
      <c r="AV81" s="166">
        <f t="shared" ref="AV81" si="5">AL81*1000</f>
        <v>0</v>
      </c>
      <c r="AW81" s="166"/>
      <c r="AX81" s="166"/>
      <c r="AY81" s="167"/>
      <c r="AZ81" s="130" t="s">
        <v>26</v>
      </c>
      <c r="BA81" s="42"/>
    </row>
    <row r="82" spans="2:53" s="6" customFormat="1" ht="11.25" customHeight="1" x14ac:dyDescent="0.15">
      <c r="B82" s="131"/>
      <c r="C82" s="131"/>
      <c r="D82" s="184"/>
      <c r="E82" s="185"/>
      <c r="F82" s="356"/>
      <c r="G82" s="357"/>
      <c r="H82" s="139"/>
      <c r="I82" s="140"/>
      <c r="J82" s="141"/>
      <c r="K82" s="142"/>
      <c r="L82" s="142"/>
      <c r="M82" s="142"/>
      <c r="N82" s="142"/>
      <c r="O82" s="142"/>
      <c r="P82" s="142"/>
      <c r="Q82" s="146"/>
      <c r="R82" s="147"/>
      <c r="S82" s="148"/>
      <c r="T82" s="146"/>
      <c r="U82" s="147"/>
      <c r="V82" s="148"/>
      <c r="W82" s="152"/>
      <c r="X82" s="153"/>
      <c r="Y82" s="154"/>
      <c r="Z82" s="152"/>
      <c r="AA82" s="153"/>
      <c r="AB82" s="154"/>
      <c r="AC82" s="152"/>
      <c r="AD82" s="153"/>
      <c r="AE82" s="154"/>
      <c r="AF82" s="152"/>
      <c r="AG82" s="153"/>
      <c r="AH82" s="154"/>
      <c r="AI82" s="158"/>
      <c r="AJ82" s="159"/>
      <c r="AK82" s="160"/>
      <c r="AL82" s="161"/>
      <c r="AM82" s="161"/>
      <c r="AN82" s="161"/>
      <c r="AO82" s="162"/>
      <c r="AP82" s="130"/>
      <c r="AQ82" s="164"/>
      <c r="AR82" s="164"/>
      <c r="AS82" s="164"/>
      <c r="AT82" s="165"/>
      <c r="AU82" s="130"/>
      <c r="AV82" s="166"/>
      <c r="AW82" s="166"/>
      <c r="AX82" s="166"/>
      <c r="AY82" s="167"/>
      <c r="AZ82" s="130"/>
      <c r="BA82" s="42"/>
    </row>
    <row r="83" spans="2:53" s="6" customFormat="1" ht="11.25" customHeight="1" x14ac:dyDescent="0.15">
      <c r="B83" s="131"/>
      <c r="C83" s="131"/>
      <c r="D83" s="182" t="str">
        <f>IF(H83="","","第５号")</f>
        <v/>
      </c>
      <c r="E83" s="183"/>
      <c r="F83" s="354"/>
      <c r="G83" s="355"/>
      <c r="H83" s="136"/>
      <c r="I83" s="137"/>
      <c r="J83" s="138"/>
      <c r="K83" s="142"/>
      <c r="L83" s="142"/>
      <c r="M83" s="142"/>
      <c r="N83" s="142"/>
      <c r="O83" s="142"/>
      <c r="P83" s="142"/>
      <c r="Q83" s="143"/>
      <c r="R83" s="144"/>
      <c r="S83" s="145"/>
      <c r="T83" s="143"/>
      <c r="U83" s="144"/>
      <c r="V83" s="145"/>
      <c r="W83" s="149"/>
      <c r="X83" s="150"/>
      <c r="Y83" s="151"/>
      <c r="Z83" s="149"/>
      <c r="AA83" s="150"/>
      <c r="AB83" s="151"/>
      <c r="AC83" s="149"/>
      <c r="AD83" s="150"/>
      <c r="AE83" s="151"/>
      <c r="AF83" s="149"/>
      <c r="AG83" s="150"/>
      <c r="AH83" s="151"/>
      <c r="AI83" s="155" t="str">
        <f>IF(COUNTA(W83:AH84)&lt;4,"",IF(Z83&gt;W83,100,ROUNDDOWN((Z83+AF83)/W83*100,2)))</f>
        <v/>
      </c>
      <c r="AJ83" s="156"/>
      <c r="AK83" s="157"/>
      <c r="AL83" s="161"/>
      <c r="AM83" s="161"/>
      <c r="AN83" s="161"/>
      <c r="AO83" s="162"/>
      <c r="AP83" s="163" t="s">
        <v>82</v>
      </c>
      <c r="AQ83" s="164" t="str">
        <f t="shared" ref="AQ83" si="6">IF(ISERROR(FLOOR((AL83*AI83/100),0.1)),"",FLOOR((AL83*AI83/100),0.1))</f>
        <v/>
      </c>
      <c r="AR83" s="164"/>
      <c r="AS83" s="164"/>
      <c r="AT83" s="165"/>
      <c r="AU83" s="163" t="s">
        <v>82</v>
      </c>
      <c r="AV83" s="166">
        <f>AL83*1000</f>
        <v>0</v>
      </c>
      <c r="AW83" s="166"/>
      <c r="AX83" s="166"/>
      <c r="AY83" s="167"/>
      <c r="AZ83" s="130" t="s">
        <v>26</v>
      </c>
      <c r="BA83" s="42"/>
    </row>
    <row r="84" spans="2:53" s="6" customFormat="1" ht="11.25" customHeight="1" x14ac:dyDescent="0.15">
      <c r="B84" s="131"/>
      <c r="C84" s="131"/>
      <c r="D84" s="184"/>
      <c r="E84" s="185"/>
      <c r="F84" s="356"/>
      <c r="G84" s="357"/>
      <c r="H84" s="139"/>
      <c r="I84" s="140"/>
      <c r="J84" s="141"/>
      <c r="K84" s="142"/>
      <c r="L84" s="142"/>
      <c r="M84" s="142"/>
      <c r="N84" s="142"/>
      <c r="O84" s="142"/>
      <c r="P84" s="142"/>
      <c r="Q84" s="146"/>
      <c r="R84" s="147"/>
      <c r="S84" s="148"/>
      <c r="T84" s="146"/>
      <c r="U84" s="147"/>
      <c r="V84" s="148"/>
      <c r="W84" s="152"/>
      <c r="X84" s="153"/>
      <c r="Y84" s="154"/>
      <c r="Z84" s="152"/>
      <c r="AA84" s="153"/>
      <c r="AB84" s="154"/>
      <c r="AC84" s="152"/>
      <c r="AD84" s="153"/>
      <c r="AE84" s="154"/>
      <c r="AF84" s="152"/>
      <c r="AG84" s="153"/>
      <c r="AH84" s="154"/>
      <c r="AI84" s="158"/>
      <c r="AJ84" s="159"/>
      <c r="AK84" s="160"/>
      <c r="AL84" s="161"/>
      <c r="AM84" s="161"/>
      <c r="AN84" s="161"/>
      <c r="AO84" s="162"/>
      <c r="AP84" s="130"/>
      <c r="AQ84" s="164"/>
      <c r="AR84" s="164"/>
      <c r="AS84" s="164"/>
      <c r="AT84" s="165"/>
      <c r="AU84" s="130"/>
      <c r="AV84" s="166"/>
      <c r="AW84" s="166"/>
      <c r="AX84" s="166"/>
      <c r="AY84" s="167"/>
      <c r="AZ84" s="130"/>
      <c r="BA84" s="42"/>
    </row>
    <row r="85" spans="2:53" s="6" customFormat="1" ht="11.25" customHeight="1" x14ac:dyDescent="0.15">
      <c r="B85" s="131"/>
      <c r="C85" s="131"/>
      <c r="D85" s="182" t="str">
        <f>IF(H85="","","第６号")</f>
        <v/>
      </c>
      <c r="E85" s="183"/>
      <c r="F85" s="354"/>
      <c r="G85" s="355"/>
      <c r="H85" s="136"/>
      <c r="I85" s="137"/>
      <c r="J85" s="138"/>
      <c r="K85" s="142"/>
      <c r="L85" s="142"/>
      <c r="M85" s="142"/>
      <c r="N85" s="142"/>
      <c r="O85" s="142"/>
      <c r="P85" s="142"/>
      <c r="Q85" s="143"/>
      <c r="R85" s="144"/>
      <c r="S85" s="145"/>
      <c r="T85" s="143"/>
      <c r="U85" s="144"/>
      <c r="V85" s="145"/>
      <c r="W85" s="149"/>
      <c r="X85" s="150"/>
      <c r="Y85" s="151"/>
      <c r="Z85" s="149"/>
      <c r="AA85" s="150"/>
      <c r="AB85" s="151"/>
      <c r="AC85" s="149"/>
      <c r="AD85" s="150"/>
      <c r="AE85" s="151"/>
      <c r="AF85" s="149"/>
      <c r="AG85" s="150"/>
      <c r="AH85" s="151"/>
      <c r="AI85" s="155" t="str">
        <f t="shared" ref="AI85" si="7">IF(COUNTA(W85:AH86)&lt;4,"",IF(Z85&gt;W85,100,ROUNDDOWN((Z85+AF85)/W85*100,2)))</f>
        <v/>
      </c>
      <c r="AJ85" s="156"/>
      <c r="AK85" s="157"/>
      <c r="AL85" s="161"/>
      <c r="AM85" s="161"/>
      <c r="AN85" s="161"/>
      <c r="AO85" s="162"/>
      <c r="AP85" s="163" t="s">
        <v>82</v>
      </c>
      <c r="AQ85" s="164" t="str">
        <f t="shared" ref="AQ85" si="8">IF(ISERROR(FLOOR((AL85*AI85/100),0.1)),"",FLOOR((AL85*AI85/100),0.1))</f>
        <v/>
      </c>
      <c r="AR85" s="164"/>
      <c r="AS85" s="164"/>
      <c r="AT85" s="165"/>
      <c r="AU85" s="163" t="s">
        <v>82</v>
      </c>
      <c r="AV85" s="166">
        <f t="shared" ref="AV85" si="9">AL85*1000</f>
        <v>0</v>
      </c>
      <c r="AW85" s="166"/>
      <c r="AX85" s="166"/>
      <c r="AY85" s="167"/>
      <c r="AZ85" s="130" t="s">
        <v>26</v>
      </c>
      <c r="BA85" s="42"/>
    </row>
    <row r="86" spans="2:53" s="6" customFormat="1" ht="11.25" customHeight="1" x14ac:dyDescent="0.15">
      <c r="B86" s="131"/>
      <c r="C86" s="131"/>
      <c r="D86" s="184"/>
      <c r="E86" s="185"/>
      <c r="F86" s="356"/>
      <c r="G86" s="357"/>
      <c r="H86" s="139"/>
      <c r="I86" s="140"/>
      <c r="J86" s="141"/>
      <c r="K86" s="142"/>
      <c r="L86" s="142"/>
      <c r="M86" s="142"/>
      <c r="N86" s="142"/>
      <c r="O86" s="142"/>
      <c r="P86" s="142"/>
      <c r="Q86" s="146"/>
      <c r="R86" s="147"/>
      <c r="S86" s="148"/>
      <c r="T86" s="146"/>
      <c r="U86" s="147"/>
      <c r="V86" s="148"/>
      <c r="W86" s="152"/>
      <c r="X86" s="153"/>
      <c r="Y86" s="154"/>
      <c r="Z86" s="152"/>
      <c r="AA86" s="153"/>
      <c r="AB86" s="154"/>
      <c r="AC86" s="152"/>
      <c r="AD86" s="153"/>
      <c r="AE86" s="154"/>
      <c r="AF86" s="152"/>
      <c r="AG86" s="153"/>
      <c r="AH86" s="154"/>
      <c r="AI86" s="158"/>
      <c r="AJ86" s="159"/>
      <c r="AK86" s="160"/>
      <c r="AL86" s="161"/>
      <c r="AM86" s="161"/>
      <c r="AN86" s="161"/>
      <c r="AO86" s="162"/>
      <c r="AP86" s="130"/>
      <c r="AQ86" s="164"/>
      <c r="AR86" s="164"/>
      <c r="AS86" s="164"/>
      <c r="AT86" s="165"/>
      <c r="AU86" s="130"/>
      <c r="AV86" s="166"/>
      <c r="AW86" s="166"/>
      <c r="AX86" s="166"/>
      <c r="AY86" s="167"/>
      <c r="AZ86" s="130"/>
      <c r="BA86" s="42"/>
    </row>
    <row r="87" spans="2:53" s="6" customFormat="1" ht="11.25" customHeight="1" x14ac:dyDescent="0.15">
      <c r="B87" s="131"/>
      <c r="C87" s="131"/>
      <c r="D87" s="182" t="str">
        <f>IF(H87="","","第７号")</f>
        <v/>
      </c>
      <c r="E87" s="183"/>
      <c r="F87" s="354"/>
      <c r="G87" s="355"/>
      <c r="H87" s="136"/>
      <c r="I87" s="137"/>
      <c r="J87" s="138"/>
      <c r="K87" s="142"/>
      <c r="L87" s="142"/>
      <c r="M87" s="142"/>
      <c r="N87" s="142"/>
      <c r="O87" s="142"/>
      <c r="P87" s="142"/>
      <c r="Q87" s="143"/>
      <c r="R87" s="144"/>
      <c r="S87" s="145"/>
      <c r="T87" s="143"/>
      <c r="U87" s="144"/>
      <c r="V87" s="145"/>
      <c r="W87" s="149"/>
      <c r="X87" s="150"/>
      <c r="Y87" s="151"/>
      <c r="Z87" s="149"/>
      <c r="AA87" s="150"/>
      <c r="AB87" s="151"/>
      <c r="AC87" s="149"/>
      <c r="AD87" s="150"/>
      <c r="AE87" s="151"/>
      <c r="AF87" s="149"/>
      <c r="AG87" s="150"/>
      <c r="AH87" s="151"/>
      <c r="AI87" s="155" t="str">
        <f t="shared" ref="AI87" si="10">IF(COUNTA(W87:AH88)&lt;4,"",IF(Z87&gt;W87,100,ROUNDDOWN((Z87+AF87)/W87*100,2)))</f>
        <v/>
      </c>
      <c r="AJ87" s="156"/>
      <c r="AK87" s="157"/>
      <c r="AL87" s="161"/>
      <c r="AM87" s="161"/>
      <c r="AN87" s="161"/>
      <c r="AO87" s="162"/>
      <c r="AP87" s="163" t="s">
        <v>82</v>
      </c>
      <c r="AQ87" s="164" t="str">
        <f t="shared" ref="AQ87" si="11">IF(ISERROR(FLOOR((AL87*AI87/100),0.1)),"",FLOOR((AL87*AI87/100),0.1))</f>
        <v/>
      </c>
      <c r="AR87" s="164"/>
      <c r="AS87" s="164"/>
      <c r="AT87" s="165"/>
      <c r="AU87" s="163" t="s">
        <v>82</v>
      </c>
      <c r="AV87" s="166">
        <f t="shared" ref="AV87" si="12">AL87*1000</f>
        <v>0</v>
      </c>
      <c r="AW87" s="166"/>
      <c r="AX87" s="166"/>
      <c r="AY87" s="167"/>
      <c r="AZ87" s="130" t="s">
        <v>26</v>
      </c>
      <c r="BA87" s="42"/>
    </row>
    <row r="88" spans="2:53" s="6" customFormat="1" ht="11.25" customHeight="1" x14ac:dyDescent="0.15">
      <c r="B88" s="131"/>
      <c r="C88" s="131"/>
      <c r="D88" s="184"/>
      <c r="E88" s="185"/>
      <c r="F88" s="356"/>
      <c r="G88" s="357"/>
      <c r="H88" s="139"/>
      <c r="I88" s="140"/>
      <c r="J88" s="141"/>
      <c r="K88" s="142"/>
      <c r="L88" s="142"/>
      <c r="M88" s="142"/>
      <c r="N88" s="142"/>
      <c r="O88" s="142"/>
      <c r="P88" s="142"/>
      <c r="Q88" s="146"/>
      <c r="R88" s="147"/>
      <c r="S88" s="148"/>
      <c r="T88" s="146"/>
      <c r="U88" s="147"/>
      <c r="V88" s="148"/>
      <c r="W88" s="152"/>
      <c r="X88" s="153"/>
      <c r="Y88" s="154"/>
      <c r="Z88" s="152"/>
      <c r="AA88" s="153"/>
      <c r="AB88" s="154"/>
      <c r="AC88" s="152"/>
      <c r="AD88" s="153"/>
      <c r="AE88" s="154"/>
      <c r="AF88" s="152"/>
      <c r="AG88" s="153"/>
      <c r="AH88" s="154"/>
      <c r="AI88" s="158"/>
      <c r="AJ88" s="159"/>
      <c r="AK88" s="160"/>
      <c r="AL88" s="161"/>
      <c r="AM88" s="161"/>
      <c r="AN88" s="161"/>
      <c r="AO88" s="162"/>
      <c r="AP88" s="130"/>
      <c r="AQ88" s="164"/>
      <c r="AR88" s="164"/>
      <c r="AS88" s="164"/>
      <c r="AT88" s="165"/>
      <c r="AU88" s="130"/>
      <c r="AV88" s="166"/>
      <c r="AW88" s="166"/>
      <c r="AX88" s="166"/>
      <c r="AY88" s="167"/>
      <c r="AZ88" s="130"/>
      <c r="BA88" s="42"/>
    </row>
    <row r="89" spans="2:53" s="6" customFormat="1" ht="11.25" customHeight="1" x14ac:dyDescent="0.15">
      <c r="B89" s="131"/>
      <c r="C89" s="131"/>
      <c r="D89" s="182" t="str">
        <f>IF(H89="","","第８号")</f>
        <v/>
      </c>
      <c r="E89" s="183"/>
      <c r="F89" s="354"/>
      <c r="G89" s="355"/>
      <c r="H89" s="136"/>
      <c r="I89" s="137"/>
      <c r="J89" s="138"/>
      <c r="K89" s="142"/>
      <c r="L89" s="142"/>
      <c r="M89" s="168"/>
      <c r="N89" s="169"/>
      <c r="O89" s="142"/>
      <c r="P89" s="142"/>
      <c r="Q89" s="143"/>
      <c r="R89" s="144"/>
      <c r="S89" s="145"/>
      <c r="T89" s="143"/>
      <c r="U89" s="144"/>
      <c r="V89" s="145"/>
      <c r="W89" s="149"/>
      <c r="X89" s="150"/>
      <c r="Y89" s="151"/>
      <c r="Z89" s="149"/>
      <c r="AA89" s="150"/>
      <c r="AB89" s="151"/>
      <c r="AC89" s="149"/>
      <c r="AD89" s="150"/>
      <c r="AE89" s="151"/>
      <c r="AF89" s="149"/>
      <c r="AG89" s="150"/>
      <c r="AH89" s="151"/>
      <c r="AI89" s="155" t="str">
        <f t="shared" ref="AI89" si="13">IF(COUNTA(W89:AH90)&lt;4,"",IF(Z89&gt;W89,100,ROUNDDOWN((Z89+AF89)/W89*100,2)))</f>
        <v/>
      </c>
      <c r="AJ89" s="156"/>
      <c r="AK89" s="157"/>
      <c r="AL89" s="161"/>
      <c r="AM89" s="161"/>
      <c r="AN89" s="161"/>
      <c r="AO89" s="162"/>
      <c r="AP89" s="163" t="s">
        <v>82</v>
      </c>
      <c r="AQ89" s="164" t="str">
        <f t="shared" ref="AQ89" si="14">IF(ISERROR(FLOOR((AL89*AI89/100),0.1)),"",FLOOR((AL89*AI89/100),0.1))</f>
        <v/>
      </c>
      <c r="AR89" s="164"/>
      <c r="AS89" s="164"/>
      <c r="AT89" s="165"/>
      <c r="AU89" s="163" t="s">
        <v>82</v>
      </c>
      <c r="AV89" s="166">
        <f t="shared" ref="AV89" si="15">AL89*1000</f>
        <v>0</v>
      </c>
      <c r="AW89" s="166"/>
      <c r="AX89" s="166"/>
      <c r="AY89" s="167"/>
      <c r="AZ89" s="130" t="s">
        <v>26</v>
      </c>
      <c r="BA89" s="42"/>
    </row>
    <row r="90" spans="2:53" s="6" customFormat="1" ht="11.25" customHeight="1" x14ac:dyDescent="0.15">
      <c r="B90" s="131"/>
      <c r="C90" s="131"/>
      <c r="D90" s="184"/>
      <c r="E90" s="185"/>
      <c r="F90" s="356"/>
      <c r="G90" s="357"/>
      <c r="H90" s="139"/>
      <c r="I90" s="140"/>
      <c r="J90" s="141"/>
      <c r="K90" s="142"/>
      <c r="L90" s="142"/>
      <c r="M90" s="170"/>
      <c r="N90" s="171"/>
      <c r="O90" s="142"/>
      <c r="P90" s="142"/>
      <c r="Q90" s="146"/>
      <c r="R90" s="147"/>
      <c r="S90" s="148"/>
      <c r="T90" s="146"/>
      <c r="U90" s="147"/>
      <c r="V90" s="148"/>
      <c r="W90" s="152"/>
      <c r="X90" s="153"/>
      <c r="Y90" s="154"/>
      <c r="Z90" s="152"/>
      <c r="AA90" s="153"/>
      <c r="AB90" s="154"/>
      <c r="AC90" s="152"/>
      <c r="AD90" s="153"/>
      <c r="AE90" s="154"/>
      <c r="AF90" s="152"/>
      <c r="AG90" s="153"/>
      <c r="AH90" s="154"/>
      <c r="AI90" s="158"/>
      <c r="AJ90" s="159"/>
      <c r="AK90" s="160"/>
      <c r="AL90" s="161"/>
      <c r="AM90" s="161"/>
      <c r="AN90" s="161"/>
      <c r="AO90" s="162"/>
      <c r="AP90" s="130"/>
      <c r="AQ90" s="164"/>
      <c r="AR90" s="164"/>
      <c r="AS90" s="164"/>
      <c r="AT90" s="165"/>
      <c r="AU90" s="130"/>
      <c r="AV90" s="166"/>
      <c r="AW90" s="166"/>
      <c r="AX90" s="166"/>
      <c r="AY90" s="167"/>
      <c r="AZ90" s="130"/>
      <c r="BA90" s="42"/>
    </row>
    <row r="91" spans="2:53" s="6" customFormat="1" ht="11.25" customHeight="1" x14ac:dyDescent="0.15">
      <c r="B91" s="131"/>
      <c r="C91" s="131"/>
      <c r="D91" s="182" t="str">
        <f>IF(H91="","","第９号")</f>
        <v/>
      </c>
      <c r="E91" s="183"/>
      <c r="F91" s="354"/>
      <c r="G91" s="355"/>
      <c r="H91" s="136"/>
      <c r="I91" s="137"/>
      <c r="J91" s="138"/>
      <c r="K91" s="142"/>
      <c r="L91" s="142"/>
      <c r="M91" s="142"/>
      <c r="N91" s="142"/>
      <c r="O91" s="142"/>
      <c r="P91" s="142"/>
      <c r="Q91" s="143"/>
      <c r="R91" s="144"/>
      <c r="S91" s="145"/>
      <c r="T91" s="143"/>
      <c r="U91" s="144"/>
      <c r="V91" s="145"/>
      <c r="W91" s="149"/>
      <c r="X91" s="150"/>
      <c r="Y91" s="151"/>
      <c r="Z91" s="149"/>
      <c r="AA91" s="150"/>
      <c r="AB91" s="151"/>
      <c r="AC91" s="149"/>
      <c r="AD91" s="150"/>
      <c r="AE91" s="151"/>
      <c r="AF91" s="149"/>
      <c r="AG91" s="150"/>
      <c r="AH91" s="151"/>
      <c r="AI91" s="155" t="str">
        <f t="shared" ref="AI91" si="16">IF(COUNTA(W91:AH92)&lt;4,"",IF(Z91&gt;W91,100,ROUNDDOWN((Z91+AF91)/W91*100,2)))</f>
        <v/>
      </c>
      <c r="AJ91" s="156"/>
      <c r="AK91" s="157"/>
      <c r="AL91" s="161"/>
      <c r="AM91" s="161"/>
      <c r="AN91" s="161"/>
      <c r="AO91" s="162"/>
      <c r="AP91" s="163" t="s">
        <v>82</v>
      </c>
      <c r="AQ91" s="164" t="str">
        <f t="shared" ref="AQ91" si="17">IF(ISERROR(FLOOR((AL91*AI91/100),0.1)),"",FLOOR((AL91*AI91/100),0.1))</f>
        <v/>
      </c>
      <c r="AR91" s="164"/>
      <c r="AS91" s="164"/>
      <c r="AT91" s="165"/>
      <c r="AU91" s="163" t="s">
        <v>82</v>
      </c>
      <c r="AV91" s="166">
        <f t="shared" ref="AV91" si="18">AL91*1000</f>
        <v>0</v>
      </c>
      <c r="AW91" s="166"/>
      <c r="AX91" s="166"/>
      <c r="AY91" s="167"/>
      <c r="AZ91" s="130" t="s">
        <v>26</v>
      </c>
      <c r="BA91" s="42"/>
    </row>
    <row r="92" spans="2:53" s="6" customFormat="1" ht="11.25" customHeight="1" x14ac:dyDescent="0.15">
      <c r="B92" s="131"/>
      <c r="C92" s="131"/>
      <c r="D92" s="184"/>
      <c r="E92" s="185"/>
      <c r="F92" s="356"/>
      <c r="G92" s="357"/>
      <c r="H92" s="139"/>
      <c r="I92" s="140"/>
      <c r="J92" s="141"/>
      <c r="K92" s="142"/>
      <c r="L92" s="142"/>
      <c r="M92" s="142"/>
      <c r="N92" s="142"/>
      <c r="O92" s="142"/>
      <c r="P92" s="142"/>
      <c r="Q92" s="146"/>
      <c r="R92" s="147"/>
      <c r="S92" s="148"/>
      <c r="T92" s="146"/>
      <c r="U92" s="147"/>
      <c r="V92" s="148"/>
      <c r="W92" s="152"/>
      <c r="X92" s="153"/>
      <c r="Y92" s="154"/>
      <c r="Z92" s="152"/>
      <c r="AA92" s="153"/>
      <c r="AB92" s="154"/>
      <c r="AC92" s="152"/>
      <c r="AD92" s="153"/>
      <c r="AE92" s="154"/>
      <c r="AF92" s="152"/>
      <c r="AG92" s="153"/>
      <c r="AH92" s="154"/>
      <c r="AI92" s="158"/>
      <c r="AJ92" s="159"/>
      <c r="AK92" s="160"/>
      <c r="AL92" s="161"/>
      <c r="AM92" s="161"/>
      <c r="AN92" s="161"/>
      <c r="AO92" s="162"/>
      <c r="AP92" s="130"/>
      <c r="AQ92" s="164"/>
      <c r="AR92" s="164"/>
      <c r="AS92" s="164"/>
      <c r="AT92" s="165"/>
      <c r="AU92" s="130"/>
      <c r="AV92" s="166"/>
      <c r="AW92" s="166"/>
      <c r="AX92" s="166"/>
      <c r="AY92" s="167"/>
      <c r="AZ92" s="130"/>
      <c r="BA92" s="42"/>
    </row>
    <row r="93" spans="2:53" s="6" customFormat="1" ht="11.25" customHeight="1" x14ac:dyDescent="0.15">
      <c r="B93" s="131"/>
      <c r="C93" s="131"/>
      <c r="D93" s="182" t="str">
        <f>IF(H93="","","第10号")</f>
        <v/>
      </c>
      <c r="E93" s="183"/>
      <c r="F93" s="354"/>
      <c r="G93" s="355"/>
      <c r="H93" s="136"/>
      <c r="I93" s="137"/>
      <c r="J93" s="138"/>
      <c r="K93" s="142"/>
      <c r="L93" s="142"/>
      <c r="M93" s="142"/>
      <c r="N93" s="142"/>
      <c r="O93" s="142"/>
      <c r="P93" s="142"/>
      <c r="Q93" s="143"/>
      <c r="R93" s="144"/>
      <c r="S93" s="145"/>
      <c r="T93" s="143"/>
      <c r="U93" s="144"/>
      <c r="V93" s="145"/>
      <c r="W93" s="149"/>
      <c r="X93" s="150"/>
      <c r="Y93" s="151"/>
      <c r="Z93" s="149"/>
      <c r="AA93" s="150"/>
      <c r="AB93" s="151"/>
      <c r="AC93" s="149"/>
      <c r="AD93" s="150"/>
      <c r="AE93" s="151"/>
      <c r="AF93" s="149"/>
      <c r="AG93" s="150"/>
      <c r="AH93" s="151"/>
      <c r="AI93" s="155" t="str">
        <f t="shared" ref="AI93" si="19">IF(COUNTA(W93:AH94)&lt;4,"",IF(Z93&gt;W93,100,ROUNDDOWN((Z93+AF93)/W93*100,2)))</f>
        <v/>
      </c>
      <c r="AJ93" s="156"/>
      <c r="AK93" s="157"/>
      <c r="AL93" s="161"/>
      <c r="AM93" s="161"/>
      <c r="AN93" s="161"/>
      <c r="AO93" s="162"/>
      <c r="AP93" s="163" t="s">
        <v>82</v>
      </c>
      <c r="AQ93" s="164" t="str">
        <f t="shared" ref="AQ93" si="20">IF(ISERROR(FLOOR((AL93*AI93/100),0.1)),"",FLOOR((AL93*AI93/100),0.1))</f>
        <v/>
      </c>
      <c r="AR93" s="164"/>
      <c r="AS93" s="164"/>
      <c r="AT93" s="165"/>
      <c r="AU93" s="163" t="s">
        <v>82</v>
      </c>
      <c r="AV93" s="166">
        <f t="shared" ref="AV93" si="21">AL93*1000</f>
        <v>0</v>
      </c>
      <c r="AW93" s="166"/>
      <c r="AX93" s="166"/>
      <c r="AY93" s="167"/>
      <c r="AZ93" s="130" t="s">
        <v>26</v>
      </c>
      <c r="BA93" s="42"/>
    </row>
    <row r="94" spans="2:53" s="6" customFormat="1" ht="11.25" customHeight="1" x14ac:dyDescent="0.15">
      <c r="B94" s="131"/>
      <c r="C94" s="131"/>
      <c r="D94" s="184"/>
      <c r="E94" s="185"/>
      <c r="F94" s="356"/>
      <c r="G94" s="357"/>
      <c r="H94" s="139"/>
      <c r="I94" s="140"/>
      <c r="J94" s="141"/>
      <c r="K94" s="142"/>
      <c r="L94" s="142"/>
      <c r="M94" s="142"/>
      <c r="N94" s="142"/>
      <c r="O94" s="142"/>
      <c r="P94" s="142"/>
      <c r="Q94" s="146"/>
      <c r="R94" s="147"/>
      <c r="S94" s="148"/>
      <c r="T94" s="146"/>
      <c r="U94" s="147"/>
      <c r="V94" s="148"/>
      <c r="W94" s="152"/>
      <c r="X94" s="153"/>
      <c r="Y94" s="154"/>
      <c r="Z94" s="152"/>
      <c r="AA94" s="153"/>
      <c r="AB94" s="154"/>
      <c r="AC94" s="152"/>
      <c r="AD94" s="153"/>
      <c r="AE94" s="154"/>
      <c r="AF94" s="152"/>
      <c r="AG94" s="153"/>
      <c r="AH94" s="154"/>
      <c r="AI94" s="158"/>
      <c r="AJ94" s="159"/>
      <c r="AK94" s="160"/>
      <c r="AL94" s="161"/>
      <c r="AM94" s="161"/>
      <c r="AN94" s="161"/>
      <c r="AO94" s="162"/>
      <c r="AP94" s="130"/>
      <c r="AQ94" s="164"/>
      <c r="AR94" s="164"/>
      <c r="AS94" s="164"/>
      <c r="AT94" s="165"/>
      <c r="AU94" s="130"/>
      <c r="AV94" s="166"/>
      <c r="AW94" s="166"/>
      <c r="AX94" s="166"/>
      <c r="AY94" s="167"/>
      <c r="AZ94" s="130"/>
      <c r="BA94" s="42"/>
    </row>
    <row r="95" spans="2:53" s="72" customFormat="1" ht="11.25" customHeight="1" x14ac:dyDescent="0.15">
      <c r="B95" s="131"/>
      <c r="C95" s="131"/>
      <c r="D95" s="182" t="str">
        <f>IF(H95="","","第11号")</f>
        <v/>
      </c>
      <c r="E95" s="183"/>
      <c r="F95" s="354"/>
      <c r="G95" s="355"/>
      <c r="H95" s="176"/>
      <c r="I95" s="177"/>
      <c r="J95" s="178"/>
      <c r="K95" s="142"/>
      <c r="L95" s="142"/>
      <c r="M95" s="142"/>
      <c r="N95" s="142"/>
      <c r="O95" s="142"/>
      <c r="P95" s="142"/>
      <c r="Q95" s="143"/>
      <c r="R95" s="144"/>
      <c r="S95" s="145"/>
      <c r="T95" s="143"/>
      <c r="U95" s="144"/>
      <c r="V95" s="145"/>
      <c r="W95" s="149"/>
      <c r="X95" s="150"/>
      <c r="Y95" s="151"/>
      <c r="Z95" s="149"/>
      <c r="AA95" s="150"/>
      <c r="AB95" s="151"/>
      <c r="AC95" s="149"/>
      <c r="AD95" s="150"/>
      <c r="AE95" s="151"/>
      <c r="AF95" s="149"/>
      <c r="AG95" s="150"/>
      <c r="AH95" s="151"/>
      <c r="AI95" s="155" t="str">
        <f>IF(COUNTA(W95:AH96)&lt;4,"",IF(Z95&gt;W95,100,ROUNDDOWN((Z95+AF95)/W95*100,2)))</f>
        <v/>
      </c>
      <c r="AJ95" s="156"/>
      <c r="AK95" s="157"/>
      <c r="AL95" s="161"/>
      <c r="AM95" s="161"/>
      <c r="AN95" s="161"/>
      <c r="AO95" s="162"/>
      <c r="AP95" s="163" t="s">
        <v>82</v>
      </c>
      <c r="AQ95" s="164" t="str">
        <f>IF(ISERROR(FLOOR((AL95*AI95/100),0.1)),"",FLOOR((AL95*AI95/100),0.1))</f>
        <v/>
      </c>
      <c r="AR95" s="164"/>
      <c r="AS95" s="164"/>
      <c r="AT95" s="165"/>
      <c r="AU95" s="163" t="s">
        <v>82</v>
      </c>
      <c r="AV95" s="166">
        <f>AL95*1000</f>
        <v>0</v>
      </c>
      <c r="AW95" s="166"/>
      <c r="AX95" s="166"/>
      <c r="AY95" s="167"/>
      <c r="AZ95" s="130" t="s">
        <v>26</v>
      </c>
      <c r="BA95" s="75"/>
    </row>
    <row r="96" spans="2:53" s="72" customFormat="1" ht="11.25" customHeight="1" x14ac:dyDescent="0.15">
      <c r="B96" s="131"/>
      <c r="C96" s="131"/>
      <c r="D96" s="184"/>
      <c r="E96" s="185"/>
      <c r="F96" s="356"/>
      <c r="G96" s="357"/>
      <c r="H96" s="179"/>
      <c r="I96" s="180"/>
      <c r="J96" s="181"/>
      <c r="K96" s="142"/>
      <c r="L96" s="142"/>
      <c r="M96" s="142"/>
      <c r="N96" s="142"/>
      <c r="O96" s="142"/>
      <c r="P96" s="142"/>
      <c r="Q96" s="146"/>
      <c r="R96" s="147"/>
      <c r="S96" s="148"/>
      <c r="T96" s="146"/>
      <c r="U96" s="147"/>
      <c r="V96" s="148"/>
      <c r="W96" s="152"/>
      <c r="X96" s="153"/>
      <c r="Y96" s="154"/>
      <c r="Z96" s="152"/>
      <c r="AA96" s="153"/>
      <c r="AB96" s="154"/>
      <c r="AC96" s="152"/>
      <c r="AD96" s="153"/>
      <c r="AE96" s="154"/>
      <c r="AF96" s="152"/>
      <c r="AG96" s="153"/>
      <c r="AH96" s="154"/>
      <c r="AI96" s="158"/>
      <c r="AJ96" s="159"/>
      <c r="AK96" s="160"/>
      <c r="AL96" s="161"/>
      <c r="AM96" s="161"/>
      <c r="AN96" s="161"/>
      <c r="AO96" s="162"/>
      <c r="AP96" s="130"/>
      <c r="AQ96" s="164"/>
      <c r="AR96" s="164"/>
      <c r="AS96" s="164"/>
      <c r="AT96" s="165"/>
      <c r="AU96" s="130"/>
      <c r="AV96" s="166"/>
      <c r="AW96" s="166"/>
      <c r="AX96" s="166"/>
      <c r="AY96" s="167"/>
      <c r="AZ96" s="130"/>
      <c r="BA96" s="75"/>
    </row>
    <row r="97" spans="2:53" s="72" customFormat="1" ht="11.25" customHeight="1" x14ac:dyDescent="0.15">
      <c r="B97" s="131"/>
      <c r="C97" s="131"/>
      <c r="D97" s="182" t="str">
        <f>IF(H97="","","第12号")</f>
        <v/>
      </c>
      <c r="E97" s="183"/>
      <c r="F97" s="354"/>
      <c r="G97" s="355"/>
      <c r="H97" s="136"/>
      <c r="I97" s="137"/>
      <c r="J97" s="138"/>
      <c r="K97" s="142"/>
      <c r="L97" s="142"/>
      <c r="M97" s="142"/>
      <c r="N97" s="142"/>
      <c r="O97" s="142"/>
      <c r="P97" s="142"/>
      <c r="Q97" s="143"/>
      <c r="R97" s="144"/>
      <c r="S97" s="145"/>
      <c r="T97" s="143"/>
      <c r="U97" s="144"/>
      <c r="V97" s="145"/>
      <c r="W97" s="149"/>
      <c r="X97" s="150"/>
      <c r="Y97" s="151"/>
      <c r="Z97" s="149"/>
      <c r="AA97" s="150"/>
      <c r="AB97" s="151"/>
      <c r="AC97" s="149"/>
      <c r="AD97" s="150"/>
      <c r="AE97" s="151"/>
      <c r="AF97" s="149"/>
      <c r="AG97" s="150"/>
      <c r="AH97" s="151"/>
      <c r="AI97" s="155" t="str">
        <f>IF(COUNTA(W97:AH98)&lt;4,"",IF(Z97&gt;W97,100,ROUNDDOWN((Z97+AF97)/W97*100,2)))</f>
        <v/>
      </c>
      <c r="AJ97" s="156"/>
      <c r="AK97" s="157"/>
      <c r="AL97" s="161"/>
      <c r="AM97" s="161"/>
      <c r="AN97" s="161"/>
      <c r="AO97" s="162"/>
      <c r="AP97" s="163" t="s">
        <v>82</v>
      </c>
      <c r="AQ97" s="164" t="str">
        <f t="shared" ref="AQ97" si="22">IF(ISERROR(FLOOR((AL97*AI97/100),0.1)),"",FLOOR((AL97*AI97/100),0.1))</f>
        <v/>
      </c>
      <c r="AR97" s="164"/>
      <c r="AS97" s="164"/>
      <c r="AT97" s="165"/>
      <c r="AU97" s="163" t="s">
        <v>82</v>
      </c>
      <c r="AV97" s="166">
        <f t="shared" ref="AV97" si="23">AL97*1000</f>
        <v>0</v>
      </c>
      <c r="AW97" s="166"/>
      <c r="AX97" s="166"/>
      <c r="AY97" s="167"/>
      <c r="AZ97" s="130" t="s">
        <v>26</v>
      </c>
      <c r="BA97" s="75"/>
    </row>
    <row r="98" spans="2:53" s="72" customFormat="1" ht="11.25" customHeight="1" x14ac:dyDescent="0.15">
      <c r="B98" s="131"/>
      <c r="C98" s="131"/>
      <c r="D98" s="184"/>
      <c r="E98" s="185"/>
      <c r="F98" s="356"/>
      <c r="G98" s="357"/>
      <c r="H98" s="139"/>
      <c r="I98" s="140"/>
      <c r="J98" s="141"/>
      <c r="K98" s="142"/>
      <c r="L98" s="142"/>
      <c r="M98" s="142"/>
      <c r="N98" s="142"/>
      <c r="O98" s="142"/>
      <c r="P98" s="142"/>
      <c r="Q98" s="146"/>
      <c r="R98" s="147"/>
      <c r="S98" s="148"/>
      <c r="T98" s="146"/>
      <c r="U98" s="147"/>
      <c r="V98" s="148"/>
      <c r="W98" s="152"/>
      <c r="X98" s="153"/>
      <c r="Y98" s="154"/>
      <c r="Z98" s="152"/>
      <c r="AA98" s="153"/>
      <c r="AB98" s="154"/>
      <c r="AC98" s="152"/>
      <c r="AD98" s="153"/>
      <c r="AE98" s="154"/>
      <c r="AF98" s="152"/>
      <c r="AG98" s="153"/>
      <c r="AH98" s="154"/>
      <c r="AI98" s="158"/>
      <c r="AJ98" s="159"/>
      <c r="AK98" s="160"/>
      <c r="AL98" s="161"/>
      <c r="AM98" s="161"/>
      <c r="AN98" s="161"/>
      <c r="AO98" s="162"/>
      <c r="AP98" s="130"/>
      <c r="AQ98" s="164"/>
      <c r="AR98" s="164"/>
      <c r="AS98" s="164"/>
      <c r="AT98" s="165"/>
      <c r="AU98" s="130"/>
      <c r="AV98" s="166"/>
      <c r="AW98" s="166"/>
      <c r="AX98" s="166"/>
      <c r="AY98" s="167"/>
      <c r="AZ98" s="130"/>
      <c r="BA98" s="75"/>
    </row>
    <row r="99" spans="2:53" s="72" customFormat="1" ht="11.25" customHeight="1" x14ac:dyDescent="0.15">
      <c r="B99" s="131"/>
      <c r="C99" s="131"/>
      <c r="D99" s="132" t="str">
        <f>IF(H99="","","第13号")</f>
        <v/>
      </c>
      <c r="E99" s="133"/>
      <c r="F99" s="172"/>
      <c r="G99" s="173"/>
      <c r="H99" s="136"/>
      <c r="I99" s="137"/>
      <c r="J99" s="138"/>
      <c r="K99" s="142"/>
      <c r="L99" s="142"/>
      <c r="M99" s="142"/>
      <c r="N99" s="142"/>
      <c r="O99" s="142"/>
      <c r="P99" s="142"/>
      <c r="Q99" s="143"/>
      <c r="R99" s="144"/>
      <c r="S99" s="145"/>
      <c r="T99" s="143"/>
      <c r="U99" s="144"/>
      <c r="V99" s="145"/>
      <c r="W99" s="149"/>
      <c r="X99" s="150"/>
      <c r="Y99" s="151"/>
      <c r="Z99" s="149"/>
      <c r="AA99" s="150"/>
      <c r="AB99" s="151"/>
      <c r="AC99" s="149"/>
      <c r="AD99" s="150"/>
      <c r="AE99" s="151"/>
      <c r="AF99" s="149"/>
      <c r="AG99" s="150"/>
      <c r="AH99" s="151"/>
      <c r="AI99" s="155" t="str">
        <f>IF(COUNTA(W99:AH100)&lt;4,"",IF(Z99&gt;W99,100,ROUNDDOWN((Z99+AF99)/W99*100,2)))</f>
        <v/>
      </c>
      <c r="AJ99" s="156"/>
      <c r="AK99" s="157"/>
      <c r="AL99" s="161"/>
      <c r="AM99" s="161"/>
      <c r="AN99" s="161"/>
      <c r="AO99" s="162"/>
      <c r="AP99" s="163" t="s">
        <v>82</v>
      </c>
      <c r="AQ99" s="164" t="str">
        <f t="shared" ref="AQ99" si="24">IF(ISERROR(FLOOR((AL99*AI99/100),0.1)),"",FLOOR((AL99*AI99/100),0.1))</f>
        <v/>
      </c>
      <c r="AR99" s="164"/>
      <c r="AS99" s="164"/>
      <c r="AT99" s="165"/>
      <c r="AU99" s="163" t="s">
        <v>82</v>
      </c>
      <c r="AV99" s="166">
        <f t="shared" ref="AV99" si="25">AL99*1000</f>
        <v>0</v>
      </c>
      <c r="AW99" s="166"/>
      <c r="AX99" s="166"/>
      <c r="AY99" s="167"/>
      <c r="AZ99" s="130" t="s">
        <v>26</v>
      </c>
      <c r="BA99" s="75"/>
    </row>
    <row r="100" spans="2:53" s="72" customFormat="1" ht="11.25" customHeight="1" x14ac:dyDescent="0.15">
      <c r="B100" s="131"/>
      <c r="C100" s="131"/>
      <c r="D100" s="134"/>
      <c r="E100" s="135"/>
      <c r="F100" s="174"/>
      <c r="G100" s="175"/>
      <c r="H100" s="139"/>
      <c r="I100" s="140"/>
      <c r="J100" s="141"/>
      <c r="K100" s="142"/>
      <c r="L100" s="142"/>
      <c r="M100" s="142"/>
      <c r="N100" s="142"/>
      <c r="O100" s="142"/>
      <c r="P100" s="142"/>
      <c r="Q100" s="146"/>
      <c r="R100" s="147"/>
      <c r="S100" s="148"/>
      <c r="T100" s="146"/>
      <c r="U100" s="147"/>
      <c r="V100" s="148"/>
      <c r="W100" s="152"/>
      <c r="X100" s="153"/>
      <c r="Y100" s="154"/>
      <c r="Z100" s="152"/>
      <c r="AA100" s="153"/>
      <c r="AB100" s="154"/>
      <c r="AC100" s="152"/>
      <c r="AD100" s="153"/>
      <c r="AE100" s="154"/>
      <c r="AF100" s="152"/>
      <c r="AG100" s="153"/>
      <c r="AH100" s="154"/>
      <c r="AI100" s="158"/>
      <c r="AJ100" s="159"/>
      <c r="AK100" s="160"/>
      <c r="AL100" s="161"/>
      <c r="AM100" s="161"/>
      <c r="AN100" s="161"/>
      <c r="AO100" s="162"/>
      <c r="AP100" s="130"/>
      <c r="AQ100" s="164"/>
      <c r="AR100" s="164"/>
      <c r="AS100" s="164"/>
      <c r="AT100" s="165"/>
      <c r="AU100" s="130"/>
      <c r="AV100" s="166"/>
      <c r="AW100" s="166"/>
      <c r="AX100" s="166"/>
      <c r="AY100" s="167"/>
      <c r="AZ100" s="130"/>
      <c r="BA100" s="75"/>
    </row>
    <row r="101" spans="2:53" s="72" customFormat="1" ht="11.25" customHeight="1" x14ac:dyDescent="0.15">
      <c r="B101" s="131"/>
      <c r="C101" s="131"/>
      <c r="D101" s="132" t="str">
        <f>IF(H101="","","第14号")</f>
        <v/>
      </c>
      <c r="E101" s="133"/>
      <c r="F101" s="172"/>
      <c r="G101" s="173"/>
      <c r="H101" s="136"/>
      <c r="I101" s="137"/>
      <c r="J101" s="138"/>
      <c r="K101" s="142"/>
      <c r="L101" s="142"/>
      <c r="M101" s="142"/>
      <c r="N101" s="142"/>
      <c r="O101" s="142"/>
      <c r="P101" s="142"/>
      <c r="Q101" s="143"/>
      <c r="R101" s="144"/>
      <c r="S101" s="145"/>
      <c r="T101" s="143"/>
      <c r="U101" s="144"/>
      <c r="V101" s="145"/>
      <c r="W101" s="149"/>
      <c r="X101" s="150"/>
      <c r="Y101" s="151"/>
      <c r="Z101" s="149"/>
      <c r="AA101" s="150"/>
      <c r="AB101" s="151"/>
      <c r="AC101" s="149"/>
      <c r="AD101" s="150"/>
      <c r="AE101" s="151"/>
      <c r="AF101" s="149"/>
      <c r="AG101" s="150"/>
      <c r="AH101" s="151"/>
      <c r="AI101" s="155" t="str">
        <f>IF(COUNTA(W101:AH102)&lt;4,"",IF(Z101&gt;W101,100,ROUNDDOWN((Z101+AF101)/W101*100,2)))</f>
        <v/>
      </c>
      <c r="AJ101" s="156"/>
      <c r="AK101" s="157"/>
      <c r="AL101" s="161"/>
      <c r="AM101" s="161"/>
      <c r="AN101" s="161"/>
      <c r="AO101" s="162"/>
      <c r="AP101" s="163" t="s">
        <v>82</v>
      </c>
      <c r="AQ101" s="164" t="str">
        <f t="shared" ref="AQ101" si="26">IF(ISERROR(FLOOR((AL101*AI101/100),0.1)),"",FLOOR((AL101*AI101/100),0.1))</f>
        <v/>
      </c>
      <c r="AR101" s="164"/>
      <c r="AS101" s="164"/>
      <c r="AT101" s="165"/>
      <c r="AU101" s="163" t="s">
        <v>82</v>
      </c>
      <c r="AV101" s="166">
        <f t="shared" ref="AV101" si="27">AL101*1000</f>
        <v>0</v>
      </c>
      <c r="AW101" s="166"/>
      <c r="AX101" s="166"/>
      <c r="AY101" s="167"/>
      <c r="AZ101" s="130" t="s">
        <v>26</v>
      </c>
      <c r="BA101" s="75"/>
    </row>
    <row r="102" spans="2:53" s="72" customFormat="1" ht="11.25" customHeight="1" x14ac:dyDescent="0.15">
      <c r="B102" s="131"/>
      <c r="C102" s="131"/>
      <c r="D102" s="134"/>
      <c r="E102" s="135"/>
      <c r="F102" s="174"/>
      <c r="G102" s="175"/>
      <c r="H102" s="139"/>
      <c r="I102" s="140"/>
      <c r="J102" s="141"/>
      <c r="K102" s="142"/>
      <c r="L102" s="142"/>
      <c r="M102" s="142"/>
      <c r="N102" s="142"/>
      <c r="O102" s="142"/>
      <c r="P102" s="142"/>
      <c r="Q102" s="146"/>
      <c r="R102" s="147"/>
      <c r="S102" s="148"/>
      <c r="T102" s="146"/>
      <c r="U102" s="147"/>
      <c r="V102" s="148"/>
      <c r="W102" s="152"/>
      <c r="X102" s="153"/>
      <c r="Y102" s="154"/>
      <c r="Z102" s="152"/>
      <c r="AA102" s="153"/>
      <c r="AB102" s="154"/>
      <c r="AC102" s="152"/>
      <c r="AD102" s="153"/>
      <c r="AE102" s="154"/>
      <c r="AF102" s="152"/>
      <c r="AG102" s="153"/>
      <c r="AH102" s="154"/>
      <c r="AI102" s="158"/>
      <c r="AJ102" s="159"/>
      <c r="AK102" s="160"/>
      <c r="AL102" s="161"/>
      <c r="AM102" s="161"/>
      <c r="AN102" s="161"/>
      <c r="AO102" s="162"/>
      <c r="AP102" s="130"/>
      <c r="AQ102" s="164"/>
      <c r="AR102" s="164"/>
      <c r="AS102" s="164"/>
      <c r="AT102" s="165"/>
      <c r="AU102" s="130"/>
      <c r="AV102" s="166"/>
      <c r="AW102" s="166"/>
      <c r="AX102" s="166"/>
      <c r="AY102" s="167"/>
      <c r="AZ102" s="130"/>
      <c r="BA102" s="75"/>
    </row>
    <row r="103" spans="2:53" s="72" customFormat="1" ht="11.25" customHeight="1" x14ac:dyDescent="0.15">
      <c r="B103" s="131"/>
      <c r="C103" s="131"/>
      <c r="D103" s="132" t="str">
        <f>IF(H103="","","第15号")</f>
        <v/>
      </c>
      <c r="E103" s="133"/>
      <c r="F103" s="172"/>
      <c r="G103" s="173"/>
      <c r="H103" s="136"/>
      <c r="I103" s="137"/>
      <c r="J103" s="138"/>
      <c r="K103" s="142"/>
      <c r="L103" s="142"/>
      <c r="M103" s="142"/>
      <c r="N103" s="142"/>
      <c r="O103" s="142"/>
      <c r="P103" s="142"/>
      <c r="Q103" s="143"/>
      <c r="R103" s="144"/>
      <c r="S103" s="145"/>
      <c r="T103" s="143"/>
      <c r="U103" s="144"/>
      <c r="V103" s="145"/>
      <c r="W103" s="149"/>
      <c r="X103" s="150"/>
      <c r="Y103" s="151"/>
      <c r="Z103" s="149"/>
      <c r="AA103" s="150"/>
      <c r="AB103" s="151"/>
      <c r="AC103" s="149"/>
      <c r="AD103" s="150"/>
      <c r="AE103" s="151"/>
      <c r="AF103" s="149"/>
      <c r="AG103" s="150"/>
      <c r="AH103" s="151"/>
      <c r="AI103" s="155" t="str">
        <f>IF(COUNTA(W103:AH104)&lt;4,"",IF(Z103&gt;W103,100,ROUNDDOWN((Z103+AF103)/W103*100,2)))</f>
        <v/>
      </c>
      <c r="AJ103" s="156"/>
      <c r="AK103" s="157"/>
      <c r="AL103" s="161"/>
      <c r="AM103" s="161"/>
      <c r="AN103" s="161"/>
      <c r="AO103" s="162"/>
      <c r="AP103" s="163" t="s">
        <v>82</v>
      </c>
      <c r="AQ103" s="164" t="str">
        <f t="shared" ref="AQ103" si="28">IF(ISERROR(FLOOR((AL103*AI103/100),0.1)),"",FLOOR((AL103*AI103/100),0.1))</f>
        <v/>
      </c>
      <c r="AR103" s="164"/>
      <c r="AS103" s="164"/>
      <c r="AT103" s="165"/>
      <c r="AU103" s="163" t="s">
        <v>82</v>
      </c>
      <c r="AV103" s="166">
        <f>AL103*1000</f>
        <v>0</v>
      </c>
      <c r="AW103" s="166"/>
      <c r="AX103" s="166"/>
      <c r="AY103" s="167"/>
      <c r="AZ103" s="130" t="s">
        <v>26</v>
      </c>
      <c r="BA103" s="75"/>
    </row>
    <row r="104" spans="2:53" s="72" customFormat="1" ht="11.25" customHeight="1" x14ac:dyDescent="0.15">
      <c r="B104" s="131"/>
      <c r="C104" s="131"/>
      <c r="D104" s="134"/>
      <c r="E104" s="135"/>
      <c r="F104" s="174"/>
      <c r="G104" s="175"/>
      <c r="H104" s="139"/>
      <c r="I104" s="140"/>
      <c r="J104" s="141"/>
      <c r="K104" s="142"/>
      <c r="L104" s="142"/>
      <c r="M104" s="142"/>
      <c r="N104" s="142"/>
      <c r="O104" s="142"/>
      <c r="P104" s="142"/>
      <c r="Q104" s="146"/>
      <c r="R104" s="147"/>
      <c r="S104" s="148"/>
      <c r="T104" s="146"/>
      <c r="U104" s="147"/>
      <c r="V104" s="148"/>
      <c r="W104" s="152"/>
      <c r="X104" s="153"/>
      <c r="Y104" s="154"/>
      <c r="Z104" s="152"/>
      <c r="AA104" s="153"/>
      <c r="AB104" s="154"/>
      <c r="AC104" s="152"/>
      <c r="AD104" s="153"/>
      <c r="AE104" s="154"/>
      <c r="AF104" s="152"/>
      <c r="AG104" s="153"/>
      <c r="AH104" s="154"/>
      <c r="AI104" s="158"/>
      <c r="AJ104" s="159"/>
      <c r="AK104" s="160"/>
      <c r="AL104" s="161"/>
      <c r="AM104" s="161"/>
      <c r="AN104" s="161"/>
      <c r="AO104" s="162"/>
      <c r="AP104" s="130"/>
      <c r="AQ104" s="164"/>
      <c r="AR104" s="164"/>
      <c r="AS104" s="164"/>
      <c r="AT104" s="165"/>
      <c r="AU104" s="130"/>
      <c r="AV104" s="166"/>
      <c r="AW104" s="166"/>
      <c r="AX104" s="166"/>
      <c r="AY104" s="167"/>
      <c r="AZ104" s="130"/>
      <c r="BA104" s="75"/>
    </row>
    <row r="105" spans="2:53" s="72" customFormat="1" ht="11.25" customHeight="1" x14ac:dyDescent="0.15">
      <c r="B105" s="131"/>
      <c r="C105" s="131"/>
      <c r="D105" s="132" t="str">
        <f>IF(H105="","","第16号")</f>
        <v/>
      </c>
      <c r="E105" s="133"/>
      <c r="F105" s="172"/>
      <c r="G105" s="173"/>
      <c r="H105" s="136"/>
      <c r="I105" s="137"/>
      <c r="J105" s="138"/>
      <c r="K105" s="142"/>
      <c r="L105" s="142"/>
      <c r="M105" s="142"/>
      <c r="N105" s="142"/>
      <c r="O105" s="142"/>
      <c r="P105" s="142"/>
      <c r="Q105" s="143"/>
      <c r="R105" s="144"/>
      <c r="S105" s="145"/>
      <c r="T105" s="143"/>
      <c r="U105" s="144"/>
      <c r="V105" s="145"/>
      <c r="W105" s="149"/>
      <c r="X105" s="150"/>
      <c r="Y105" s="151"/>
      <c r="Z105" s="149"/>
      <c r="AA105" s="150"/>
      <c r="AB105" s="151"/>
      <c r="AC105" s="149"/>
      <c r="AD105" s="150"/>
      <c r="AE105" s="151"/>
      <c r="AF105" s="149"/>
      <c r="AG105" s="150"/>
      <c r="AH105" s="151"/>
      <c r="AI105" s="155" t="str">
        <f t="shared" ref="AI105" si="29">IF(COUNTA(W105:AH106)&lt;4,"",IF(Z105&gt;W105,100,ROUNDDOWN((Z105+AF105)/W105*100,2)))</f>
        <v/>
      </c>
      <c r="AJ105" s="156"/>
      <c r="AK105" s="157"/>
      <c r="AL105" s="161"/>
      <c r="AM105" s="161"/>
      <c r="AN105" s="161"/>
      <c r="AO105" s="162"/>
      <c r="AP105" s="163" t="s">
        <v>82</v>
      </c>
      <c r="AQ105" s="164" t="str">
        <f t="shared" ref="AQ105" si="30">IF(ISERROR(FLOOR((AL105*AI105/100),0.1)),"",FLOOR((AL105*AI105/100),0.1))</f>
        <v/>
      </c>
      <c r="AR105" s="164"/>
      <c r="AS105" s="164"/>
      <c r="AT105" s="165"/>
      <c r="AU105" s="163" t="s">
        <v>82</v>
      </c>
      <c r="AV105" s="166">
        <f t="shared" ref="AV105" si="31">AL105*1000</f>
        <v>0</v>
      </c>
      <c r="AW105" s="166"/>
      <c r="AX105" s="166"/>
      <c r="AY105" s="167"/>
      <c r="AZ105" s="130" t="s">
        <v>26</v>
      </c>
      <c r="BA105" s="75"/>
    </row>
    <row r="106" spans="2:53" s="72" customFormat="1" ht="11.25" customHeight="1" x14ac:dyDescent="0.15">
      <c r="B106" s="131"/>
      <c r="C106" s="131"/>
      <c r="D106" s="134"/>
      <c r="E106" s="135"/>
      <c r="F106" s="174"/>
      <c r="G106" s="175"/>
      <c r="H106" s="139"/>
      <c r="I106" s="140"/>
      <c r="J106" s="141"/>
      <c r="K106" s="142"/>
      <c r="L106" s="142"/>
      <c r="M106" s="142"/>
      <c r="N106" s="142"/>
      <c r="O106" s="142"/>
      <c r="P106" s="142"/>
      <c r="Q106" s="146"/>
      <c r="R106" s="147"/>
      <c r="S106" s="148"/>
      <c r="T106" s="146"/>
      <c r="U106" s="147"/>
      <c r="V106" s="148"/>
      <c r="W106" s="152"/>
      <c r="X106" s="153"/>
      <c r="Y106" s="154"/>
      <c r="Z106" s="152"/>
      <c r="AA106" s="153"/>
      <c r="AB106" s="154"/>
      <c r="AC106" s="152"/>
      <c r="AD106" s="153"/>
      <c r="AE106" s="154"/>
      <c r="AF106" s="152"/>
      <c r="AG106" s="153"/>
      <c r="AH106" s="154"/>
      <c r="AI106" s="158"/>
      <c r="AJ106" s="159"/>
      <c r="AK106" s="160"/>
      <c r="AL106" s="161"/>
      <c r="AM106" s="161"/>
      <c r="AN106" s="161"/>
      <c r="AO106" s="162"/>
      <c r="AP106" s="130"/>
      <c r="AQ106" s="164"/>
      <c r="AR106" s="164"/>
      <c r="AS106" s="164"/>
      <c r="AT106" s="165"/>
      <c r="AU106" s="130"/>
      <c r="AV106" s="166"/>
      <c r="AW106" s="166"/>
      <c r="AX106" s="166"/>
      <c r="AY106" s="167"/>
      <c r="AZ106" s="130"/>
      <c r="BA106" s="75"/>
    </row>
    <row r="107" spans="2:53" s="72" customFormat="1" ht="11.25" customHeight="1" x14ac:dyDescent="0.15">
      <c r="B107" s="131"/>
      <c r="C107" s="131"/>
      <c r="D107" s="132" t="str">
        <f>IF(H107="","","第17号")</f>
        <v/>
      </c>
      <c r="E107" s="133"/>
      <c r="F107" s="172"/>
      <c r="G107" s="173"/>
      <c r="H107" s="136"/>
      <c r="I107" s="137"/>
      <c r="J107" s="138"/>
      <c r="K107" s="142"/>
      <c r="L107" s="142"/>
      <c r="M107" s="142"/>
      <c r="N107" s="142"/>
      <c r="O107" s="142"/>
      <c r="P107" s="142"/>
      <c r="Q107" s="143"/>
      <c r="R107" s="144"/>
      <c r="S107" s="145"/>
      <c r="T107" s="143"/>
      <c r="U107" s="144"/>
      <c r="V107" s="145"/>
      <c r="W107" s="149"/>
      <c r="X107" s="150"/>
      <c r="Y107" s="151"/>
      <c r="Z107" s="149"/>
      <c r="AA107" s="150"/>
      <c r="AB107" s="151"/>
      <c r="AC107" s="149"/>
      <c r="AD107" s="150"/>
      <c r="AE107" s="151"/>
      <c r="AF107" s="149"/>
      <c r="AG107" s="150"/>
      <c r="AH107" s="151"/>
      <c r="AI107" s="155" t="str">
        <f t="shared" ref="AI107" si="32">IF(COUNTA(W107:AH108)&lt;4,"",IF(Z107&gt;W107,100,ROUNDDOWN((Z107+AF107)/W107*100,2)))</f>
        <v/>
      </c>
      <c r="AJ107" s="156"/>
      <c r="AK107" s="157"/>
      <c r="AL107" s="161"/>
      <c r="AM107" s="161"/>
      <c r="AN107" s="161"/>
      <c r="AO107" s="162"/>
      <c r="AP107" s="163" t="s">
        <v>82</v>
      </c>
      <c r="AQ107" s="164" t="str">
        <f t="shared" ref="AQ107" si="33">IF(ISERROR(FLOOR((AL107*AI107/100),0.1)),"",FLOOR((AL107*AI107/100),0.1))</f>
        <v/>
      </c>
      <c r="AR107" s="164"/>
      <c r="AS107" s="164"/>
      <c r="AT107" s="165"/>
      <c r="AU107" s="163" t="s">
        <v>82</v>
      </c>
      <c r="AV107" s="166">
        <f t="shared" ref="AV107" si="34">AL107*1000</f>
        <v>0</v>
      </c>
      <c r="AW107" s="166"/>
      <c r="AX107" s="166"/>
      <c r="AY107" s="167"/>
      <c r="AZ107" s="130" t="s">
        <v>26</v>
      </c>
      <c r="BA107" s="75"/>
    </row>
    <row r="108" spans="2:53" s="72" customFormat="1" ht="11.25" customHeight="1" x14ac:dyDescent="0.15">
      <c r="B108" s="131"/>
      <c r="C108" s="131"/>
      <c r="D108" s="134"/>
      <c r="E108" s="135"/>
      <c r="F108" s="174"/>
      <c r="G108" s="175"/>
      <c r="H108" s="139"/>
      <c r="I108" s="140"/>
      <c r="J108" s="141"/>
      <c r="K108" s="142"/>
      <c r="L108" s="142"/>
      <c r="M108" s="142"/>
      <c r="N108" s="142"/>
      <c r="O108" s="142"/>
      <c r="P108" s="142"/>
      <c r="Q108" s="146"/>
      <c r="R108" s="147"/>
      <c r="S108" s="148"/>
      <c r="T108" s="146"/>
      <c r="U108" s="147"/>
      <c r="V108" s="148"/>
      <c r="W108" s="152"/>
      <c r="X108" s="153"/>
      <c r="Y108" s="154"/>
      <c r="Z108" s="152"/>
      <c r="AA108" s="153"/>
      <c r="AB108" s="154"/>
      <c r="AC108" s="152"/>
      <c r="AD108" s="153"/>
      <c r="AE108" s="154"/>
      <c r="AF108" s="152"/>
      <c r="AG108" s="153"/>
      <c r="AH108" s="154"/>
      <c r="AI108" s="158"/>
      <c r="AJ108" s="159"/>
      <c r="AK108" s="160"/>
      <c r="AL108" s="161"/>
      <c r="AM108" s="161"/>
      <c r="AN108" s="161"/>
      <c r="AO108" s="162"/>
      <c r="AP108" s="130"/>
      <c r="AQ108" s="164"/>
      <c r="AR108" s="164"/>
      <c r="AS108" s="164"/>
      <c r="AT108" s="165"/>
      <c r="AU108" s="130"/>
      <c r="AV108" s="166"/>
      <c r="AW108" s="166"/>
      <c r="AX108" s="166"/>
      <c r="AY108" s="167"/>
      <c r="AZ108" s="130"/>
      <c r="BA108" s="75"/>
    </row>
    <row r="109" spans="2:53" s="72" customFormat="1" ht="11.25" customHeight="1" x14ac:dyDescent="0.15">
      <c r="B109" s="131"/>
      <c r="C109" s="131"/>
      <c r="D109" s="132" t="str">
        <f>IF(H109="","","第18号")</f>
        <v/>
      </c>
      <c r="E109" s="133"/>
      <c r="F109" s="172"/>
      <c r="G109" s="173"/>
      <c r="H109" s="136"/>
      <c r="I109" s="137"/>
      <c r="J109" s="138"/>
      <c r="K109" s="142"/>
      <c r="L109" s="142"/>
      <c r="M109" s="168"/>
      <c r="N109" s="169"/>
      <c r="O109" s="142"/>
      <c r="P109" s="142"/>
      <c r="Q109" s="143"/>
      <c r="R109" s="144"/>
      <c r="S109" s="145"/>
      <c r="T109" s="143"/>
      <c r="U109" s="144"/>
      <c r="V109" s="145"/>
      <c r="W109" s="149"/>
      <c r="X109" s="150"/>
      <c r="Y109" s="151"/>
      <c r="Z109" s="149"/>
      <c r="AA109" s="150"/>
      <c r="AB109" s="151"/>
      <c r="AC109" s="149"/>
      <c r="AD109" s="150"/>
      <c r="AE109" s="151"/>
      <c r="AF109" s="149"/>
      <c r="AG109" s="150"/>
      <c r="AH109" s="151"/>
      <c r="AI109" s="155" t="str">
        <f t="shared" ref="AI109" si="35">IF(COUNTA(W109:AH110)&lt;4,"",IF(Z109&gt;W109,100,ROUNDDOWN((Z109+AF109)/W109*100,2)))</f>
        <v/>
      </c>
      <c r="AJ109" s="156"/>
      <c r="AK109" s="157"/>
      <c r="AL109" s="161"/>
      <c r="AM109" s="161"/>
      <c r="AN109" s="161"/>
      <c r="AO109" s="162"/>
      <c r="AP109" s="163" t="s">
        <v>82</v>
      </c>
      <c r="AQ109" s="164" t="str">
        <f t="shared" ref="AQ109" si="36">IF(ISERROR(FLOOR((AL109*AI109/100),0.1)),"",FLOOR((AL109*AI109/100),0.1))</f>
        <v/>
      </c>
      <c r="AR109" s="164"/>
      <c r="AS109" s="164"/>
      <c r="AT109" s="165"/>
      <c r="AU109" s="163" t="s">
        <v>82</v>
      </c>
      <c r="AV109" s="166">
        <f t="shared" ref="AV109" si="37">AL109*1000</f>
        <v>0</v>
      </c>
      <c r="AW109" s="166"/>
      <c r="AX109" s="166"/>
      <c r="AY109" s="167"/>
      <c r="AZ109" s="130" t="s">
        <v>26</v>
      </c>
      <c r="BA109" s="75"/>
    </row>
    <row r="110" spans="2:53" s="72" customFormat="1" ht="11.25" customHeight="1" x14ac:dyDescent="0.15">
      <c r="B110" s="131"/>
      <c r="C110" s="131"/>
      <c r="D110" s="134"/>
      <c r="E110" s="135"/>
      <c r="F110" s="174"/>
      <c r="G110" s="175"/>
      <c r="H110" s="139"/>
      <c r="I110" s="140"/>
      <c r="J110" s="141"/>
      <c r="K110" s="142"/>
      <c r="L110" s="142"/>
      <c r="M110" s="170"/>
      <c r="N110" s="171"/>
      <c r="O110" s="142"/>
      <c r="P110" s="142"/>
      <c r="Q110" s="146"/>
      <c r="R110" s="147"/>
      <c r="S110" s="148"/>
      <c r="T110" s="146"/>
      <c r="U110" s="147"/>
      <c r="V110" s="148"/>
      <c r="W110" s="152"/>
      <c r="X110" s="153"/>
      <c r="Y110" s="154"/>
      <c r="Z110" s="152"/>
      <c r="AA110" s="153"/>
      <c r="AB110" s="154"/>
      <c r="AC110" s="152"/>
      <c r="AD110" s="153"/>
      <c r="AE110" s="154"/>
      <c r="AF110" s="152"/>
      <c r="AG110" s="153"/>
      <c r="AH110" s="154"/>
      <c r="AI110" s="158"/>
      <c r="AJ110" s="159"/>
      <c r="AK110" s="160"/>
      <c r="AL110" s="161"/>
      <c r="AM110" s="161"/>
      <c r="AN110" s="161"/>
      <c r="AO110" s="162"/>
      <c r="AP110" s="130"/>
      <c r="AQ110" s="164"/>
      <c r="AR110" s="164"/>
      <c r="AS110" s="164"/>
      <c r="AT110" s="165"/>
      <c r="AU110" s="130"/>
      <c r="AV110" s="166"/>
      <c r="AW110" s="166"/>
      <c r="AX110" s="166"/>
      <c r="AY110" s="167"/>
      <c r="AZ110" s="130"/>
      <c r="BA110" s="75"/>
    </row>
    <row r="111" spans="2:53" s="72" customFormat="1" ht="11.25" customHeight="1" x14ac:dyDescent="0.15">
      <c r="B111" s="131"/>
      <c r="C111" s="131"/>
      <c r="D111" s="132" t="str">
        <f>IF(H111="","","第19号")</f>
        <v/>
      </c>
      <c r="E111" s="133"/>
      <c r="F111" s="172"/>
      <c r="G111" s="173"/>
      <c r="H111" s="136"/>
      <c r="I111" s="137"/>
      <c r="J111" s="138"/>
      <c r="K111" s="142"/>
      <c r="L111" s="142"/>
      <c r="M111" s="142"/>
      <c r="N111" s="142"/>
      <c r="O111" s="142"/>
      <c r="P111" s="142"/>
      <c r="Q111" s="143"/>
      <c r="R111" s="144"/>
      <c r="S111" s="145"/>
      <c r="T111" s="143"/>
      <c r="U111" s="144"/>
      <c r="V111" s="145"/>
      <c r="W111" s="149"/>
      <c r="X111" s="150"/>
      <c r="Y111" s="151"/>
      <c r="Z111" s="149"/>
      <c r="AA111" s="150"/>
      <c r="AB111" s="151"/>
      <c r="AC111" s="149"/>
      <c r="AD111" s="150"/>
      <c r="AE111" s="151"/>
      <c r="AF111" s="149"/>
      <c r="AG111" s="150"/>
      <c r="AH111" s="151"/>
      <c r="AI111" s="155" t="str">
        <f t="shared" ref="AI111" si="38">IF(COUNTA(W111:AH112)&lt;4,"",IF(Z111&gt;W111,100,ROUNDDOWN((Z111+AF111)/W111*100,2)))</f>
        <v/>
      </c>
      <c r="AJ111" s="156"/>
      <c r="AK111" s="157"/>
      <c r="AL111" s="161"/>
      <c r="AM111" s="161"/>
      <c r="AN111" s="161"/>
      <c r="AO111" s="162"/>
      <c r="AP111" s="163" t="s">
        <v>82</v>
      </c>
      <c r="AQ111" s="164" t="str">
        <f t="shared" ref="AQ111" si="39">IF(ISERROR(FLOOR((AL111*AI111/100),0.1)),"",FLOOR((AL111*AI111/100),0.1))</f>
        <v/>
      </c>
      <c r="AR111" s="164"/>
      <c r="AS111" s="164"/>
      <c r="AT111" s="165"/>
      <c r="AU111" s="163" t="s">
        <v>82</v>
      </c>
      <c r="AV111" s="166">
        <f t="shared" ref="AV111" si="40">AL111*1000</f>
        <v>0</v>
      </c>
      <c r="AW111" s="166"/>
      <c r="AX111" s="166"/>
      <c r="AY111" s="167"/>
      <c r="AZ111" s="130" t="s">
        <v>26</v>
      </c>
      <c r="BA111" s="75"/>
    </row>
    <row r="112" spans="2:53" s="72" customFormat="1" ht="11.25" customHeight="1" x14ac:dyDescent="0.15">
      <c r="B112" s="131"/>
      <c r="C112" s="131"/>
      <c r="D112" s="134"/>
      <c r="E112" s="135"/>
      <c r="F112" s="174"/>
      <c r="G112" s="175"/>
      <c r="H112" s="139"/>
      <c r="I112" s="140"/>
      <c r="J112" s="141"/>
      <c r="K112" s="142"/>
      <c r="L112" s="142"/>
      <c r="M112" s="142"/>
      <c r="N112" s="142"/>
      <c r="O112" s="142"/>
      <c r="P112" s="142"/>
      <c r="Q112" s="146"/>
      <c r="R112" s="147"/>
      <c r="S112" s="148"/>
      <c r="T112" s="146"/>
      <c r="U112" s="147"/>
      <c r="V112" s="148"/>
      <c r="W112" s="152"/>
      <c r="X112" s="153"/>
      <c r="Y112" s="154"/>
      <c r="Z112" s="152"/>
      <c r="AA112" s="153"/>
      <c r="AB112" s="154"/>
      <c r="AC112" s="152"/>
      <c r="AD112" s="153"/>
      <c r="AE112" s="154"/>
      <c r="AF112" s="152"/>
      <c r="AG112" s="153"/>
      <c r="AH112" s="154"/>
      <c r="AI112" s="158"/>
      <c r="AJ112" s="159"/>
      <c r="AK112" s="160"/>
      <c r="AL112" s="161"/>
      <c r="AM112" s="161"/>
      <c r="AN112" s="161"/>
      <c r="AO112" s="162"/>
      <c r="AP112" s="130"/>
      <c r="AQ112" s="164"/>
      <c r="AR112" s="164"/>
      <c r="AS112" s="164"/>
      <c r="AT112" s="165"/>
      <c r="AU112" s="130"/>
      <c r="AV112" s="166"/>
      <c r="AW112" s="166"/>
      <c r="AX112" s="166"/>
      <c r="AY112" s="167"/>
      <c r="AZ112" s="130"/>
      <c r="BA112" s="75"/>
    </row>
    <row r="113" spans="2:53" s="72" customFormat="1" ht="11.25" customHeight="1" x14ac:dyDescent="0.15">
      <c r="B113" s="131"/>
      <c r="C113" s="131"/>
      <c r="D113" s="132" t="str">
        <f>IF(H113="","","第20号")</f>
        <v/>
      </c>
      <c r="E113" s="133"/>
      <c r="F113" s="172"/>
      <c r="G113" s="173"/>
      <c r="H113" s="136"/>
      <c r="I113" s="137"/>
      <c r="J113" s="138"/>
      <c r="K113" s="142"/>
      <c r="L113" s="142"/>
      <c r="M113" s="142"/>
      <c r="N113" s="142"/>
      <c r="O113" s="142"/>
      <c r="P113" s="142"/>
      <c r="Q113" s="143"/>
      <c r="R113" s="144"/>
      <c r="S113" s="145"/>
      <c r="T113" s="143"/>
      <c r="U113" s="144"/>
      <c r="V113" s="145"/>
      <c r="W113" s="149"/>
      <c r="X113" s="150"/>
      <c r="Y113" s="151"/>
      <c r="Z113" s="149"/>
      <c r="AA113" s="150"/>
      <c r="AB113" s="151"/>
      <c r="AC113" s="149"/>
      <c r="AD113" s="150"/>
      <c r="AE113" s="151"/>
      <c r="AF113" s="149"/>
      <c r="AG113" s="150"/>
      <c r="AH113" s="151"/>
      <c r="AI113" s="155" t="str">
        <f t="shared" ref="AI113" si="41">IF(COUNTA(W113:AH114)&lt;4,"",IF(Z113&gt;W113,100,ROUNDDOWN((Z113+AF113)/W113*100,2)))</f>
        <v/>
      </c>
      <c r="AJ113" s="156"/>
      <c r="AK113" s="157"/>
      <c r="AL113" s="161"/>
      <c r="AM113" s="161"/>
      <c r="AN113" s="161"/>
      <c r="AO113" s="162"/>
      <c r="AP113" s="163" t="s">
        <v>82</v>
      </c>
      <c r="AQ113" s="164" t="str">
        <f t="shared" ref="AQ113" si="42">IF(ISERROR(FLOOR((AL113*AI113/100),0.1)),"",FLOOR((AL113*AI113/100),0.1))</f>
        <v/>
      </c>
      <c r="AR113" s="164"/>
      <c r="AS113" s="164"/>
      <c r="AT113" s="165"/>
      <c r="AU113" s="163" t="s">
        <v>82</v>
      </c>
      <c r="AV113" s="166">
        <f t="shared" ref="AV113" si="43">AL113*1000</f>
        <v>0</v>
      </c>
      <c r="AW113" s="166"/>
      <c r="AX113" s="166"/>
      <c r="AY113" s="167"/>
      <c r="AZ113" s="130" t="s">
        <v>26</v>
      </c>
      <c r="BA113" s="75"/>
    </row>
    <row r="114" spans="2:53" s="72" customFormat="1" ht="11.25" customHeight="1" x14ac:dyDescent="0.15">
      <c r="B114" s="131"/>
      <c r="C114" s="131"/>
      <c r="D114" s="134"/>
      <c r="E114" s="135"/>
      <c r="F114" s="174"/>
      <c r="G114" s="175"/>
      <c r="H114" s="139"/>
      <c r="I114" s="140"/>
      <c r="J114" s="141"/>
      <c r="K114" s="142"/>
      <c r="L114" s="142"/>
      <c r="M114" s="142"/>
      <c r="N114" s="142"/>
      <c r="O114" s="142"/>
      <c r="P114" s="142"/>
      <c r="Q114" s="146"/>
      <c r="R114" s="147"/>
      <c r="S114" s="148"/>
      <c r="T114" s="146"/>
      <c r="U114" s="147"/>
      <c r="V114" s="148"/>
      <c r="W114" s="152"/>
      <c r="X114" s="153"/>
      <c r="Y114" s="154"/>
      <c r="Z114" s="152"/>
      <c r="AA114" s="153"/>
      <c r="AB114" s="154"/>
      <c r="AC114" s="152"/>
      <c r="AD114" s="153"/>
      <c r="AE114" s="154"/>
      <c r="AF114" s="152"/>
      <c r="AG114" s="153"/>
      <c r="AH114" s="154"/>
      <c r="AI114" s="158"/>
      <c r="AJ114" s="159"/>
      <c r="AK114" s="160"/>
      <c r="AL114" s="161"/>
      <c r="AM114" s="161"/>
      <c r="AN114" s="161"/>
      <c r="AO114" s="162"/>
      <c r="AP114" s="130"/>
      <c r="AQ114" s="164"/>
      <c r="AR114" s="164"/>
      <c r="AS114" s="164"/>
      <c r="AT114" s="165"/>
      <c r="AU114" s="130"/>
      <c r="AV114" s="166"/>
      <c r="AW114" s="166"/>
      <c r="AX114" s="166"/>
      <c r="AY114" s="167"/>
      <c r="AZ114" s="130"/>
      <c r="BA114" s="75"/>
    </row>
    <row r="115" spans="2:53" s="72" customFormat="1" ht="11.25" customHeight="1" x14ac:dyDescent="0.15">
      <c r="B115" s="131"/>
      <c r="C115" s="131"/>
      <c r="D115" s="132" t="str">
        <f>IF(H115="","","第21号")</f>
        <v/>
      </c>
      <c r="E115" s="133"/>
      <c r="F115" s="172"/>
      <c r="G115" s="173"/>
      <c r="H115" s="176"/>
      <c r="I115" s="177"/>
      <c r="J115" s="178"/>
      <c r="K115" s="142"/>
      <c r="L115" s="142"/>
      <c r="M115" s="142"/>
      <c r="N115" s="142"/>
      <c r="O115" s="142"/>
      <c r="P115" s="142"/>
      <c r="Q115" s="143"/>
      <c r="R115" s="144"/>
      <c r="S115" s="145"/>
      <c r="T115" s="143"/>
      <c r="U115" s="144"/>
      <c r="V115" s="145"/>
      <c r="W115" s="149"/>
      <c r="X115" s="150"/>
      <c r="Y115" s="151"/>
      <c r="Z115" s="149"/>
      <c r="AA115" s="150"/>
      <c r="AB115" s="151"/>
      <c r="AC115" s="149"/>
      <c r="AD115" s="150"/>
      <c r="AE115" s="151"/>
      <c r="AF115" s="149"/>
      <c r="AG115" s="150"/>
      <c r="AH115" s="151"/>
      <c r="AI115" s="155" t="str">
        <f>IF(COUNTA(W115:AH116)&lt;4,"",IF(Z115&gt;W115,100,ROUNDDOWN((Z115+AF115)/W115*100,2)))</f>
        <v/>
      </c>
      <c r="AJ115" s="156"/>
      <c r="AK115" s="157"/>
      <c r="AL115" s="161"/>
      <c r="AM115" s="161"/>
      <c r="AN115" s="161"/>
      <c r="AO115" s="162"/>
      <c r="AP115" s="163" t="s">
        <v>82</v>
      </c>
      <c r="AQ115" s="164" t="str">
        <f>IF(ISERROR(FLOOR((AL115*AI115/100),0.1)),"",FLOOR((AL115*AI115/100),0.1))</f>
        <v/>
      </c>
      <c r="AR115" s="164"/>
      <c r="AS115" s="164"/>
      <c r="AT115" s="165"/>
      <c r="AU115" s="163" t="s">
        <v>82</v>
      </c>
      <c r="AV115" s="166">
        <f>AL115*1000</f>
        <v>0</v>
      </c>
      <c r="AW115" s="166"/>
      <c r="AX115" s="166"/>
      <c r="AY115" s="167"/>
      <c r="AZ115" s="130" t="s">
        <v>26</v>
      </c>
      <c r="BA115" s="75"/>
    </row>
    <row r="116" spans="2:53" s="72" customFormat="1" ht="11.25" customHeight="1" x14ac:dyDescent="0.15">
      <c r="B116" s="131"/>
      <c r="C116" s="131"/>
      <c r="D116" s="134"/>
      <c r="E116" s="135"/>
      <c r="F116" s="174"/>
      <c r="G116" s="175"/>
      <c r="H116" s="179"/>
      <c r="I116" s="180"/>
      <c r="J116" s="181"/>
      <c r="K116" s="142"/>
      <c r="L116" s="142"/>
      <c r="M116" s="142"/>
      <c r="N116" s="142"/>
      <c r="O116" s="142"/>
      <c r="P116" s="142"/>
      <c r="Q116" s="146"/>
      <c r="R116" s="147"/>
      <c r="S116" s="148"/>
      <c r="T116" s="146"/>
      <c r="U116" s="147"/>
      <c r="V116" s="148"/>
      <c r="W116" s="152"/>
      <c r="X116" s="153"/>
      <c r="Y116" s="154"/>
      <c r="Z116" s="152"/>
      <c r="AA116" s="153"/>
      <c r="AB116" s="154"/>
      <c r="AC116" s="152"/>
      <c r="AD116" s="153"/>
      <c r="AE116" s="154"/>
      <c r="AF116" s="152"/>
      <c r="AG116" s="153"/>
      <c r="AH116" s="154"/>
      <c r="AI116" s="158"/>
      <c r="AJ116" s="159"/>
      <c r="AK116" s="160"/>
      <c r="AL116" s="161"/>
      <c r="AM116" s="161"/>
      <c r="AN116" s="161"/>
      <c r="AO116" s="162"/>
      <c r="AP116" s="130"/>
      <c r="AQ116" s="164"/>
      <c r="AR116" s="164"/>
      <c r="AS116" s="164"/>
      <c r="AT116" s="165"/>
      <c r="AU116" s="130"/>
      <c r="AV116" s="166"/>
      <c r="AW116" s="166"/>
      <c r="AX116" s="166"/>
      <c r="AY116" s="167"/>
      <c r="AZ116" s="130"/>
      <c r="BA116" s="75"/>
    </row>
    <row r="117" spans="2:53" s="72" customFormat="1" ht="11.25" customHeight="1" x14ac:dyDescent="0.15">
      <c r="B117" s="131"/>
      <c r="C117" s="131"/>
      <c r="D117" s="132" t="str">
        <f>IF(H117="","","第22号")</f>
        <v/>
      </c>
      <c r="E117" s="133"/>
      <c r="F117" s="172"/>
      <c r="G117" s="173"/>
      <c r="H117" s="136"/>
      <c r="I117" s="137"/>
      <c r="J117" s="138"/>
      <c r="K117" s="142"/>
      <c r="L117" s="142"/>
      <c r="M117" s="142"/>
      <c r="N117" s="142"/>
      <c r="O117" s="142"/>
      <c r="P117" s="142"/>
      <c r="Q117" s="143"/>
      <c r="R117" s="144"/>
      <c r="S117" s="145"/>
      <c r="T117" s="143"/>
      <c r="U117" s="144"/>
      <c r="V117" s="145"/>
      <c r="W117" s="149"/>
      <c r="X117" s="150"/>
      <c r="Y117" s="151"/>
      <c r="Z117" s="149"/>
      <c r="AA117" s="150"/>
      <c r="AB117" s="151"/>
      <c r="AC117" s="149"/>
      <c r="AD117" s="150"/>
      <c r="AE117" s="151"/>
      <c r="AF117" s="149"/>
      <c r="AG117" s="150"/>
      <c r="AH117" s="151"/>
      <c r="AI117" s="155" t="str">
        <f>IF(COUNTA(W117:AH118)&lt;4,"",IF(Z117&gt;W117,100,ROUNDDOWN((Z117+AF117)/W117*100,2)))</f>
        <v/>
      </c>
      <c r="AJ117" s="156"/>
      <c r="AK117" s="157"/>
      <c r="AL117" s="161"/>
      <c r="AM117" s="161"/>
      <c r="AN117" s="161"/>
      <c r="AO117" s="162"/>
      <c r="AP117" s="163" t="s">
        <v>82</v>
      </c>
      <c r="AQ117" s="164" t="str">
        <f t="shared" ref="AQ117" si="44">IF(ISERROR(FLOOR((AL117*AI117/100),0.1)),"",FLOOR((AL117*AI117/100),0.1))</f>
        <v/>
      </c>
      <c r="AR117" s="164"/>
      <c r="AS117" s="164"/>
      <c r="AT117" s="165"/>
      <c r="AU117" s="163" t="s">
        <v>82</v>
      </c>
      <c r="AV117" s="166">
        <f t="shared" ref="AV117" si="45">AL117*1000</f>
        <v>0</v>
      </c>
      <c r="AW117" s="166"/>
      <c r="AX117" s="166"/>
      <c r="AY117" s="167"/>
      <c r="AZ117" s="130" t="s">
        <v>26</v>
      </c>
      <c r="BA117" s="75"/>
    </row>
    <row r="118" spans="2:53" s="72" customFormat="1" ht="11.25" customHeight="1" x14ac:dyDescent="0.15">
      <c r="B118" s="131"/>
      <c r="C118" s="131"/>
      <c r="D118" s="134"/>
      <c r="E118" s="135"/>
      <c r="F118" s="174"/>
      <c r="G118" s="175"/>
      <c r="H118" s="139"/>
      <c r="I118" s="140"/>
      <c r="J118" s="141"/>
      <c r="K118" s="142"/>
      <c r="L118" s="142"/>
      <c r="M118" s="142"/>
      <c r="N118" s="142"/>
      <c r="O118" s="142"/>
      <c r="P118" s="142"/>
      <c r="Q118" s="146"/>
      <c r="R118" s="147"/>
      <c r="S118" s="148"/>
      <c r="T118" s="146"/>
      <c r="U118" s="147"/>
      <c r="V118" s="148"/>
      <c r="W118" s="152"/>
      <c r="X118" s="153"/>
      <c r="Y118" s="154"/>
      <c r="Z118" s="152"/>
      <c r="AA118" s="153"/>
      <c r="AB118" s="154"/>
      <c r="AC118" s="152"/>
      <c r="AD118" s="153"/>
      <c r="AE118" s="154"/>
      <c r="AF118" s="152"/>
      <c r="AG118" s="153"/>
      <c r="AH118" s="154"/>
      <c r="AI118" s="158"/>
      <c r="AJ118" s="159"/>
      <c r="AK118" s="160"/>
      <c r="AL118" s="161"/>
      <c r="AM118" s="161"/>
      <c r="AN118" s="161"/>
      <c r="AO118" s="162"/>
      <c r="AP118" s="130"/>
      <c r="AQ118" s="164"/>
      <c r="AR118" s="164"/>
      <c r="AS118" s="164"/>
      <c r="AT118" s="165"/>
      <c r="AU118" s="130"/>
      <c r="AV118" s="166"/>
      <c r="AW118" s="166"/>
      <c r="AX118" s="166"/>
      <c r="AY118" s="167"/>
      <c r="AZ118" s="130"/>
      <c r="BA118" s="75"/>
    </row>
    <row r="119" spans="2:53" s="72" customFormat="1" ht="11.25" customHeight="1" x14ac:dyDescent="0.15">
      <c r="B119" s="131"/>
      <c r="C119" s="131"/>
      <c r="D119" s="132" t="str">
        <f>IF(H119="","","第23号")</f>
        <v/>
      </c>
      <c r="E119" s="133"/>
      <c r="F119" s="172"/>
      <c r="G119" s="173"/>
      <c r="H119" s="136"/>
      <c r="I119" s="137"/>
      <c r="J119" s="138"/>
      <c r="K119" s="142"/>
      <c r="L119" s="142"/>
      <c r="M119" s="142"/>
      <c r="N119" s="142"/>
      <c r="O119" s="142"/>
      <c r="P119" s="142"/>
      <c r="Q119" s="143"/>
      <c r="R119" s="144"/>
      <c r="S119" s="145"/>
      <c r="T119" s="143"/>
      <c r="U119" s="144"/>
      <c r="V119" s="145"/>
      <c r="W119" s="149"/>
      <c r="X119" s="150"/>
      <c r="Y119" s="151"/>
      <c r="Z119" s="149"/>
      <c r="AA119" s="150"/>
      <c r="AB119" s="151"/>
      <c r="AC119" s="149"/>
      <c r="AD119" s="150"/>
      <c r="AE119" s="151"/>
      <c r="AF119" s="149"/>
      <c r="AG119" s="150"/>
      <c r="AH119" s="151"/>
      <c r="AI119" s="155" t="str">
        <f>IF(COUNTA(W119:AH120)&lt;4,"",IF(Z119&gt;W119,100,ROUNDDOWN((Z119+AF119)/W119*100,2)))</f>
        <v/>
      </c>
      <c r="AJ119" s="156"/>
      <c r="AK119" s="157"/>
      <c r="AL119" s="161"/>
      <c r="AM119" s="161"/>
      <c r="AN119" s="161"/>
      <c r="AO119" s="162"/>
      <c r="AP119" s="163" t="s">
        <v>82</v>
      </c>
      <c r="AQ119" s="164" t="str">
        <f t="shared" ref="AQ119" si="46">IF(ISERROR(FLOOR((AL119*AI119/100),0.1)),"",FLOOR((AL119*AI119/100),0.1))</f>
        <v/>
      </c>
      <c r="AR119" s="164"/>
      <c r="AS119" s="164"/>
      <c r="AT119" s="165"/>
      <c r="AU119" s="163" t="s">
        <v>82</v>
      </c>
      <c r="AV119" s="166">
        <f t="shared" ref="AV119" si="47">AL119*1000</f>
        <v>0</v>
      </c>
      <c r="AW119" s="166"/>
      <c r="AX119" s="166"/>
      <c r="AY119" s="167"/>
      <c r="AZ119" s="130" t="s">
        <v>26</v>
      </c>
      <c r="BA119" s="75"/>
    </row>
    <row r="120" spans="2:53" s="72" customFormat="1" ht="11.25" customHeight="1" x14ac:dyDescent="0.15">
      <c r="B120" s="131"/>
      <c r="C120" s="131"/>
      <c r="D120" s="134"/>
      <c r="E120" s="135"/>
      <c r="F120" s="174"/>
      <c r="G120" s="175"/>
      <c r="H120" s="139"/>
      <c r="I120" s="140"/>
      <c r="J120" s="141"/>
      <c r="K120" s="142"/>
      <c r="L120" s="142"/>
      <c r="M120" s="142"/>
      <c r="N120" s="142"/>
      <c r="O120" s="142"/>
      <c r="P120" s="142"/>
      <c r="Q120" s="146"/>
      <c r="R120" s="147"/>
      <c r="S120" s="148"/>
      <c r="T120" s="146"/>
      <c r="U120" s="147"/>
      <c r="V120" s="148"/>
      <c r="W120" s="152"/>
      <c r="X120" s="153"/>
      <c r="Y120" s="154"/>
      <c r="Z120" s="152"/>
      <c r="AA120" s="153"/>
      <c r="AB120" s="154"/>
      <c r="AC120" s="152"/>
      <c r="AD120" s="153"/>
      <c r="AE120" s="154"/>
      <c r="AF120" s="152"/>
      <c r="AG120" s="153"/>
      <c r="AH120" s="154"/>
      <c r="AI120" s="158"/>
      <c r="AJ120" s="159"/>
      <c r="AK120" s="160"/>
      <c r="AL120" s="161"/>
      <c r="AM120" s="161"/>
      <c r="AN120" s="161"/>
      <c r="AO120" s="162"/>
      <c r="AP120" s="130"/>
      <c r="AQ120" s="164"/>
      <c r="AR120" s="164"/>
      <c r="AS120" s="164"/>
      <c r="AT120" s="165"/>
      <c r="AU120" s="130"/>
      <c r="AV120" s="166"/>
      <c r="AW120" s="166"/>
      <c r="AX120" s="166"/>
      <c r="AY120" s="167"/>
      <c r="AZ120" s="130"/>
      <c r="BA120" s="75"/>
    </row>
    <row r="121" spans="2:53" s="72" customFormat="1" ht="11.25" customHeight="1" x14ac:dyDescent="0.15">
      <c r="B121" s="131"/>
      <c r="C121" s="131"/>
      <c r="D121" s="132" t="str">
        <f>IF(H121="","","第24号")</f>
        <v/>
      </c>
      <c r="E121" s="133"/>
      <c r="F121" s="172"/>
      <c r="G121" s="173"/>
      <c r="H121" s="136"/>
      <c r="I121" s="137"/>
      <c r="J121" s="138"/>
      <c r="K121" s="142"/>
      <c r="L121" s="142"/>
      <c r="M121" s="142"/>
      <c r="N121" s="142"/>
      <c r="O121" s="142"/>
      <c r="P121" s="142"/>
      <c r="Q121" s="143"/>
      <c r="R121" s="144"/>
      <c r="S121" s="145"/>
      <c r="T121" s="143"/>
      <c r="U121" s="144"/>
      <c r="V121" s="145"/>
      <c r="W121" s="149"/>
      <c r="X121" s="150"/>
      <c r="Y121" s="151"/>
      <c r="Z121" s="149"/>
      <c r="AA121" s="150"/>
      <c r="AB121" s="151"/>
      <c r="AC121" s="149"/>
      <c r="AD121" s="150"/>
      <c r="AE121" s="151"/>
      <c r="AF121" s="149"/>
      <c r="AG121" s="150"/>
      <c r="AH121" s="151"/>
      <c r="AI121" s="155" t="str">
        <f>IF(COUNTA(W121:AH122)&lt;4,"",IF(Z121&gt;W121,100,ROUNDDOWN((Z121+AF121)/W121*100,2)))</f>
        <v/>
      </c>
      <c r="AJ121" s="156"/>
      <c r="AK121" s="157"/>
      <c r="AL121" s="161"/>
      <c r="AM121" s="161"/>
      <c r="AN121" s="161"/>
      <c r="AO121" s="162"/>
      <c r="AP121" s="163" t="s">
        <v>82</v>
      </c>
      <c r="AQ121" s="164" t="str">
        <f t="shared" ref="AQ121" si="48">IF(ISERROR(FLOOR((AL121*AI121/100),0.1)),"",FLOOR((AL121*AI121/100),0.1))</f>
        <v/>
      </c>
      <c r="AR121" s="164"/>
      <c r="AS121" s="164"/>
      <c r="AT121" s="165"/>
      <c r="AU121" s="163" t="s">
        <v>82</v>
      </c>
      <c r="AV121" s="166">
        <f t="shared" ref="AV121" si="49">AL121*1000</f>
        <v>0</v>
      </c>
      <c r="AW121" s="166"/>
      <c r="AX121" s="166"/>
      <c r="AY121" s="167"/>
      <c r="AZ121" s="130" t="s">
        <v>26</v>
      </c>
      <c r="BA121" s="75"/>
    </row>
    <row r="122" spans="2:53" s="72" customFormat="1" ht="11.25" customHeight="1" x14ac:dyDescent="0.15">
      <c r="B122" s="131"/>
      <c r="C122" s="131"/>
      <c r="D122" s="134"/>
      <c r="E122" s="135"/>
      <c r="F122" s="174"/>
      <c r="G122" s="175"/>
      <c r="H122" s="139"/>
      <c r="I122" s="140"/>
      <c r="J122" s="141"/>
      <c r="K122" s="142"/>
      <c r="L122" s="142"/>
      <c r="M122" s="142"/>
      <c r="N122" s="142"/>
      <c r="O122" s="142"/>
      <c r="P122" s="142"/>
      <c r="Q122" s="146"/>
      <c r="R122" s="147"/>
      <c r="S122" s="148"/>
      <c r="T122" s="146"/>
      <c r="U122" s="147"/>
      <c r="V122" s="148"/>
      <c r="W122" s="152"/>
      <c r="X122" s="153"/>
      <c r="Y122" s="154"/>
      <c r="Z122" s="152"/>
      <c r="AA122" s="153"/>
      <c r="AB122" s="154"/>
      <c r="AC122" s="152"/>
      <c r="AD122" s="153"/>
      <c r="AE122" s="154"/>
      <c r="AF122" s="152"/>
      <c r="AG122" s="153"/>
      <c r="AH122" s="154"/>
      <c r="AI122" s="158"/>
      <c r="AJ122" s="159"/>
      <c r="AK122" s="160"/>
      <c r="AL122" s="161"/>
      <c r="AM122" s="161"/>
      <c r="AN122" s="161"/>
      <c r="AO122" s="162"/>
      <c r="AP122" s="130"/>
      <c r="AQ122" s="164"/>
      <c r="AR122" s="164"/>
      <c r="AS122" s="164"/>
      <c r="AT122" s="165"/>
      <c r="AU122" s="130"/>
      <c r="AV122" s="166"/>
      <c r="AW122" s="166"/>
      <c r="AX122" s="166"/>
      <c r="AY122" s="167"/>
      <c r="AZ122" s="130"/>
      <c r="BA122" s="75"/>
    </row>
    <row r="123" spans="2:53" s="72" customFormat="1" ht="11.25" customHeight="1" x14ac:dyDescent="0.15">
      <c r="B123" s="131"/>
      <c r="C123" s="131"/>
      <c r="D123" s="132" t="str">
        <f>IF(H123="","","第25号")</f>
        <v/>
      </c>
      <c r="E123" s="133"/>
      <c r="F123" s="172"/>
      <c r="G123" s="173"/>
      <c r="H123" s="136"/>
      <c r="I123" s="137"/>
      <c r="J123" s="138"/>
      <c r="K123" s="142"/>
      <c r="L123" s="142"/>
      <c r="M123" s="142"/>
      <c r="N123" s="142"/>
      <c r="O123" s="142"/>
      <c r="P123" s="142"/>
      <c r="Q123" s="143"/>
      <c r="R123" s="144"/>
      <c r="S123" s="145"/>
      <c r="T123" s="143"/>
      <c r="U123" s="144"/>
      <c r="V123" s="145"/>
      <c r="W123" s="149"/>
      <c r="X123" s="150"/>
      <c r="Y123" s="151"/>
      <c r="Z123" s="149"/>
      <c r="AA123" s="150"/>
      <c r="AB123" s="151"/>
      <c r="AC123" s="149"/>
      <c r="AD123" s="150"/>
      <c r="AE123" s="151"/>
      <c r="AF123" s="149"/>
      <c r="AG123" s="150"/>
      <c r="AH123" s="151"/>
      <c r="AI123" s="155" t="str">
        <f>IF(COUNTA(W123:AH124)&lt;4,"",IF(Z123&gt;W123,100,ROUNDDOWN((Z123+AF123)/W123*100,2)))</f>
        <v/>
      </c>
      <c r="AJ123" s="156"/>
      <c r="AK123" s="157"/>
      <c r="AL123" s="161"/>
      <c r="AM123" s="161"/>
      <c r="AN123" s="161"/>
      <c r="AO123" s="162"/>
      <c r="AP123" s="163" t="s">
        <v>82</v>
      </c>
      <c r="AQ123" s="164" t="str">
        <f t="shared" ref="AQ123" si="50">IF(ISERROR(FLOOR((AL123*AI123/100),0.1)),"",FLOOR((AL123*AI123/100),0.1))</f>
        <v/>
      </c>
      <c r="AR123" s="164"/>
      <c r="AS123" s="164"/>
      <c r="AT123" s="165"/>
      <c r="AU123" s="163" t="s">
        <v>82</v>
      </c>
      <c r="AV123" s="166">
        <f>AL123*1000</f>
        <v>0</v>
      </c>
      <c r="AW123" s="166"/>
      <c r="AX123" s="166"/>
      <c r="AY123" s="167"/>
      <c r="AZ123" s="130" t="s">
        <v>26</v>
      </c>
      <c r="BA123" s="75"/>
    </row>
    <row r="124" spans="2:53" s="72" customFormat="1" ht="11.25" customHeight="1" x14ac:dyDescent="0.15">
      <c r="B124" s="131"/>
      <c r="C124" s="131"/>
      <c r="D124" s="134"/>
      <c r="E124" s="135"/>
      <c r="F124" s="174"/>
      <c r="G124" s="175"/>
      <c r="H124" s="139"/>
      <c r="I124" s="140"/>
      <c r="J124" s="141"/>
      <c r="K124" s="142"/>
      <c r="L124" s="142"/>
      <c r="M124" s="142"/>
      <c r="N124" s="142"/>
      <c r="O124" s="142"/>
      <c r="P124" s="142"/>
      <c r="Q124" s="146"/>
      <c r="R124" s="147"/>
      <c r="S124" s="148"/>
      <c r="T124" s="146"/>
      <c r="U124" s="147"/>
      <c r="V124" s="148"/>
      <c r="W124" s="152"/>
      <c r="X124" s="153"/>
      <c r="Y124" s="154"/>
      <c r="Z124" s="152"/>
      <c r="AA124" s="153"/>
      <c r="AB124" s="154"/>
      <c r="AC124" s="152"/>
      <c r="AD124" s="153"/>
      <c r="AE124" s="154"/>
      <c r="AF124" s="152"/>
      <c r="AG124" s="153"/>
      <c r="AH124" s="154"/>
      <c r="AI124" s="158"/>
      <c r="AJ124" s="159"/>
      <c r="AK124" s="160"/>
      <c r="AL124" s="161"/>
      <c r="AM124" s="161"/>
      <c r="AN124" s="161"/>
      <c r="AO124" s="162"/>
      <c r="AP124" s="130"/>
      <c r="AQ124" s="164"/>
      <c r="AR124" s="164"/>
      <c r="AS124" s="164"/>
      <c r="AT124" s="165"/>
      <c r="AU124" s="130"/>
      <c r="AV124" s="166"/>
      <c r="AW124" s="166"/>
      <c r="AX124" s="166"/>
      <c r="AY124" s="167"/>
      <c r="AZ124" s="130"/>
      <c r="BA124" s="75"/>
    </row>
    <row r="125" spans="2:53" s="72" customFormat="1" ht="11.25" customHeight="1" x14ac:dyDescent="0.15">
      <c r="B125" s="131"/>
      <c r="C125" s="131"/>
      <c r="D125" s="132" t="str">
        <f>IF(H125="","","第26号")</f>
        <v/>
      </c>
      <c r="E125" s="133"/>
      <c r="F125" s="172"/>
      <c r="G125" s="173"/>
      <c r="H125" s="136"/>
      <c r="I125" s="137"/>
      <c r="J125" s="138"/>
      <c r="K125" s="142"/>
      <c r="L125" s="142"/>
      <c r="M125" s="142"/>
      <c r="N125" s="142"/>
      <c r="O125" s="142"/>
      <c r="P125" s="142"/>
      <c r="Q125" s="143"/>
      <c r="R125" s="144"/>
      <c r="S125" s="145"/>
      <c r="T125" s="143"/>
      <c r="U125" s="144"/>
      <c r="V125" s="145"/>
      <c r="W125" s="149"/>
      <c r="X125" s="150"/>
      <c r="Y125" s="151"/>
      <c r="Z125" s="149"/>
      <c r="AA125" s="150"/>
      <c r="AB125" s="151"/>
      <c r="AC125" s="149"/>
      <c r="AD125" s="150"/>
      <c r="AE125" s="151"/>
      <c r="AF125" s="149"/>
      <c r="AG125" s="150"/>
      <c r="AH125" s="151"/>
      <c r="AI125" s="155" t="str">
        <f t="shared" ref="AI125" si="51">IF(COUNTA(W125:AH126)&lt;4,"",IF(Z125&gt;W125,100,ROUNDDOWN((Z125+AF125)/W125*100,2)))</f>
        <v/>
      </c>
      <c r="AJ125" s="156"/>
      <c r="AK125" s="157"/>
      <c r="AL125" s="161"/>
      <c r="AM125" s="161"/>
      <c r="AN125" s="161"/>
      <c r="AO125" s="162"/>
      <c r="AP125" s="163" t="s">
        <v>82</v>
      </c>
      <c r="AQ125" s="164" t="str">
        <f t="shared" ref="AQ125" si="52">IF(ISERROR(FLOOR((AL125*AI125/100),0.1)),"",FLOOR((AL125*AI125/100),0.1))</f>
        <v/>
      </c>
      <c r="AR125" s="164"/>
      <c r="AS125" s="164"/>
      <c r="AT125" s="165"/>
      <c r="AU125" s="163" t="s">
        <v>82</v>
      </c>
      <c r="AV125" s="166">
        <f t="shared" ref="AV125" si="53">AL125*1000</f>
        <v>0</v>
      </c>
      <c r="AW125" s="166"/>
      <c r="AX125" s="166"/>
      <c r="AY125" s="167"/>
      <c r="AZ125" s="130" t="s">
        <v>26</v>
      </c>
      <c r="BA125" s="75"/>
    </row>
    <row r="126" spans="2:53" s="72" customFormat="1" ht="11.25" customHeight="1" x14ac:dyDescent="0.15">
      <c r="B126" s="131"/>
      <c r="C126" s="131"/>
      <c r="D126" s="134"/>
      <c r="E126" s="135"/>
      <c r="F126" s="174"/>
      <c r="G126" s="175"/>
      <c r="H126" s="139"/>
      <c r="I126" s="140"/>
      <c r="J126" s="141"/>
      <c r="K126" s="142"/>
      <c r="L126" s="142"/>
      <c r="M126" s="142"/>
      <c r="N126" s="142"/>
      <c r="O126" s="142"/>
      <c r="P126" s="142"/>
      <c r="Q126" s="146"/>
      <c r="R126" s="147"/>
      <c r="S126" s="148"/>
      <c r="T126" s="146"/>
      <c r="U126" s="147"/>
      <c r="V126" s="148"/>
      <c r="W126" s="152"/>
      <c r="X126" s="153"/>
      <c r="Y126" s="154"/>
      <c r="Z126" s="152"/>
      <c r="AA126" s="153"/>
      <c r="AB126" s="154"/>
      <c r="AC126" s="152"/>
      <c r="AD126" s="153"/>
      <c r="AE126" s="154"/>
      <c r="AF126" s="152"/>
      <c r="AG126" s="153"/>
      <c r="AH126" s="154"/>
      <c r="AI126" s="158"/>
      <c r="AJ126" s="159"/>
      <c r="AK126" s="160"/>
      <c r="AL126" s="161"/>
      <c r="AM126" s="161"/>
      <c r="AN126" s="161"/>
      <c r="AO126" s="162"/>
      <c r="AP126" s="130"/>
      <c r="AQ126" s="164"/>
      <c r="AR126" s="164"/>
      <c r="AS126" s="164"/>
      <c r="AT126" s="165"/>
      <c r="AU126" s="130"/>
      <c r="AV126" s="166"/>
      <c r="AW126" s="166"/>
      <c r="AX126" s="166"/>
      <c r="AY126" s="167"/>
      <c r="AZ126" s="130"/>
      <c r="BA126" s="75"/>
    </row>
    <row r="127" spans="2:53" s="72" customFormat="1" ht="11.25" customHeight="1" x14ac:dyDescent="0.15">
      <c r="B127" s="131"/>
      <c r="C127" s="131"/>
      <c r="D127" s="132" t="str">
        <f>IF(H127="","","第27号")</f>
        <v/>
      </c>
      <c r="E127" s="133"/>
      <c r="F127" s="172"/>
      <c r="G127" s="173"/>
      <c r="H127" s="136"/>
      <c r="I127" s="137"/>
      <c r="J127" s="138"/>
      <c r="K127" s="142"/>
      <c r="L127" s="142"/>
      <c r="M127" s="142"/>
      <c r="N127" s="142"/>
      <c r="O127" s="142"/>
      <c r="P127" s="142"/>
      <c r="Q127" s="143"/>
      <c r="R127" s="144"/>
      <c r="S127" s="145"/>
      <c r="T127" s="143"/>
      <c r="U127" s="144"/>
      <c r="V127" s="145"/>
      <c r="W127" s="149"/>
      <c r="X127" s="150"/>
      <c r="Y127" s="151"/>
      <c r="Z127" s="149"/>
      <c r="AA127" s="150"/>
      <c r="AB127" s="151"/>
      <c r="AC127" s="149"/>
      <c r="AD127" s="150"/>
      <c r="AE127" s="151"/>
      <c r="AF127" s="149"/>
      <c r="AG127" s="150"/>
      <c r="AH127" s="151"/>
      <c r="AI127" s="155" t="str">
        <f t="shared" ref="AI127" si="54">IF(COUNTA(W127:AH128)&lt;4,"",IF(Z127&gt;W127,100,ROUNDDOWN((Z127+AF127)/W127*100,2)))</f>
        <v/>
      </c>
      <c r="AJ127" s="156"/>
      <c r="AK127" s="157"/>
      <c r="AL127" s="161"/>
      <c r="AM127" s="161"/>
      <c r="AN127" s="161"/>
      <c r="AO127" s="162"/>
      <c r="AP127" s="163" t="s">
        <v>82</v>
      </c>
      <c r="AQ127" s="164" t="str">
        <f t="shared" ref="AQ127" si="55">IF(ISERROR(FLOOR((AL127*AI127/100),0.1)),"",FLOOR((AL127*AI127/100),0.1))</f>
        <v/>
      </c>
      <c r="AR127" s="164"/>
      <c r="AS127" s="164"/>
      <c r="AT127" s="165"/>
      <c r="AU127" s="163" t="s">
        <v>82</v>
      </c>
      <c r="AV127" s="166">
        <f t="shared" ref="AV127" si="56">AL127*1000</f>
        <v>0</v>
      </c>
      <c r="AW127" s="166"/>
      <c r="AX127" s="166"/>
      <c r="AY127" s="167"/>
      <c r="AZ127" s="130" t="s">
        <v>26</v>
      </c>
      <c r="BA127" s="75"/>
    </row>
    <row r="128" spans="2:53" s="72" customFormat="1" ht="11.25" customHeight="1" x14ac:dyDescent="0.15">
      <c r="B128" s="131"/>
      <c r="C128" s="131"/>
      <c r="D128" s="134"/>
      <c r="E128" s="135"/>
      <c r="F128" s="174"/>
      <c r="G128" s="175"/>
      <c r="H128" s="139"/>
      <c r="I128" s="140"/>
      <c r="J128" s="141"/>
      <c r="K128" s="142"/>
      <c r="L128" s="142"/>
      <c r="M128" s="142"/>
      <c r="N128" s="142"/>
      <c r="O128" s="142"/>
      <c r="P128" s="142"/>
      <c r="Q128" s="146"/>
      <c r="R128" s="147"/>
      <c r="S128" s="148"/>
      <c r="T128" s="146"/>
      <c r="U128" s="147"/>
      <c r="V128" s="148"/>
      <c r="W128" s="152"/>
      <c r="X128" s="153"/>
      <c r="Y128" s="154"/>
      <c r="Z128" s="152"/>
      <c r="AA128" s="153"/>
      <c r="AB128" s="154"/>
      <c r="AC128" s="152"/>
      <c r="AD128" s="153"/>
      <c r="AE128" s="154"/>
      <c r="AF128" s="152"/>
      <c r="AG128" s="153"/>
      <c r="AH128" s="154"/>
      <c r="AI128" s="158"/>
      <c r="AJ128" s="159"/>
      <c r="AK128" s="160"/>
      <c r="AL128" s="161"/>
      <c r="AM128" s="161"/>
      <c r="AN128" s="161"/>
      <c r="AO128" s="162"/>
      <c r="AP128" s="130"/>
      <c r="AQ128" s="164"/>
      <c r="AR128" s="164"/>
      <c r="AS128" s="164"/>
      <c r="AT128" s="165"/>
      <c r="AU128" s="130"/>
      <c r="AV128" s="166"/>
      <c r="AW128" s="166"/>
      <c r="AX128" s="166"/>
      <c r="AY128" s="167"/>
      <c r="AZ128" s="130"/>
      <c r="BA128" s="75"/>
    </row>
    <row r="129" spans="1:53" s="72" customFormat="1" ht="11.25" customHeight="1" x14ac:dyDescent="0.15">
      <c r="B129" s="131"/>
      <c r="C129" s="131"/>
      <c r="D129" s="132" t="str">
        <f>IF(H129="","","第28号")</f>
        <v/>
      </c>
      <c r="E129" s="133"/>
      <c r="F129" s="172"/>
      <c r="G129" s="173"/>
      <c r="H129" s="136"/>
      <c r="I129" s="137"/>
      <c r="J129" s="138"/>
      <c r="K129" s="142"/>
      <c r="L129" s="142"/>
      <c r="M129" s="168"/>
      <c r="N129" s="169"/>
      <c r="O129" s="142"/>
      <c r="P129" s="142"/>
      <c r="Q129" s="143"/>
      <c r="R129" s="144"/>
      <c r="S129" s="145"/>
      <c r="T129" s="143"/>
      <c r="U129" s="144"/>
      <c r="V129" s="145"/>
      <c r="W129" s="149"/>
      <c r="X129" s="150"/>
      <c r="Y129" s="151"/>
      <c r="Z129" s="149"/>
      <c r="AA129" s="150"/>
      <c r="AB129" s="151"/>
      <c r="AC129" s="149"/>
      <c r="AD129" s="150"/>
      <c r="AE129" s="151"/>
      <c r="AF129" s="149"/>
      <c r="AG129" s="150"/>
      <c r="AH129" s="151"/>
      <c r="AI129" s="155" t="str">
        <f t="shared" ref="AI129" si="57">IF(COUNTA(W129:AH130)&lt;4,"",IF(Z129&gt;W129,100,ROUNDDOWN((Z129+AF129)/W129*100,2)))</f>
        <v/>
      </c>
      <c r="AJ129" s="156"/>
      <c r="AK129" s="157"/>
      <c r="AL129" s="161"/>
      <c r="AM129" s="161"/>
      <c r="AN129" s="161"/>
      <c r="AO129" s="162"/>
      <c r="AP129" s="163" t="s">
        <v>82</v>
      </c>
      <c r="AQ129" s="164" t="str">
        <f t="shared" ref="AQ129" si="58">IF(ISERROR(FLOOR((AL129*AI129/100),0.1)),"",FLOOR((AL129*AI129/100),0.1))</f>
        <v/>
      </c>
      <c r="AR129" s="164"/>
      <c r="AS129" s="164"/>
      <c r="AT129" s="165"/>
      <c r="AU129" s="163" t="s">
        <v>82</v>
      </c>
      <c r="AV129" s="166">
        <f t="shared" ref="AV129" si="59">AL129*1000</f>
        <v>0</v>
      </c>
      <c r="AW129" s="166"/>
      <c r="AX129" s="166"/>
      <c r="AY129" s="167"/>
      <c r="AZ129" s="130" t="s">
        <v>26</v>
      </c>
      <c r="BA129" s="75"/>
    </row>
    <row r="130" spans="1:53" s="72" customFormat="1" ht="11.25" customHeight="1" x14ac:dyDescent="0.15">
      <c r="B130" s="131"/>
      <c r="C130" s="131"/>
      <c r="D130" s="134"/>
      <c r="E130" s="135"/>
      <c r="F130" s="174"/>
      <c r="G130" s="175"/>
      <c r="H130" s="139"/>
      <c r="I130" s="140"/>
      <c r="J130" s="141"/>
      <c r="K130" s="142"/>
      <c r="L130" s="142"/>
      <c r="M130" s="170"/>
      <c r="N130" s="171"/>
      <c r="O130" s="142"/>
      <c r="P130" s="142"/>
      <c r="Q130" s="146"/>
      <c r="R130" s="147"/>
      <c r="S130" s="148"/>
      <c r="T130" s="146"/>
      <c r="U130" s="147"/>
      <c r="V130" s="148"/>
      <c r="W130" s="152"/>
      <c r="X130" s="153"/>
      <c r="Y130" s="154"/>
      <c r="Z130" s="152"/>
      <c r="AA130" s="153"/>
      <c r="AB130" s="154"/>
      <c r="AC130" s="152"/>
      <c r="AD130" s="153"/>
      <c r="AE130" s="154"/>
      <c r="AF130" s="152"/>
      <c r="AG130" s="153"/>
      <c r="AH130" s="154"/>
      <c r="AI130" s="158"/>
      <c r="AJ130" s="159"/>
      <c r="AK130" s="160"/>
      <c r="AL130" s="161"/>
      <c r="AM130" s="161"/>
      <c r="AN130" s="161"/>
      <c r="AO130" s="162"/>
      <c r="AP130" s="130"/>
      <c r="AQ130" s="164"/>
      <c r="AR130" s="164"/>
      <c r="AS130" s="164"/>
      <c r="AT130" s="165"/>
      <c r="AU130" s="130"/>
      <c r="AV130" s="166"/>
      <c r="AW130" s="166"/>
      <c r="AX130" s="166"/>
      <c r="AY130" s="167"/>
      <c r="AZ130" s="130"/>
      <c r="BA130" s="75"/>
    </row>
    <row r="131" spans="1:53" s="72" customFormat="1" ht="11.25" customHeight="1" x14ac:dyDescent="0.15">
      <c r="B131" s="131"/>
      <c r="C131" s="131"/>
      <c r="D131" s="132" t="str">
        <f>IF(H131="","","第29号")</f>
        <v/>
      </c>
      <c r="E131" s="133"/>
      <c r="F131" s="172"/>
      <c r="G131" s="173"/>
      <c r="H131" s="136"/>
      <c r="I131" s="137"/>
      <c r="J131" s="138"/>
      <c r="K131" s="142"/>
      <c r="L131" s="142"/>
      <c r="M131" s="142"/>
      <c r="N131" s="142"/>
      <c r="O131" s="142"/>
      <c r="P131" s="142"/>
      <c r="Q131" s="143"/>
      <c r="R131" s="144"/>
      <c r="S131" s="145"/>
      <c r="T131" s="143"/>
      <c r="U131" s="144"/>
      <c r="V131" s="145"/>
      <c r="W131" s="149"/>
      <c r="X131" s="150"/>
      <c r="Y131" s="151"/>
      <c r="Z131" s="149"/>
      <c r="AA131" s="150"/>
      <c r="AB131" s="151"/>
      <c r="AC131" s="149"/>
      <c r="AD131" s="150"/>
      <c r="AE131" s="151"/>
      <c r="AF131" s="149"/>
      <c r="AG131" s="150"/>
      <c r="AH131" s="151"/>
      <c r="AI131" s="155" t="str">
        <f t="shared" ref="AI131" si="60">IF(COUNTA(W131:AH132)&lt;4,"",IF(Z131&gt;W131,100,ROUNDDOWN((Z131+AF131)/W131*100,2)))</f>
        <v/>
      </c>
      <c r="AJ131" s="156"/>
      <c r="AK131" s="157"/>
      <c r="AL131" s="161"/>
      <c r="AM131" s="161"/>
      <c r="AN131" s="161"/>
      <c r="AO131" s="162"/>
      <c r="AP131" s="163" t="s">
        <v>82</v>
      </c>
      <c r="AQ131" s="164" t="str">
        <f t="shared" ref="AQ131" si="61">IF(ISERROR(FLOOR((AL131*AI131/100),0.1)),"",FLOOR((AL131*AI131/100),0.1))</f>
        <v/>
      </c>
      <c r="AR131" s="164"/>
      <c r="AS131" s="164"/>
      <c r="AT131" s="165"/>
      <c r="AU131" s="163" t="s">
        <v>82</v>
      </c>
      <c r="AV131" s="166">
        <f t="shared" ref="AV131" si="62">AL131*1000</f>
        <v>0</v>
      </c>
      <c r="AW131" s="166"/>
      <c r="AX131" s="166"/>
      <c r="AY131" s="167"/>
      <c r="AZ131" s="130" t="s">
        <v>26</v>
      </c>
      <c r="BA131" s="75"/>
    </row>
    <row r="132" spans="1:53" s="72" customFormat="1" ht="11.25" customHeight="1" x14ac:dyDescent="0.15">
      <c r="B132" s="131"/>
      <c r="C132" s="131"/>
      <c r="D132" s="134"/>
      <c r="E132" s="135"/>
      <c r="F132" s="174"/>
      <c r="G132" s="175"/>
      <c r="H132" s="139"/>
      <c r="I132" s="140"/>
      <c r="J132" s="141"/>
      <c r="K132" s="142"/>
      <c r="L132" s="142"/>
      <c r="M132" s="142"/>
      <c r="N132" s="142"/>
      <c r="O132" s="142"/>
      <c r="P132" s="142"/>
      <c r="Q132" s="146"/>
      <c r="R132" s="147"/>
      <c r="S132" s="148"/>
      <c r="T132" s="146"/>
      <c r="U132" s="147"/>
      <c r="V132" s="148"/>
      <c r="W132" s="152"/>
      <c r="X132" s="153"/>
      <c r="Y132" s="154"/>
      <c r="Z132" s="152"/>
      <c r="AA132" s="153"/>
      <c r="AB132" s="154"/>
      <c r="AC132" s="152"/>
      <c r="AD132" s="153"/>
      <c r="AE132" s="154"/>
      <c r="AF132" s="152"/>
      <c r="AG132" s="153"/>
      <c r="AH132" s="154"/>
      <c r="AI132" s="158"/>
      <c r="AJ132" s="159"/>
      <c r="AK132" s="160"/>
      <c r="AL132" s="161"/>
      <c r="AM132" s="161"/>
      <c r="AN132" s="161"/>
      <c r="AO132" s="162"/>
      <c r="AP132" s="130"/>
      <c r="AQ132" s="164"/>
      <c r="AR132" s="164"/>
      <c r="AS132" s="164"/>
      <c r="AT132" s="165"/>
      <c r="AU132" s="130"/>
      <c r="AV132" s="166"/>
      <c r="AW132" s="166"/>
      <c r="AX132" s="166"/>
      <c r="AY132" s="167"/>
      <c r="AZ132" s="130"/>
      <c r="BA132" s="75"/>
    </row>
    <row r="133" spans="1:53" s="72" customFormat="1" ht="11.25" customHeight="1" x14ac:dyDescent="0.15">
      <c r="B133" s="131"/>
      <c r="C133" s="131"/>
      <c r="D133" s="132" t="str">
        <f>IF(H133="","","第30号")</f>
        <v/>
      </c>
      <c r="E133" s="133"/>
      <c r="F133" s="172"/>
      <c r="G133" s="173"/>
      <c r="H133" s="136"/>
      <c r="I133" s="137"/>
      <c r="J133" s="138"/>
      <c r="K133" s="142"/>
      <c r="L133" s="142"/>
      <c r="M133" s="142"/>
      <c r="N133" s="142"/>
      <c r="O133" s="142"/>
      <c r="P133" s="142"/>
      <c r="Q133" s="143"/>
      <c r="R133" s="144"/>
      <c r="S133" s="145"/>
      <c r="T133" s="143"/>
      <c r="U133" s="144"/>
      <c r="V133" s="145"/>
      <c r="W133" s="149"/>
      <c r="X133" s="150"/>
      <c r="Y133" s="151"/>
      <c r="Z133" s="149"/>
      <c r="AA133" s="150"/>
      <c r="AB133" s="151"/>
      <c r="AC133" s="149"/>
      <c r="AD133" s="150"/>
      <c r="AE133" s="151"/>
      <c r="AF133" s="149"/>
      <c r="AG133" s="150"/>
      <c r="AH133" s="151"/>
      <c r="AI133" s="155" t="str">
        <f t="shared" ref="AI133" si="63">IF(COUNTA(W133:AH134)&lt;4,"",IF(Z133&gt;W133,100,ROUNDDOWN((Z133+AF133)/W133*100,2)))</f>
        <v/>
      </c>
      <c r="AJ133" s="156"/>
      <c r="AK133" s="157"/>
      <c r="AL133" s="161"/>
      <c r="AM133" s="161"/>
      <c r="AN133" s="161"/>
      <c r="AO133" s="162"/>
      <c r="AP133" s="163" t="s">
        <v>82</v>
      </c>
      <c r="AQ133" s="164" t="str">
        <f t="shared" ref="AQ133" si="64">IF(ISERROR(FLOOR((AL133*AI133/100),0.1)),"",FLOOR((AL133*AI133/100),0.1))</f>
        <v/>
      </c>
      <c r="AR133" s="164"/>
      <c r="AS133" s="164"/>
      <c r="AT133" s="165"/>
      <c r="AU133" s="163" t="s">
        <v>82</v>
      </c>
      <c r="AV133" s="166">
        <f t="shared" ref="AV133" si="65">AL133*1000</f>
        <v>0</v>
      </c>
      <c r="AW133" s="166"/>
      <c r="AX133" s="166"/>
      <c r="AY133" s="167"/>
      <c r="AZ133" s="130" t="s">
        <v>26</v>
      </c>
      <c r="BA133" s="75"/>
    </row>
    <row r="134" spans="1:53" s="72" customFormat="1" ht="11.25" customHeight="1" x14ac:dyDescent="0.15">
      <c r="B134" s="131"/>
      <c r="C134" s="131"/>
      <c r="D134" s="134"/>
      <c r="E134" s="135"/>
      <c r="F134" s="174"/>
      <c r="G134" s="175"/>
      <c r="H134" s="139"/>
      <c r="I134" s="140"/>
      <c r="J134" s="141"/>
      <c r="K134" s="142"/>
      <c r="L134" s="142"/>
      <c r="M134" s="142"/>
      <c r="N134" s="142"/>
      <c r="O134" s="142"/>
      <c r="P134" s="142"/>
      <c r="Q134" s="146"/>
      <c r="R134" s="147"/>
      <c r="S134" s="148"/>
      <c r="T134" s="146"/>
      <c r="U134" s="147"/>
      <c r="V134" s="148"/>
      <c r="W134" s="152"/>
      <c r="X134" s="153"/>
      <c r="Y134" s="154"/>
      <c r="Z134" s="152"/>
      <c r="AA134" s="153"/>
      <c r="AB134" s="154"/>
      <c r="AC134" s="152"/>
      <c r="AD134" s="153"/>
      <c r="AE134" s="154"/>
      <c r="AF134" s="152"/>
      <c r="AG134" s="153"/>
      <c r="AH134" s="154"/>
      <c r="AI134" s="158"/>
      <c r="AJ134" s="159"/>
      <c r="AK134" s="160"/>
      <c r="AL134" s="161"/>
      <c r="AM134" s="161"/>
      <c r="AN134" s="161"/>
      <c r="AO134" s="162"/>
      <c r="AP134" s="130"/>
      <c r="AQ134" s="164"/>
      <c r="AR134" s="164"/>
      <c r="AS134" s="164"/>
      <c r="AT134" s="165"/>
      <c r="AU134" s="130"/>
      <c r="AV134" s="166"/>
      <c r="AW134" s="166"/>
      <c r="AX134" s="166"/>
      <c r="AY134" s="167"/>
      <c r="AZ134" s="130"/>
      <c r="BA134" s="75"/>
    </row>
    <row r="135" spans="1:53" s="6" customFormat="1" ht="11.25" customHeight="1" x14ac:dyDescent="0.15">
      <c r="B135" s="186" t="s">
        <v>53</v>
      </c>
      <c r="C135" s="187"/>
      <c r="D135" s="187"/>
      <c r="E135" s="187"/>
      <c r="F135" s="187"/>
      <c r="G135" s="188"/>
      <c r="H135" s="221">
        <f>COUNTA(H75:J134)-BB25</f>
        <v>0</v>
      </c>
      <c r="I135" s="222"/>
      <c r="J135" s="219" t="s">
        <v>10</v>
      </c>
      <c r="K135" s="258"/>
      <c r="L135" s="258"/>
      <c r="M135" s="258"/>
      <c r="N135" s="258"/>
      <c r="O135" s="258"/>
      <c r="P135" s="258"/>
      <c r="Q135" s="213"/>
      <c r="R135" s="214"/>
      <c r="S135" s="215"/>
      <c r="T135" s="213"/>
      <c r="U135" s="214"/>
      <c r="V135" s="215"/>
      <c r="W135" s="213"/>
      <c r="X135" s="214"/>
      <c r="Y135" s="215"/>
      <c r="Z135" s="213"/>
      <c r="AA135" s="214"/>
      <c r="AB135" s="215"/>
      <c r="AC135" s="213"/>
      <c r="AD135" s="214"/>
      <c r="AE135" s="215"/>
      <c r="AF135" s="227"/>
      <c r="AG135" s="228"/>
      <c r="AH135" s="229"/>
      <c r="AI135" s="213"/>
      <c r="AJ135" s="214"/>
      <c r="AK135" s="215"/>
      <c r="AL135" s="225">
        <f>ROUNDDOWN(SUM(AL75:AO134),0)</f>
        <v>0</v>
      </c>
      <c r="AM135" s="225"/>
      <c r="AN135" s="225"/>
      <c r="AO135" s="226"/>
      <c r="AP135" s="163" t="s">
        <v>82</v>
      </c>
      <c r="AQ135" s="225">
        <f>ROUNDDOWN(SUM(AQ75:AT134),0)</f>
        <v>0</v>
      </c>
      <c r="AR135" s="225"/>
      <c r="AS135" s="225"/>
      <c r="AT135" s="226"/>
      <c r="AU135" s="163" t="s">
        <v>82</v>
      </c>
      <c r="AV135" s="225">
        <f>SUM(AV75:AY134,0)</f>
        <v>0</v>
      </c>
      <c r="AW135" s="225"/>
      <c r="AX135" s="225"/>
      <c r="AY135" s="226"/>
      <c r="AZ135" s="130" t="s">
        <v>26</v>
      </c>
    </row>
    <row r="136" spans="1:53" s="6" customFormat="1" ht="11.25" customHeight="1" x14ac:dyDescent="0.15">
      <c r="B136" s="189"/>
      <c r="C136" s="190"/>
      <c r="D136" s="190"/>
      <c r="E136" s="190"/>
      <c r="F136" s="190"/>
      <c r="G136" s="191"/>
      <c r="H136" s="223"/>
      <c r="I136" s="224"/>
      <c r="J136" s="220"/>
      <c r="K136" s="258"/>
      <c r="L136" s="258"/>
      <c r="M136" s="258"/>
      <c r="N136" s="258"/>
      <c r="O136" s="258"/>
      <c r="P136" s="258"/>
      <c r="Q136" s="216"/>
      <c r="R136" s="217"/>
      <c r="S136" s="218"/>
      <c r="T136" s="216"/>
      <c r="U136" s="217"/>
      <c r="V136" s="218"/>
      <c r="W136" s="216"/>
      <c r="X136" s="217"/>
      <c r="Y136" s="218"/>
      <c r="Z136" s="216"/>
      <c r="AA136" s="217"/>
      <c r="AB136" s="218"/>
      <c r="AC136" s="216"/>
      <c r="AD136" s="217"/>
      <c r="AE136" s="218"/>
      <c r="AF136" s="230"/>
      <c r="AG136" s="231"/>
      <c r="AH136" s="232"/>
      <c r="AI136" s="216"/>
      <c r="AJ136" s="217"/>
      <c r="AK136" s="218"/>
      <c r="AL136" s="225"/>
      <c r="AM136" s="225"/>
      <c r="AN136" s="225"/>
      <c r="AO136" s="226"/>
      <c r="AP136" s="130"/>
      <c r="AQ136" s="225"/>
      <c r="AR136" s="225"/>
      <c r="AS136" s="225"/>
      <c r="AT136" s="226"/>
      <c r="AU136" s="130"/>
      <c r="AV136" s="225"/>
      <c r="AW136" s="225"/>
      <c r="AX136" s="225"/>
      <c r="AY136" s="226"/>
      <c r="AZ136" s="130"/>
    </row>
    <row r="137" spans="1:53" s="72" customFormat="1" ht="3.75" customHeight="1" x14ac:dyDescent="0.15">
      <c r="A137" s="73"/>
      <c r="B137" s="76"/>
      <c r="C137" s="76"/>
      <c r="D137" s="76"/>
      <c r="E137" s="76"/>
      <c r="F137" s="75"/>
      <c r="G137" s="75"/>
      <c r="H137" s="77"/>
      <c r="I137" s="75"/>
      <c r="J137" s="75"/>
      <c r="K137" s="71"/>
      <c r="L137" s="75"/>
      <c r="M137" s="75"/>
      <c r="N137" s="75"/>
      <c r="O137" s="75"/>
      <c r="P137" s="75"/>
      <c r="Q137" s="75"/>
      <c r="R137" s="75"/>
      <c r="S137" s="75"/>
      <c r="T137" s="75"/>
      <c r="U137" s="75"/>
      <c r="V137" s="75"/>
      <c r="W137" s="75"/>
      <c r="X137" s="75"/>
      <c r="Y137" s="75"/>
      <c r="Z137" s="75"/>
      <c r="AA137" s="75"/>
      <c r="AB137" s="75"/>
      <c r="AC137" s="75"/>
      <c r="AD137" s="78"/>
      <c r="AE137" s="78"/>
      <c r="AF137" s="78"/>
      <c r="AG137" s="75"/>
      <c r="AH137" s="75"/>
      <c r="AI137" s="75"/>
      <c r="AJ137" s="79"/>
      <c r="AK137" s="79"/>
      <c r="AL137" s="79"/>
      <c r="AM137" s="79"/>
      <c r="AN137" s="75"/>
      <c r="AO137" s="79"/>
      <c r="AP137" s="79"/>
      <c r="AQ137" s="79"/>
      <c r="AR137" s="79"/>
      <c r="AS137" s="75"/>
      <c r="AT137" s="79"/>
      <c r="AU137" s="79"/>
      <c r="AV137" s="79"/>
      <c r="AW137" s="79"/>
      <c r="AX137" s="75"/>
      <c r="AY137" s="100"/>
      <c r="AZ137" s="100"/>
    </row>
    <row r="138" spans="1:53" s="72" customFormat="1" ht="3.75" customHeight="1" thickBot="1" x14ac:dyDescent="0.2">
      <c r="A138" s="73"/>
      <c r="B138" s="76"/>
      <c r="C138" s="76"/>
      <c r="D138" s="76"/>
      <c r="E138" s="80"/>
      <c r="F138" s="75"/>
      <c r="G138" s="75"/>
      <c r="H138" s="77"/>
      <c r="I138" s="75"/>
      <c r="J138" s="75"/>
      <c r="K138" s="81"/>
      <c r="L138" s="75"/>
      <c r="M138" s="75"/>
      <c r="N138" s="75"/>
      <c r="O138" s="75"/>
      <c r="P138" s="75"/>
      <c r="Q138" s="75"/>
      <c r="R138" s="75"/>
      <c r="S138" s="75"/>
      <c r="T138" s="75"/>
      <c r="U138" s="75"/>
      <c r="V138" s="75"/>
      <c r="W138" s="75"/>
      <c r="X138" s="75"/>
      <c r="Y138" s="75"/>
      <c r="Z138" s="75"/>
      <c r="AA138" s="75"/>
      <c r="AB138" s="75"/>
      <c r="AC138" s="75"/>
      <c r="AD138" s="78"/>
      <c r="AE138" s="78"/>
      <c r="AF138" s="78"/>
      <c r="AG138" s="75"/>
      <c r="AH138" s="75"/>
      <c r="AI138" s="75"/>
      <c r="AJ138" s="79"/>
      <c r="AK138" s="79"/>
      <c r="AL138" s="79"/>
      <c r="AM138" s="79"/>
      <c r="AN138" s="75"/>
      <c r="AO138" s="79"/>
      <c r="AP138" s="79"/>
      <c r="AQ138" s="79"/>
      <c r="AR138" s="79"/>
      <c r="AS138" s="75"/>
      <c r="AT138" s="79"/>
      <c r="AU138" s="79"/>
      <c r="AV138" s="79"/>
      <c r="AW138" s="79"/>
      <c r="AX138" s="75"/>
      <c r="AY138" s="100"/>
      <c r="AZ138" s="100"/>
    </row>
    <row r="139" spans="1:53" s="6" customFormat="1" ht="11.25" customHeight="1" thickTop="1" x14ac:dyDescent="0.15">
      <c r="B139" s="192" t="s">
        <v>31</v>
      </c>
      <c r="C139" s="193"/>
      <c r="D139" s="198" t="s">
        <v>32</v>
      </c>
      <c r="E139" s="199"/>
      <c r="F139" s="204" t="s">
        <v>79</v>
      </c>
      <c r="G139" s="205"/>
      <c r="H139" s="205"/>
      <c r="I139" s="205"/>
      <c r="J139" s="205"/>
      <c r="K139" s="206"/>
      <c r="AB139" s="26"/>
      <c r="AC139" s="26"/>
      <c r="AY139" s="93"/>
      <c r="AZ139" s="93"/>
    </row>
    <row r="140" spans="1:53" s="6" customFormat="1" ht="11.25" customHeight="1" x14ac:dyDescent="0.15">
      <c r="B140" s="194"/>
      <c r="C140" s="195"/>
      <c r="D140" s="200"/>
      <c r="E140" s="201"/>
      <c r="F140" s="207"/>
      <c r="G140" s="208"/>
      <c r="H140" s="208"/>
      <c r="I140" s="208"/>
      <c r="J140" s="208"/>
      <c r="K140" s="209"/>
      <c r="M140" s="83" t="s">
        <v>104</v>
      </c>
      <c r="N140" s="82">
        <v>1</v>
      </c>
      <c r="O140" s="111" t="s">
        <v>114</v>
      </c>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97"/>
      <c r="AZ140" s="97"/>
    </row>
    <row r="141" spans="1:53" s="6" customFormat="1" ht="11.25" customHeight="1" x14ac:dyDescent="0.15">
      <c r="B141" s="194"/>
      <c r="C141" s="195"/>
      <c r="D141" s="200"/>
      <c r="E141" s="201"/>
      <c r="F141" s="207"/>
      <c r="G141" s="208"/>
      <c r="H141" s="208"/>
      <c r="I141" s="208"/>
      <c r="J141" s="208"/>
      <c r="K141" s="209"/>
      <c r="N141" s="87">
        <v>2</v>
      </c>
      <c r="O141" s="111" t="s">
        <v>115</v>
      </c>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97"/>
      <c r="AZ141" s="97"/>
    </row>
    <row r="142" spans="1:53" s="6" customFormat="1" ht="11.25" customHeight="1" x14ac:dyDescent="0.15">
      <c r="B142" s="194"/>
      <c r="C142" s="195"/>
      <c r="D142" s="200"/>
      <c r="E142" s="201"/>
      <c r="F142" s="207"/>
      <c r="G142" s="208"/>
      <c r="H142" s="208"/>
      <c r="I142" s="208"/>
      <c r="J142" s="208"/>
      <c r="K142" s="209"/>
      <c r="N142" s="82">
        <v>3</v>
      </c>
      <c r="O142" s="111" t="s">
        <v>116</v>
      </c>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97"/>
      <c r="AZ142" s="97"/>
    </row>
    <row r="143" spans="1:53" s="6" customFormat="1" ht="11.25" customHeight="1" x14ac:dyDescent="0.15">
      <c r="B143" s="194"/>
      <c r="C143" s="195"/>
      <c r="D143" s="200"/>
      <c r="E143" s="201"/>
      <c r="F143" s="207"/>
      <c r="G143" s="208"/>
      <c r="H143" s="208"/>
      <c r="I143" s="208"/>
      <c r="J143" s="208"/>
      <c r="K143" s="209"/>
      <c r="N143" s="87">
        <v>4</v>
      </c>
      <c r="O143" s="107" t="s">
        <v>117</v>
      </c>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98"/>
      <c r="AZ143" s="98"/>
    </row>
    <row r="144" spans="1:53" s="6" customFormat="1" ht="11.25" customHeight="1" x14ac:dyDescent="0.15">
      <c r="B144" s="196"/>
      <c r="C144" s="197"/>
      <c r="D144" s="202"/>
      <c r="E144" s="203"/>
      <c r="F144" s="210"/>
      <c r="G144" s="211"/>
      <c r="H144" s="211"/>
      <c r="I144" s="211"/>
      <c r="J144" s="211"/>
      <c r="K144" s="212"/>
      <c r="N144" s="8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98"/>
      <c r="AZ144" s="98"/>
    </row>
    <row r="145" spans="2:52" s="6" customFormat="1" ht="11.25" customHeight="1" x14ac:dyDescent="0.15">
      <c r="B145" s="112">
        <f>B75</f>
        <v>0</v>
      </c>
      <c r="C145" s="113"/>
      <c r="D145" s="116" t="str">
        <f>D75</f>
        <v/>
      </c>
      <c r="E145" s="117"/>
      <c r="F145" s="120" t="str">
        <f>IF(ISERROR(FLOOR((AV75*AI75/100)/1000,0.1)),"",FLOOR((AV75*AI75/100)/1000,0.1))</f>
        <v/>
      </c>
      <c r="G145" s="121"/>
      <c r="H145" s="121"/>
      <c r="I145" s="121"/>
      <c r="J145" s="124" t="s">
        <v>11</v>
      </c>
      <c r="K145" s="125"/>
      <c r="N145" s="87">
        <v>5</v>
      </c>
      <c r="O145" s="87" t="s">
        <v>118</v>
      </c>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97"/>
      <c r="AZ145" s="97"/>
    </row>
    <row r="146" spans="2:52" s="53" customFormat="1" ht="11.25" customHeight="1" x14ac:dyDescent="0.15">
      <c r="B146" s="114"/>
      <c r="C146" s="115"/>
      <c r="D146" s="118"/>
      <c r="E146" s="119"/>
      <c r="F146" s="122"/>
      <c r="G146" s="123"/>
      <c r="H146" s="123"/>
      <c r="I146" s="123"/>
      <c r="J146" s="126"/>
      <c r="K146" s="127"/>
      <c r="N146" s="87">
        <v>6</v>
      </c>
      <c r="O146" s="87" t="s">
        <v>119</v>
      </c>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97"/>
      <c r="AZ146" s="97"/>
    </row>
    <row r="147" spans="2:52" s="6" customFormat="1" ht="11.25" customHeight="1" x14ac:dyDescent="0.15">
      <c r="B147" s="112">
        <f>B77</f>
        <v>0</v>
      </c>
      <c r="C147" s="113"/>
      <c r="D147" s="116" t="str">
        <f>D77</f>
        <v/>
      </c>
      <c r="E147" s="117"/>
      <c r="F147" s="120" t="str">
        <f>IF(ISERROR(FLOOR((AV77*AI77/100)/1000,0.1)),"",FLOOR((AV77*AI77/100)/1000,0.1))</f>
        <v/>
      </c>
      <c r="G147" s="121"/>
      <c r="H147" s="121"/>
      <c r="I147" s="121"/>
      <c r="J147" s="124" t="s">
        <v>11</v>
      </c>
      <c r="K147" s="125"/>
      <c r="N147" s="87">
        <v>7</v>
      </c>
      <c r="O147" s="87" t="s">
        <v>125</v>
      </c>
      <c r="P147" s="87"/>
      <c r="Q147" s="87"/>
      <c r="R147" s="87"/>
      <c r="S147" s="87"/>
      <c r="T147" s="87"/>
      <c r="U147" s="87"/>
      <c r="AY147" s="93"/>
      <c r="AZ147" s="93"/>
    </row>
    <row r="148" spans="2:52" s="53" customFormat="1" ht="11.25" customHeight="1" x14ac:dyDescent="0.15">
      <c r="B148" s="114"/>
      <c r="C148" s="115"/>
      <c r="D148" s="118"/>
      <c r="E148" s="119"/>
      <c r="F148" s="122"/>
      <c r="G148" s="123"/>
      <c r="H148" s="123"/>
      <c r="I148" s="123"/>
      <c r="J148" s="126"/>
      <c r="K148" s="127"/>
      <c r="N148" s="87">
        <v>8</v>
      </c>
      <c r="O148" s="108" t="s">
        <v>120</v>
      </c>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99"/>
      <c r="AZ148" s="99"/>
    </row>
    <row r="149" spans="2:52" s="6" customFormat="1" ht="11.25" customHeight="1" x14ac:dyDescent="0.15">
      <c r="B149" s="112">
        <f>B79</f>
        <v>0</v>
      </c>
      <c r="C149" s="113"/>
      <c r="D149" s="116" t="str">
        <f>D79</f>
        <v/>
      </c>
      <c r="E149" s="117"/>
      <c r="F149" s="120" t="str">
        <f>IF(ISERROR(FLOOR((AV79*AI79/100)/1000,0.1)),"",FLOOR((AV79*AI79/100)/1000,0.1))</f>
        <v/>
      </c>
      <c r="G149" s="121"/>
      <c r="H149" s="121"/>
      <c r="I149" s="121"/>
      <c r="J149" s="124" t="s">
        <v>11</v>
      </c>
      <c r="K149" s="125"/>
      <c r="N149" s="87"/>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99"/>
      <c r="AZ149" s="99"/>
    </row>
    <row r="150" spans="2:52" s="53" customFormat="1" ht="11.25" customHeight="1" x14ac:dyDescent="0.15">
      <c r="B150" s="114"/>
      <c r="C150" s="115"/>
      <c r="D150" s="118"/>
      <c r="E150" s="119"/>
      <c r="F150" s="122"/>
      <c r="G150" s="123"/>
      <c r="H150" s="123"/>
      <c r="I150" s="123"/>
      <c r="J150" s="126"/>
      <c r="K150" s="127"/>
      <c r="N150" s="87"/>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99"/>
      <c r="AZ150" s="99"/>
    </row>
    <row r="151" spans="2:52" s="6" customFormat="1" ht="11.25" customHeight="1" x14ac:dyDescent="0.15">
      <c r="B151" s="112">
        <f>B81</f>
        <v>0</v>
      </c>
      <c r="C151" s="113"/>
      <c r="D151" s="116" t="str">
        <f>D81</f>
        <v/>
      </c>
      <c r="E151" s="117"/>
      <c r="F151" s="120" t="str">
        <f>IF(ISERROR(FLOOR((AV81*AI81/100)/1000,0.1)),"",FLOOR((AV81*AI81/100)/1000,0.1))</f>
        <v/>
      </c>
      <c r="G151" s="121"/>
      <c r="H151" s="121"/>
      <c r="I151" s="121"/>
      <c r="J151" s="124" t="s">
        <v>11</v>
      </c>
      <c r="K151" s="125"/>
      <c r="N151" s="87">
        <v>9</v>
      </c>
      <c r="O151" s="107" t="s">
        <v>121</v>
      </c>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98"/>
      <c r="AZ151" s="98"/>
    </row>
    <row r="152" spans="2:52" s="53" customFormat="1" ht="11.25" customHeight="1" x14ac:dyDescent="0.15">
      <c r="B152" s="114"/>
      <c r="C152" s="115"/>
      <c r="D152" s="118"/>
      <c r="E152" s="119"/>
      <c r="F152" s="122"/>
      <c r="G152" s="123"/>
      <c r="H152" s="123"/>
      <c r="I152" s="123"/>
      <c r="J152" s="126"/>
      <c r="K152" s="127"/>
      <c r="N152" s="8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98"/>
      <c r="AZ152" s="98"/>
    </row>
    <row r="153" spans="2:52" s="6" customFormat="1" ht="11.25" customHeight="1" x14ac:dyDescent="0.15">
      <c r="B153" s="112">
        <f>B83</f>
        <v>0</v>
      </c>
      <c r="C153" s="113"/>
      <c r="D153" s="116" t="str">
        <f>D83</f>
        <v/>
      </c>
      <c r="E153" s="117"/>
      <c r="F153" s="120" t="str">
        <f>IF(ISERROR(FLOOR((AV83*AI83/100)/1000,0.1)),"",FLOOR((AV83*AI83/100)/1000,0.1))</f>
        <v/>
      </c>
      <c r="G153" s="121"/>
      <c r="H153" s="121"/>
      <c r="I153" s="121"/>
      <c r="J153" s="124" t="s">
        <v>11</v>
      </c>
      <c r="K153" s="125"/>
      <c r="N153" s="87">
        <v>10</v>
      </c>
      <c r="O153" s="108" t="s">
        <v>122</v>
      </c>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99"/>
      <c r="AZ153" s="99"/>
    </row>
    <row r="154" spans="2:52" s="53" customFormat="1" ht="11.25" customHeight="1" x14ac:dyDescent="0.15">
      <c r="B154" s="114"/>
      <c r="C154" s="115"/>
      <c r="D154" s="118"/>
      <c r="E154" s="119"/>
      <c r="F154" s="122"/>
      <c r="G154" s="123"/>
      <c r="H154" s="123"/>
      <c r="I154" s="123"/>
      <c r="J154" s="126"/>
      <c r="K154" s="127"/>
      <c r="N154" s="87"/>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99"/>
      <c r="AZ154" s="99"/>
    </row>
    <row r="155" spans="2:52" s="6" customFormat="1" ht="11.25" customHeight="1" x14ac:dyDescent="0.15">
      <c r="B155" s="112">
        <f>B85</f>
        <v>0</v>
      </c>
      <c r="C155" s="113"/>
      <c r="D155" s="116" t="str">
        <f>D85</f>
        <v/>
      </c>
      <c r="E155" s="117"/>
      <c r="F155" s="120" t="str">
        <f>IF(ISERROR(FLOOR((AV85*AI85/100)/1000,0.1)),"",FLOOR((AV85*AI85/100)/1000,0.1))</f>
        <v/>
      </c>
      <c r="G155" s="121"/>
      <c r="H155" s="121"/>
      <c r="I155" s="121"/>
      <c r="J155" s="124" t="s">
        <v>11</v>
      </c>
      <c r="K155" s="125"/>
      <c r="N155" s="87">
        <v>11</v>
      </c>
      <c r="O155" s="108" t="s">
        <v>123</v>
      </c>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99"/>
      <c r="AZ155" s="99"/>
    </row>
    <row r="156" spans="2:52" s="53" customFormat="1" ht="11.25" customHeight="1" x14ac:dyDescent="0.15">
      <c r="B156" s="114"/>
      <c r="C156" s="115"/>
      <c r="D156" s="118"/>
      <c r="E156" s="119"/>
      <c r="F156" s="122"/>
      <c r="G156" s="123"/>
      <c r="H156" s="123"/>
      <c r="I156" s="123"/>
      <c r="J156" s="126"/>
      <c r="K156" s="127"/>
      <c r="N156" s="87"/>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99"/>
      <c r="AZ156" s="99"/>
    </row>
    <row r="157" spans="2:52" s="6" customFormat="1" ht="11.25" customHeight="1" x14ac:dyDescent="0.15">
      <c r="B157" s="112">
        <f>B87</f>
        <v>0</v>
      </c>
      <c r="C157" s="113"/>
      <c r="D157" s="116" t="str">
        <f>D87</f>
        <v/>
      </c>
      <c r="E157" s="117"/>
      <c r="F157" s="120" t="str">
        <f>IF(ISERROR(FLOOR((AV87*AI87/100)/1000,0.1)),"",FLOOR((AV87*AI87/100)/1000,0.1))</f>
        <v/>
      </c>
      <c r="G157" s="121"/>
      <c r="H157" s="121"/>
      <c r="I157" s="121"/>
      <c r="J157" s="124" t="s">
        <v>11</v>
      </c>
      <c r="K157" s="125"/>
      <c r="N157" s="87"/>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99"/>
      <c r="AZ157" s="99"/>
    </row>
    <row r="158" spans="2:52" s="53" customFormat="1" ht="11.25" customHeight="1" x14ac:dyDescent="0.15">
      <c r="B158" s="114"/>
      <c r="C158" s="115"/>
      <c r="D158" s="118"/>
      <c r="E158" s="119"/>
      <c r="F158" s="122"/>
      <c r="G158" s="123"/>
      <c r="H158" s="123"/>
      <c r="I158" s="123"/>
      <c r="J158" s="126"/>
      <c r="K158" s="127"/>
      <c r="N158" s="87"/>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99"/>
      <c r="AZ158" s="99"/>
    </row>
    <row r="159" spans="2:52" s="6" customFormat="1" ht="11.25" customHeight="1" x14ac:dyDescent="0.15">
      <c r="B159" s="112">
        <f>B89</f>
        <v>0</v>
      </c>
      <c r="C159" s="113"/>
      <c r="D159" s="116" t="str">
        <f>D89</f>
        <v/>
      </c>
      <c r="E159" s="117"/>
      <c r="F159" s="120" t="str">
        <f>IF(ISERROR(FLOOR((AV89*AI89/100)/1000,0.1)),"",FLOOR((AV89*AI89/100)/1000,0.1))</f>
        <v/>
      </c>
      <c r="G159" s="121"/>
      <c r="H159" s="121"/>
      <c r="I159" s="121"/>
      <c r="J159" s="124" t="s">
        <v>11</v>
      </c>
      <c r="K159" s="125"/>
      <c r="N159" s="87">
        <v>12</v>
      </c>
      <c r="O159" s="107" t="s">
        <v>130</v>
      </c>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98"/>
      <c r="AZ159" s="98"/>
    </row>
    <row r="160" spans="2:52" s="53" customFormat="1" ht="11.25" customHeight="1" x14ac:dyDescent="0.15">
      <c r="B160" s="114"/>
      <c r="C160" s="115"/>
      <c r="D160" s="118"/>
      <c r="E160" s="119"/>
      <c r="F160" s="122"/>
      <c r="G160" s="123"/>
      <c r="H160" s="123"/>
      <c r="I160" s="123"/>
      <c r="J160" s="126"/>
      <c r="K160" s="127"/>
      <c r="N160" s="8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98"/>
      <c r="AZ160" s="98"/>
    </row>
    <row r="161" spans="2:52" s="6" customFormat="1" ht="11.25" customHeight="1" x14ac:dyDescent="0.15">
      <c r="B161" s="112">
        <f>B91</f>
        <v>0</v>
      </c>
      <c r="C161" s="113"/>
      <c r="D161" s="116" t="str">
        <f>D91</f>
        <v/>
      </c>
      <c r="E161" s="117"/>
      <c r="F161" s="120" t="str">
        <f>IF(ISERROR(FLOOR((AV91*AI91/100)/1000,0.1)),"",FLOOR((AV91*AI91/100)/1000,0.1))</f>
        <v/>
      </c>
      <c r="G161" s="121"/>
      <c r="H161" s="121"/>
      <c r="I161" s="121"/>
      <c r="J161" s="124" t="s">
        <v>11</v>
      </c>
      <c r="K161" s="125"/>
      <c r="N161" s="87">
        <v>13</v>
      </c>
      <c r="O161" s="107" t="s">
        <v>126</v>
      </c>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98"/>
      <c r="AZ161" s="98"/>
    </row>
    <row r="162" spans="2:52" s="53" customFormat="1" ht="11.25" customHeight="1" x14ac:dyDescent="0.15">
      <c r="B162" s="114"/>
      <c r="C162" s="115"/>
      <c r="D162" s="118"/>
      <c r="E162" s="119"/>
      <c r="F162" s="122"/>
      <c r="G162" s="123"/>
      <c r="H162" s="123"/>
      <c r="I162" s="123"/>
      <c r="J162" s="126"/>
      <c r="K162" s="127"/>
      <c r="N162" s="87">
        <v>14</v>
      </c>
      <c r="O162" s="109" t="s">
        <v>124</v>
      </c>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1"/>
      <c r="AZ162" s="101"/>
    </row>
    <row r="163" spans="2:52" s="6" customFormat="1" ht="11.25" customHeight="1" x14ac:dyDescent="0.15">
      <c r="B163" s="112">
        <f>B93</f>
        <v>0</v>
      </c>
      <c r="C163" s="128"/>
      <c r="D163" s="116" t="str">
        <f>D93</f>
        <v/>
      </c>
      <c r="E163" s="117"/>
      <c r="F163" s="120" t="str">
        <f>IF(ISERROR(FLOOR((AV93*AI93/100)/1000,0.1)),"",FLOOR((AV93*AI93/100)/1000,0.1))</f>
        <v/>
      </c>
      <c r="G163" s="121"/>
      <c r="H163" s="121"/>
      <c r="I163" s="121"/>
      <c r="J163" s="124" t="s">
        <v>11</v>
      </c>
      <c r="K163" s="125"/>
      <c r="N163" s="87">
        <v>15</v>
      </c>
      <c r="O163" s="107" t="s">
        <v>127</v>
      </c>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98"/>
      <c r="AZ163" s="98"/>
    </row>
    <row r="164" spans="2:52" s="53" customFormat="1" ht="11.25" customHeight="1" x14ac:dyDescent="0.15">
      <c r="B164" s="114"/>
      <c r="C164" s="129"/>
      <c r="D164" s="118"/>
      <c r="E164" s="119"/>
      <c r="F164" s="122"/>
      <c r="G164" s="123"/>
      <c r="H164" s="123"/>
      <c r="I164" s="123"/>
      <c r="J164" s="126"/>
      <c r="K164" s="127"/>
      <c r="N164" s="88"/>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98"/>
      <c r="AZ164" s="98"/>
    </row>
    <row r="165" spans="2:52" s="72" customFormat="1" ht="11.25" customHeight="1" x14ac:dyDescent="0.15">
      <c r="B165" s="112">
        <f>B95</f>
        <v>0</v>
      </c>
      <c r="C165" s="113"/>
      <c r="D165" s="116" t="str">
        <f>D95</f>
        <v/>
      </c>
      <c r="E165" s="117"/>
      <c r="F165" s="120" t="str">
        <f>IF(ISERROR(FLOOR((AV95*AI95/100)/1000,0.1)),"",FLOOR((AV95*AI95/100)/1000,0.1))</f>
        <v/>
      </c>
      <c r="G165" s="121"/>
      <c r="H165" s="121"/>
      <c r="I165" s="121"/>
      <c r="J165" s="124" t="s">
        <v>11</v>
      </c>
      <c r="K165" s="125"/>
      <c r="N165" s="87">
        <v>16</v>
      </c>
      <c r="O165" s="108" t="s">
        <v>128</v>
      </c>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99"/>
      <c r="AZ165" s="99"/>
    </row>
    <row r="166" spans="2:52" s="72" customFormat="1" ht="11.25" customHeight="1" x14ac:dyDescent="0.15">
      <c r="B166" s="114"/>
      <c r="C166" s="115"/>
      <c r="D166" s="118"/>
      <c r="E166" s="119"/>
      <c r="F166" s="122"/>
      <c r="G166" s="123"/>
      <c r="H166" s="123"/>
      <c r="I166" s="123"/>
      <c r="J166" s="126"/>
      <c r="K166" s="127"/>
      <c r="N166" s="8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99"/>
      <c r="AZ166" s="99"/>
    </row>
    <row r="167" spans="2:52" s="72" customFormat="1" ht="11.25" customHeight="1" x14ac:dyDescent="0.15">
      <c r="B167" s="112">
        <f>B97</f>
        <v>0</v>
      </c>
      <c r="C167" s="113"/>
      <c r="D167" s="116" t="str">
        <f>D97</f>
        <v/>
      </c>
      <c r="E167" s="117"/>
      <c r="F167" s="120" t="str">
        <f>IF(ISERROR(FLOOR((AV97*AI97/100)/1000,0.1)),"",FLOOR((AV97*AI97/100)/1000,0.1))</f>
        <v/>
      </c>
      <c r="G167" s="121"/>
      <c r="H167" s="121"/>
      <c r="I167" s="121"/>
      <c r="J167" s="124" t="s">
        <v>11</v>
      </c>
      <c r="K167" s="125"/>
      <c r="N167" s="97">
        <v>17</v>
      </c>
      <c r="O167" s="107" t="s">
        <v>132</v>
      </c>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98"/>
      <c r="AZ167" s="98"/>
    </row>
    <row r="168" spans="2:52" s="72" customFormat="1" ht="11.25" customHeight="1" x14ac:dyDescent="0.15">
      <c r="B168" s="114"/>
      <c r="C168" s="115"/>
      <c r="D168" s="118"/>
      <c r="E168" s="119"/>
      <c r="F168" s="122"/>
      <c r="G168" s="123"/>
      <c r="H168" s="123"/>
      <c r="I168" s="123"/>
      <c r="J168" s="126"/>
      <c r="K168" s="127"/>
      <c r="N168" s="9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98"/>
      <c r="AZ168" s="98"/>
    </row>
    <row r="169" spans="2:52" s="72" customFormat="1" ht="11.25" customHeight="1" x14ac:dyDescent="0.15">
      <c r="B169" s="112">
        <f>B99</f>
        <v>0</v>
      </c>
      <c r="C169" s="113"/>
      <c r="D169" s="116" t="str">
        <f>D99</f>
        <v/>
      </c>
      <c r="E169" s="117"/>
      <c r="F169" s="120" t="str">
        <f>IF(ISERROR(FLOOR((AV99*AI99/100)/1000,0.1)),"",FLOOR((AV99*AI99/100)/1000,0.1))</f>
        <v/>
      </c>
      <c r="G169" s="121"/>
      <c r="H169" s="121"/>
      <c r="I169" s="121"/>
      <c r="J169" s="124" t="s">
        <v>11</v>
      </c>
      <c r="K169" s="125"/>
      <c r="N169" s="97">
        <v>18</v>
      </c>
      <c r="O169" s="109" t="s">
        <v>133</v>
      </c>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2"/>
      <c r="AZ169" s="102"/>
    </row>
    <row r="170" spans="2:52" s="72" customFormat="1" ht="11.25" customHeight="1" x14ac:dyDescent="0.15">
      <c r="B170" s="114"/>
      <c r="C170" s="115"/>
      <c r="D170" s="118"/>
      <c r="E170" s="119"/>
      <c r="F170" s="122"/>
      <c r="G170" s="123"/>
      <c r="H170" s="123"/>
      <c r="I170" s="123"/>
      <c r="J170" s="126"/>
      <c r="K170" s="127"/>
      <c r="N170" s="87">
        <v>19</v>
      </c>
      <c r="O170" s="109" t="s">
        <v>129</v>
      </c>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98"/>
      <c r="AZ170" s="98"/>
    </row>
    <row r="171" spans="2:52" s="72" customFormat="1" ht="11.25" customHeight="1" x14ac:dyDescent="0.15">
      <c r="B171" s="112">
        <f>B101</f>
        <v>0</v>
      </c>
      <c r="C171" s="113"/>
      <c r="D171" s="116" t="str">
        <f>D101</f>
        <v/>
      </c>
      <c r="E171" s="117"/>
      <c r="F171" s="120" t="str">
        <f>IF(ISERROR(FLOOR((AV101*AI101/100)/1000,0.1)),"",FLOOR((AV101*AI101/100)/1000,0.1))</f>
        <v/>
      </c>
      <c r="G171" s="121"/>
      <c r="H171" s="121"/>
      <c r="I171" s="121"/>
      <c r="J171" s="124" t="s">
        <v>11</v>
      </c>
      <c r="K171" s="125"/>
      <c r="N171" s="88"/>
      <c r="O171" s="110" t="s">
        <v>106</v>
      </c>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98"/>
      <c r="AZ171" s="98"/>
    </row>
    <row r="172" spans="2:52" s="72" customFormat="1" ht="11.25" customHeight="1" x14ac:dyDescent="0.15">
      <c r="B172" s="114"/>
      <c r="C172" s="115"/>
      <c r="D172" s="118"/>
      <c r="E172" s="119"/>
      <c r="F172" s="122"/>
      <c r="G172" s="123"/>
      <c r="H172" s="123"/>
      <c r="I172" s="123"/>
      <c r="J172" s="126"/>
      <c r="K172" s="127"/>
      <c r="N172" s="88"/>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93"/>
      <c r="AZ172" s="93"/>
    </row>
    <row r="173" spans="2:52" s="72" customFormat="1" ht="11.25" customHeight="1" x14ac:dyDescent="0.15">
      <c r="B173" s="112">
        <f>B103</f>
        <v>0</v>
      </c>
      <c r="C173" s="113"/>
      <c r="D173" s="116" t="str">
        <f>D103</f>
        <v/>
      </c>
      <c r="E173" s="117"/>
      <c r="F173" s="120" t="str">
        <f>IF(ISERROR(FLOOR((AV103*AI103/100)/1000,0.1)),"",FLOOR((AV103*AI103/100)/1000,0.1))</f>
        <v/>
      </c>
      <c r="G173" s="121"/>
      <c r="H173" s="121"/>
      <c r="I173" s="121"/>
      <c r="J173" s="124" t="s">
        <v>11</v>
      </c>
      <c r="K173" s="125"/>
      <c r="N173" s="88"/>
      <c r="O173" s="106" t="s">
        <v>105</v>
      </c>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93"/>
      <c r="AZ173" s="93"/>
    </row>
    <row r="174" spans="2:52" s="72" customFormat="1" ht="11.25" customHeight="1" x14ac:dyDescent="0.15">
      <c r="B174" s="114"/>
      <c r="C174" s="115"/>
      <c r="D174" s="118"/>
      <c r="E174" s="119"/>
      <c r="F174" s="122"/>
      <c r="G174" s="123"/>
      <c r="H174" s="123"/>
      <c r="I174" s="123"/>
      <c r="J174" s="126"/>
      <c r="K174" s="127"/>
      <c r="N174" s="88"/>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93"/>
      <c r="AZ174" s="93"/>
    </row>
    <row r="175" spans="2:52" s="72" customFormat="1" ht="11.25" customHeight="1" x14ac:dyDescent="0.15">
      <c r="B175" s="112">
        <f>B105</f>
        <v>0</v>
      </c>
      <c r="C175" s="113"/>
      <c r="D175" s="116" t="str">
        <f>D105</f>
        <v/>
      </c>
      <c r="E175" s="117"/>
      <c r="F175" s="120" t="str">
        <f>IF(ISERROR(FLOOR((AV105*AI105/100)/1000,0.1)),"",FLOOR((AV105*AI105/100)/1000,0.1))</f>
        <v/>
      </c>
      <c r="G175" s="121"/>
      <c r="H175" s="121"/>
      <c r="I175" s="121"/>
      <c r="J175" s="124" t="s">
        <v>11</v>
      </c>
      <c r="K175" s="125"/>
      <c r="AY175" s="93"/>
      <c r="AZ175" s="93"/>
    </row>
    <row r="176" spans="2:52" s="72" customFormat="1" ht="11.25" customHeight="1" x14ac:dyDescent="0.15">
      <c r="B176" s="114"/>
      <c r="C176" s="115"/>
      <c r="D176" s="118"/>
      <c r="E176" s="119"/>
      <c r="F176" s="122"/>
      <c r="G176" s="123"/>
      <c r="H176" s="123"/>
      <c r="I176" s="123"/>
      <c r="J176" s="126"/>
      <c r="K176" s="127"/>
      <c r="AB176" s="26"/>
      <c r="AC176" s="26"/>
      <c r="AY176" s="93"/>
      <c r="AZ176" s="93"/>
    </row>
    <row r="177" spans="2:52" s="72" customFormat="1" ht="11.25" customHeight="1" x14ac:dyDescent="0.15">
      <c r="B177" s="112">
        <f>B107</f>
        <v>0</v>
      </c>
      <c r="C177" s="113"/>
      <c r="D177" s="116" t="str">
        <f>D107</f>
        <v/>
      </c>
      <c r="E177" s="117"/>
      <c r="F177" s="120" t="str">
        <f>IF(ISERROR(FLOOR((AV107*AI107/100)/1000,0.1)),"",FLOOR((AV107*AI107/100)/1000,0.1))</f>
        <v/>
      </c>
      <c r="G177" s="121"/>
      <c r="H177" s="121"/>
      <c r="I177" s="121"/>
      <c r="J177" s="124" t="s">
        <v>11</v>
      </c>
      <c r="K177" s="125"/>
      <c r="AB177" s="26"/>
      <c r="AC177" s="26"/>
      <c r="AY177" s="93"/>
      <c r="AZ177" s="93"/>
    </row>
    <row r="178" spans="2:52" s="72" customFormat="1" ht="11.25" customHeight="1" x14ac:dyDescent="0.15">
      <c r="B178" s="114"/>
      <c r="C178" s="115"/>
      <c r="D178" s="118"/>
      <c r="E178" s="119"/>
      <c r="F178" s="122"/>
      <c r="G178" s="123"/>
      <c r="H178" s="123"/>
      <c r="I178" s="123"/>
      <c r="J178" s="126"/>
      <c r="K178" s="127"/>
      <c r="AB178" s="26"/>
      <c r="AC178" s="26"/>
      <c r="AY178" s="93"/>
      <c r="AZ178" s="93"/>
    </row>
    <row r="179" spans="2:52" s="72" customFormat="1" ht="11.25" customHeight="1" x14ac:dyDescent="0.15">
      <c r="B179" s="112">
        <f>B109</f>
        <v>0</v>
      </c>
      <c r="C179" s="113"/>
      <c r="D179" s="116" t="str">
        <f>D109</f>
        <v/>
      </c>
      <c r="E179" s="117"/>
      <c r="F179" s="120" t="str">
        <f>IF(ISERROR(FLOOR((AV109*AI109/100)/1000,0.1)),"",FLOOR((AV109*AI109/100)/1000,0.1))</f>
        <v/>
      </c>
      <c r="G179" s="121"/>
      <c r="H179" s="121"/>
      <c r="I179" s="121"/>
      <c r="J179" s="124" t="s">
        <v>11</v>
      </c>
      <c r="K179" s="125"/>
      <c r="AB179" s="26"/>
      <c r="AC179" s="26"/>
      <c r="AY179" s="93"/>
      <c r="AZ179" s="93"/>
    </row>
    <row r="180" spans="2:52" s="72" customFormat="1" ht="11.25" customHeight="1" x14ac:dyDescent="0.15">
      <c r="B180" s="114"/>
      <c r="C180" s="115"/>
      <c r="D180" s="118"/>
      <c r="E180" s="119"/>
      <c r="F180" s="122"/>
      <c r="G180" s="123"/>
      <c r="H180" s="123"/>
      <c r="I180" s="123"/>
      <c r="J180" s="126"/>
      <c r="K180" s="127"/>
      <c r="AB180" s="26"/>
      <c r="AC180" s="26"/>
      <c r="AY180" s="93"/>
      <c r="AZ180" s="93"/>
    </row>
    <row r="181" spans="2:52" s="72" customFormat="1" ht="11.25" customHeight="1" x14ac:dyDescent="0.15">
      <c r="B181" s="112">
        <f>B111</f>
        <v>0</v>
      </c>
      <c r="C181" s="113"/>
      <c r="D181" s="116" t="str">
        <f>D111</f>
        <v/>
      </c>
      <c r="E181" s="117"/>
      <c r="F181" s="120" t="str">
        <f>IF(ISERROR(FLOOR((AV111*AI111/100)/1000,0.1)),"",FLOOR((AV111*AI111/100)/1000,0.1))</f>
        <v/>
      </c>
      <c r="G181" s="121"/>
      <c r="H181" s="121"/>
      <c r="I181" s="121"/>
      <c r="J181" s="124" t="s">
        <v>11</v>
      </c>
      <c r="K181" s="125"/>
      <c r="AB181" s="26"/>
      <c r="AC181" s="26"/>
      <c r="AY181" s="93"/>
      <c r="AZ181" s="93"/>
    </row>
    <row r="182" spans="2:52" s="72" customFormat="1" ht="11.25" customHeight="1" x14ac:dyDescent="0.15">
      <c r="B182" s="114"/>
      <c r="C182" s="115"/>
      <c r="D182" s="118"/>
      <c r="E182" s="119"/>
      <c r="F182" s="122"/>
      <c r="G182" s="123"/>
      <c r="H182" s="123"/>
      <c r="I182" s="123"/>
      <c r="J182" s="126"/>
      <c r="K182" s="127"/>
      <c r="AB182" s="26"/>
      <c r="AC182" s="26"/>
      <c r="AY182" s="93"/>
      <c r="AZ182" s="93"/>
    </row>
    <row r="183" spans="2:52" s="72" customFormat="1" ht="11.25" customHeight="1" x14ac:dyDescent="0.15">
      <c r="B183" s="112">
        <f>B113</f>
        <v>0</v>
      </c>
      <c r="C183" s="128"/>
      <c r="D183" s="116" t="str">
        <f>D113</f>
        <v/>
      </c>
      <c r="E183" s="117"/>
      <c r="F183" s="120" t="str">
        <f>IF(ISERROR(FLOOR((AV113*AI113/100)/1000,0.1)),"",FLOOR((AV113*AI113/100)/1000,0.1))</f>
        <v/>
      </c>
      <c r="G183" s="121"/>
      <c r="H183" s="121"/>
      <c r="I183" s="121"/>
      <c r="J183" s="124" t="s">
        <v>11</v>
      </c>
      <c r="K183" s="125"/>
      <c r="AB183" s="26"/>
      <c r="AC183" s="26"/>
      <c r="AY183" s="93"/>
      <c r="AZ183" s="93"/>
    </row>
    <row r="184" spans="2:52" s="72" customFormat="1" ht="11.25" customHeight="1" x14ac:dyDescent="0.15">
      <c r="B184" s="114"/>
      <c r="C184" s="129"/>
      <c r="D184" s="118"/>
      <c r="E184" s="119"/>
      <c r="F184" s="122"/>
      <c r="G184" s="123"/>
      <c r="H184" s="123"/>
      <c r="I184" s="123"/>
      <c r="J184" s="126"/>
      <c r="K184" s="127"/>
      <c r="AB184" s="26"/>
      <c r="AC184" s="26"/>
      <c r="AY184" s="93"/>
      <c r="AZ184" s="93"/>
    </row>
    <row r="185" spans="2:52" s="72" customFormat="1" ht="11.25" customHeight="1" x14ac:dyDescent="0.15">
      <c r="B185" s="112">
        <f>B115</f>
        <v>0</v>
      </c>
      <c r="C185" s="113"/>
      <c r="D185" s="116" t="str">
        <f>D115</f>
        <v/>
      </c>
      <c r="E185" s="117"/>
      <c r="F185" s="120" t="str">
        <f>IF(ISERROR(FLOOR((AV115*AI115/100)/1000,0.1)),"",FLOOR((AV115*AI115/100)/1000,0.1))</f>
        <v/>
      </c>
      <c r="G185" s="121"/>
      <c r="H185" s="121"/>
      <c r="I185" s="121"/>
      <c r="J185" s="124" t="s">
        <v>11</v>
      </c>
      <c r="K185" s="125"/>
      <c r="AB185" s="26"/>
      <c r="AC185" s="26"/>
      <c r="AY185" s="93"/>
      <c r="AZ185" s="93"/>
    </row>
    <row r="186" spans="2:52" s="72" customFormat="1" ht="11.25" customHeight="1" x14ac:dyDescent="0.15">
      <c r="B186" s="114"/>
      <c r="C186" s="115"/>
      <c r="D186" s="118"/>
      <c r="E186" s="119"/>
      <c r="F186" s="122"/>
      <c r="G186" s="123"/>
      <c r="H186" s="123"/>
      <c r="I186" s="123"/>
      <c r="J186" s="126"/>
      <c r="K186" s="127"/>
      <c r="AB186" s="26"/>
      <c r="AC186" s="26"/>
      <c r="AY186" s="93"/>
      <c r="AZ186" s="93"/>
    </row>
    <row r="187" spans="2:52" s="72" customFormat="1" ht="11.25" customHeight="1" x14ac:dyDescent="0.15">
      <c r="B187" s="112">
        <f>B117</f>
        <v>0</v>
      </c>
      <c r="C187" s="113"/>
      <c r="D187" s="116" t="str">
        <f>D117</f>
        <v/>
      </c>
      <c r="E187" s="117"/>
      <c r="F187" s="120" t="str">
        <f>IF(ISERROR(FLOOR((AV117*AI117/100)/1000,0.1)),"",FLOOR((AV117*AI117/100)/1000,0.1))</f>
        <v/>
      </c>
      <c r="G187" s="121"/>
      <c r="H187" s="121"/>
      <c r="I187" s="121"/>
      <c r="J187" s="124" t="s">
        <v>11</v>
      </c>
      <c r="K187" s="125"/>
      <c r="AB187" s="26"/>
      <c r="AC187" s="26"/>
      <c r="AY187" s="93"/>
      <c r="AZ187" s="93"/>
    </row>
    <row r="188" spans="2:52" s="72" customFormat="1" ht="11.25" customHeight="1" x14ac:dyDescent="0.15">
      <c r="B188" s="114"/>
      <c r="C188" s="115"/>
      <c r="D188" s="118"/>
      <c r="E188" s="119"/>
      <c r="F188" s="122"/>
      <c r="G188" s="123"/>
      <c r="H188" s="123"/>
      <c r="I188" s="123"/>
      <c r="J188" s="126"/>
      <c r="K188" s="127"/>
      <c r="AB188" s="26"/>
      <c r="AC188" s="26"/>
      <c r="AY188" s="93"/>
      <c r="AZ188" s="93"/>
    </row>
    <row r="189" spans="2:52" s="72" customFormat="1" ht="11.25" customHeight="1" x14ac:dyDescent="0.15">
      <c r="B189" s="112">
        <f>B119</f>
        <v>0</v>
      </c>
      <c r="C189" s="113"/>
      <c r="D189" s="116" t="str">
        <f>D119</f>
        <v/>
      </c>
      <c r="E189" s="117"/>
      <c r="F189" s="120" t="str">
        <f>IF(ISERROR(FLOOR((AV119*AI119/100)/1000,0.1)),"",FLOOR((AV119*AI119/100)/1000,0.1))</f>
        <v/>
      </c>
      <c r="G189" s="121"/>
      <c r="H189" s="121"/>
      <c r="I189" s="121"/>
      <c r="J189" s="124" t="s">
        <v>11</v>
      </c>
      <c r="K189" s="125"/>
      <c r="AB189" s="26"/>
      <c r="AC189" s="26"/>
      <c r="AY189" s="93"/>
      <c r="AZ189" s="93"/>
    </row>
    <row r="190" spans="2:52" s="72" customFormat="1" ht="11.25" customHeight="1" x14ac:dyDescent="0.15">
      <c r="B190" s="114"/>
      <c r="C190" s="115"/>
      <c r="D190" s="118"/>
      <c r="E190" s="119"/>
      <c r="F190" s="122"/>
      <c r="G190" s="123"/>
      <c r="H190" s="123"/>
      <c r="I190" s="123"/>
      <c r="J190" s="126"/>
      <c r="K190" s="127"/>
      <c r="AB190" s="26"/>
      <c r="AC190" s="26"/>
      <c r="AY190" s="93"/>
      <c r="AZ190" s="93"/>
    </row>
    <row r="191" spans="2:52" s="72" customFormat="1" ht="11.25" customHeight="1" x14ac:dyDescent="0.15">
      <c r="B191" s="112">
        <f>B121</f>
        <v>0</v>
      </c>
      <c r="C191" s="113"/>
      <c r="D191" s="116" t="str">
        <f>D121</f>
        <v/>
      </c>
      <c r="E191" s="117"/>
      <c r="F191" s="120" t="str">
        <f>IF(ISERROR(FLOOR((AV121*AI121/100)/1000,0.1)),"",FLOOR((AV121*AI121/100)/1000,0.1))</f>
        <v/>
      </c>
      <c r="G191" s="121"/>
      <c r="H191" s="121"/>
      <c r="I191" s="121"/>
      <c r="J191" s="124" t="s">
        <v>11</v>
      </c>
      <c r="K191" s="125"/>
      <c r="AB191" s="26"/>
      <c r="AC191" s="26"/>
      <c r="AY191" s="93"/>
      <c r="AZ191" s="93"/>
    </row>
    <row r="192" spans="2:52" s="72" customFormat="1" ht="11.25" customHeight="1" x14ac:dyDescent="0.15">
      <c r="B192" s="114"/>
      <c r="C192" s="115"/>
      <c r="D192" s="118"/>
      <c r="E192" s="119"/>
      <c r="F192" s="122"/>
      <c r="G192" s="123"/>
      <c r="H192" s="123"/>
      <c r="I192" s="123"/>
      <c r="J192" s="126"/>
      <c r="K192" s="127"/>
      <c r="AB192" s="26"/>
      <c r="AC192" s="26"/>
      <c r="AY192" s="93"/>
      <c r="AZ192" s="93"/>
    </row>
    <row r="193" spans="2:52" s="72" customFormat="1" ht="11.25" customHeight="1" x14ac:dyDescent="0.15">
      <c r="B193" s="112">
        <f>B123</f>
        <v>0</v>
      </c>
      <c r="C193" s="113"/>
      <c r="D193" s="116" t="str">
        <f>D123</f>
        <v/>
      </c>
      <c r="E193" s="117"/>
      <c r="F193" s="120" t="str">
        <f>IF(ISERROR(FLOOR((AV123*AI123/100)/1000,0.1)),"",FLOOR((AV123*AI123/100)/1000,0.1))</f>
        <v/>
      </c>
      <c r="G193" s="121"/>
      <c r="H193" s="121"/>
      <c r="I193" s="121"/>
      <c r="J193" s="124" t="s">
        <v>11</v>
      </c>
      <c r="K193" s="125"/>
      <c r="AB193" s="26"/>
      <c r="AC193" s="26"/>
      <c r="AY193" s="93"/>
      <c r="AZ193" s="93"/>
    </row>
    <row r="194" spans="2:52" s="72" customFormat="1" ht="11.25" customHeight="1" x14ac:dyDescent="0.15">
      <c r="B194" s="114"/>
      <c r="C194" s="115"/>
      <c r="D194" s="118"/>
      <c r="E194" s="119"/>
      <c r="F194" s="122"/>
      <c r="G194" s="123"/>
      <c r="H194" s="123"/>
      <c r="I194" s="123"/>
      <c r="J194" s="126"/>
      <c r="K194" s="127"/>
      <c r="AB194" s="26"/>
      <c r="AC194" s="26"/>
      <c r="AY194" s="93"/>
      <c r="AZ194" s="93"/>
    </row>
    <row r="195" spans="2:52" s="72" customFormat="1" ht="11.25" customHeight="1" x14ac:dyDescent="0.15">
      <c r="B195" s="112">
        <f>B125</f>
        <v>0</v>
      </c>
      <c r="C195" s="113"/>
      <c r="D195" s="116" t="str">
        <f>D125</f>
        <v/>
      </c>
      <c r="E195" s="117"/>
      <c r="F195" s="120" t="str">
        <f>IF(ISERROR(FLOOR((AV125*AI125/100)/1000,0.1)),"",FLOOR((AV125*AI125/100)/1000,0.1))</f>
        <v/>
      </c>
      <c r="G195" s="121"/>
      <c r="H195" s="121"/>
      <c r="I195" s="121"/>
      <c r="J195" s="124" t="s">
        <v>11</v>
      </c>
      <c r="K195" s="125"/>
      <c r="AB195" s="26"/>
      <c r="AC195" s="26"/>
      <c r="AY195" s="93"/>
      <c r="AZ195" s="93"/>
    </row>
    <row r="196" spans="2:52" s="72" customFormat="1" ht="11.25" customHeight="1" x14ac:dyDescent="0.15">
      <c r="B196" s="114"/>
      <c r="C196" s="115"/>
      <c r="D196" s="118"/>
      <c r="E196" s="119"/>
      <c r="F196" s="122"/>
      <c r="G196" s="123"/>
      <c r="H196" s="123"/>
      <c r="I196" s="123"/>
      <c r="J196" s="126"/>
      <c r="K196" s="127"/>
      <c r="AB196" s="26"/>
      <c r="AC196" s="26"/>
      <c r="AY196" s="93"/>
      <c r="AZ196" s="93"/>
    </row>
    <row r="197" spans="2:52" s="72" customFormat="1" ht="11.25" customHeight="1" x14ac:dyDescent="0.15">
      <c r="B197" s="112">
        <f>B127</f>
        <v>0</v>
      </c>
      <c r="C197" s="113"/>
      <c r="D197" s="116" t="str">
        <f>D127</f>
        <v/>
      </c>
      <c r="E197" s="117"/>
      <c r="F197" s="120" t="str">
        <f>IF(ISERROR(FLOOR((AV127*AI127/100)/1000,0.1)),"",FLOOR((AV127*AI127/100)/1000,0.1))</f>
        <v/>
      </c>
      <c r="G197" s="121"/>
      <c r="H197" s="121"/>
      <c r="I197" s="121"/>
      <c r="J197" s="124" t="s">
        <v>11</v>
      </c>
      <c r="K197" s="125"/>
      <c r="AB197" s="26"/>
      <c r="AC197" s="26"/>
      <c r="AY197" s="93"/>
      <c r="AZ197" s="93"/>
    </row>
    <row r="198" spans="2:52" s="72" customFormat="1" ht="11.25" customHeight="1" x14ac:dyDescent="0.15">
      <c r="B198" s="114"/>
      <c r="C198" s="115"/>
      <c r="D198" s="118"/>
      <c r="E198" s="119"/>
      <c r="F198" s="122"/>
      <c r="G198" s="123"/>
      <c r="H198" s="123"/>
      <c r="I198" s="123"/>
      <c r="J198" s="126"/>
      <c r="K198" s="127"/>
      <c r="AB198" s="26"/>
      <c r="AC198" s="26"/>
      <c r="AY198" s="93"/>
      <c r="AZ198" s="93"/>
    </row>
    <row r="199" spans="2:52" s="72" customFormat="1" ht="11.25" customHeight="1" x14ac:dyDescent="0.15">
      <c r="B199" s="112">
        <f>B129</f>
        <v>0</v>
      </c>
      <c r="C199" s="113"/>
      <c r="D199" s="116" t="str">
        <f>D129</f>
        <v/>
      </c>
      <c r="E199" s="117"/>
      <c r="F199" s="120" t="str">
        <f>IF(ISERROR(FLOOR((AV129*AI129/100)/1000,0.1)),"",FLOOR((AV129*AI129/100)/1000,0.1))</f>
        <v/>
      </c>
      <c r="G199" s="121"/>
      <c r="H199" s="121"/>
      <c r="I199" s="121"/>
      <c r="J199" s="124" t="s">
        <v>11</v>
      </c>
      <c r="K199" s="125"/>
      <c r="AB199" s="26"/>
      <c r="AC199" s="26"/>
      <c r="AY199" s="93"/>
      <c r="AZ199" s="93"/>
    </row>
    <row r="200" spans="2:52" s="72" customFormat="1" ht="11.25" customHeight="1" x14ac:dyDescent="0.15">
      <c r="B200" s="114"/>
      <c r="C200" s="115"/>
      <c r="D200" s="118"/>
      <c r="E200" s="119"/>
      <c r="F200" s="122"/>
      <c r="G200" s="123"/>
      <c r="H200" s="123"/>
      <c r="I200" s="123"/>
      <c r="J200" s="126"/>
      <c r="K200" s="127"/>
      <c r="AB200" s="26"/>
      <c r="AC200" s="26"/>
      <c r="AY200" s="93"/>
      <c r="AZ200" s="93"/>
    </row>
    <row r="201" spans="2:52" s="72" customFormat="1" ht="11.25" customHeight="1" x14ac:dyDescent="0.15">
      <c r="B201" s="112">
        <f>B131</f>
        <v>0</v>
      </c>
      <c r="C201" s="113"/>
      <c r="D201" s="116" t="str">
        <f>D131</f>
        <v/>
      </c>
      <c r="E201" s="117"/>
      <c r="F201" s="120" t="str">
        <f>IF(ISERROR(FLOOR((AV131*AI131/100)/1000,0.1)),"",FLOOR((AV131*AI131/100)/1000,0.1))</f>
        <v/>
      </c>
      <c r="G201" s="121"/>
      <c r="H201" s="121"/>
      <c r="I201" s="121"/>
      <c r="J201" s="124" t="s">
        <v>11</v>
      </c>
      <c r="K201" s="125"/>
      <c r="AB201" s="26"/>
      <c r="AC201" s="26"/>
      <c r="AY201" s="93"/>
      <c r="AZ201" s="93"/>
    </row>
    <row r="202" spans="2:52" s="72" customFormat="1" ht="11.25" customHeight="1" x14ac:dyDescent="0.15">
      <c r="B202" s="114"/>
      <c r="C202" s="115"/>
      <c r="D202" s="118"/>
      <c r="E202" s="119"/>
      <c r="F202" s="122"/>
      <c r="G202" s="123"/>
      <c r="H202" s="123"/>
      <c r="I202" s="123"/>
      <c r="J202" s="126"/>
      <c r="K202" s="127"/>
      <c r="AB202" s="26"/>
      <c r="AC202" s="26"/>
      <c r="AY202" s="93"/>
      <c r="AZ202" s="93"/>
    </row>
    <row r="203" spans="2:52" s="72" customFormat="1" ht="11.25" customHeight="1" x14ac:dyDescent="0.15">
      <c r="B203" s="112">
        <f>B133</f>
        <v>0</v>
      </c>
      <c r="C203" s="128"/>
      <c r="D203" s="116" t="str">
        <f>D133</f>
        <v/>
      </c>
      <c r="E203" s="117"/>
      <c r="F203" s="120" t="str">
        <f>IF(ISERROR(FLOOR((AV133*AI133/100)/1000,0.1)),"",FLOOR((AV133*AI133/100)/1000,0.1))</f>
        <v/>
      </c>
      <c r="G203" s="121"/>
      <c r="H203" s="121"/>
      <c r="I203" s="121"/>
      <c r="J203" s="124" t="s">
        <v>11</v>
      </c>
      <c r="K203" s="125"/>
      <c r="AB203" s="26"/>
      <c r="AC203" s="26"/>
      <c r="AY203" s="93"/>
      <c r="AZ203" s="93"/>
    </row>
    <row r="204" spans="2:52" s="72" customFormat="1" ht="11.25" customHeight="1" x14ac:dyDescent="0.15">
      <c r="B204" s="114"/>
      <c r="C204" s="129"/>
      <c r="D204" s="118"/>
      <c r="E204" s="119"/>
      <c r="F204" s="122"/>
      <c r="G204" s="123"/>
      <c r="H204" s="123"/>
      <c r="I204" s="123"/>
      <c r="J204" s="126"/>
      <c r="K204" s="127"/>
      <c r="AB204" s="26"/>
      <c r="AC204" s="26"/>
      <c r="AY204" s="93"/>
      <c r="AZ204" s="93"/>
    </row>
    <row r="205" spans="2:52" s="6" customFormat="1" ht="22.5" customHeight="1" x14ac:dyDescent="0.15">
      <c r="B205" s="459" t="s">
        <v>33</v>
      </c>
      <c r="C205" s="460"/>
      <c r="D205" s="460"/>
      <c r="E205" s="461"/>
      <c r="F205" s="462">
        <f>ROUNDUP(SUM(F145:I204),0)</f>
        <v>0</v>
      </c>
      <c r="G205" s="463"/>
      <c r="H205" s="463"/>
      <c r="I205" s="463"/>
      <c r="J205" s="464" t="s">
        <v>11</v>
      </c>
      <c r="K205" s="465"/>
      <c r="AB205" s="26"/>
      <c r="AC205" s="26"/>
      <c r="AY205" s="93"/>
      <c r="AZ205" s="93"/>
    </row>
    <row r="206" spans="2:52" s="6" customFormat="1" ht="11.25" customHeight="1" x14ac:dyDescent="0.15">
      <c r="AB206" s="26"/>
      <c r="AC206" s="26"/>
      <c r="AY206" s="93"/>
      <c r="AZ206" s="93"/>
    </row>
    <row r="239" ht="14.25" customHeight="1" x14ac:dyDescent="0.15"/>
    <row r="240" ht="14.25" customHeight="1" x14ac:dyDescent="0.15"/>
    <row r="241" spans="1:94" ht="14.25" customHeight="1" x14ac:dyDescent="0.15"/>
    <row r="242" spans="1:94" ht="14.25" customHeight="1" x14ac:dyDescent="0.15"/>
    <row r="243" spans="1:94" ht="14.25" customHeight="1" x14ac:dyDescent="0.15"/>
    <row r="244" spans="1:94" ht="14.25" customHeight="1" x14ac:dyDescent="0.15"/>
    <row r="245" spans="1:94" ht="14.25" customHeight="1" x14ac:dyDescent="0.15"/>
    <row r="246" spans="1:94" ht="14.25" customHeight="1" x14ac:dyDescent="0.15"/>
    <row r="247" spans="1:94" ht="14.25" customHeight="1" x14ac:dyDescent="0.15"/>
    <row r="248" spans="1:94" ht="14.25" customHeight="1" x14ac:dyDescent="0.15"/>
    <row r="249" spans="1:94" ht="14.25" customHeight="1" x14ac:dyDescent="0.15">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row>
    <row r="250" spans="1:94" s="2" customFormat="1" ht="11.2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B250" s="5"/>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5"/>
      <c r="CD250" s="5"/>
      <c r="CE250" s="5"/>
      <c r="CF250" s="5"/>
      <c r="CG250" s="5"/>
      <c r="CH250" s="5"/>
      <c r="CI250" s="5"/>
      <c r="CJ250" s="5"/>
      <c r="CK250" s="5"/>
      <c r="CL250" s="5"/>
      <c r="CM250" s="5"/>
      <c r="CN250" s="5"/>
      <c r="CO250" s="5"/>
      <c r="CP250" s="5"/>
    </row>
    <row r="251" spans="1:94" s="2" customFormat="1" ht="11.2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row>
    <row r="252" spans="1:94" s="2" customFormat="1" ht="11.2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3"/>
      <c r="AY252" s="3"/>
      <c r="AZ252" s="3"/>
      <c r="BA252" s="5"/>
      <c r="BB252" s="5"/>
      <c r="BC252" s="5"/>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row>
    <row r="253" spans="1:94" s="2" customFormat="1" ht="11.2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3"/>
      <c r="AY253" s="3"/>
      <c r="AZ253" s="3"/>
      <c r="BA253" s="51"/>
      <c r="BB253" s="13"/>
      <c r="BC253" s="13"/>
      <c r="BD253" s="13"/>
      <c r="BE253" s="13"/>
      <c r="BF253" s="13"/>
      <c r="BG253" s="13"/>
      <c r="BH253" s="13"/>
      <c r="BI253" s="13"/>
      <c r="BJ253" s="13"/>
      <c r="BK253" s="13"/>
      <c r="BL253" s="13"/>
      <c r="BM253" s="13"/>
      <c r="BN253" s="4"/>
      <c r="BO253" s="4"/>
      <c r="BP253" s="4"/>
      <c r="BQ253" s="4"/>
      <c r="BR253" s="4"/>
      <c r="BS253" s="4"/>
      <c r="BT253" s="4"/>
      <c r="BU253" s="4"/>
      <c r="BV253" s="4"/>
      <c r="BW253" s="4"/>
      <c r="BX253" s="4"/>
      <c r="BY253" s="4"/>
      <c r="BZ253" s="4"/>
      <c r="CA253" s="4"/>
      <c r="CB253" s="4"/>
      <c r="CC253" s="4"/>
    </row>
    <row r="254" spans="1:94" s="2" customFormat="1" ht="11.2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3"/>
      <c r="AY254" s="3"/>
      <c r="AZ254" s="3"/>
      <c r="BA254" s="51"/>
      <c r="BB254" s="13"/>
      <c r="BC254" s="13"/>
      <c r="BD254" s="13"/>
      <c r="BE254" s="13"/>
      <c r="BF254" s="13"/>
      <c r="BG254" s="13"/>
      <c r="BH254" s="13"/>
      <c r="BI254" s="13"/>
      <c r="BJ254" s="13"/>
      <c r="BK254" s="13"/>
      <c r="BL254" s="13"/>
      <c r="BM254" s="13"/>
      <c r="BN254" s="4"/>
      <c r="BO254" s="4"/>
      <c r="BP254" s="4"/>
      <c r="BQ254" s="4"/>
      <c r="BR254" s="4"/>
      <c r="BS254" s="4"/>
      <c r="BT254" s="4"/>
      <c r="BU254" s="4"/>
      <c r="BV254" s="4"/>
      <c r="BW254" s="4"/>
      <c r="BX254" s="4"/>
      <c r="BY254" s="4"/>
      <c r="BZ254" s="4"/>
      <c r="CA254" s="4"/>
      <c r="CB254" s="4"/>
      <c r="CC254" s="4"/>
    </row>
    <row r="255" spans="1:94" s="2" customFormat="1" ht="11.2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3"/>
      <c r="AY255" s="3"/>
      <c r="AZ255" s="3"/>
      <c r="BA255" s="13"/>
      <c r="BB255" s="36"/>
      <c r="BC255" s="36"/>
      <c r="BD255" s="36"/>
      <c r="BE255" s="36"/>
      <c r="BF255" s="13"/>
      <c r="BG255" s="13"/>
      <c r="BH255" s="13"/>
      <c r="BI255" s="13"/>
      <c r="BJ255" s="13"/>
      <c r="BK255" s="13"/>
      <c r="BL255" s="13"/>
      <c r="BM255" s="13"/>
      <c r="BN255" s="4"/>
      <c r="BO255" s="4"/>
      <c r="BP255" s="4"/>
      <c r="BQ255" s="4"/>
      <c r="BR255" s="4"/>
      <c r="BS255" s="4"/>
      <c r="BT255" s="4"/>
      <c r="BU255" s="4"/>
      <c r="BV255" s="4"/>
      <c r="BW255" s="4"/>
      <c r="BX255" s="4"/>
      <c r="BY255" s="4"/>
      <c r="BZ255" s="4"/>
      <c r="CA255" s="4"/>
      <c r="CB255" s="4"/>
      <c r="CC255" s="4"/>
    </row>
    <row r="256" spans="1:94" s="2" customFormat="1" ht="14.2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3"/>
      <c r="AY256" s="3"/>
      <c r="AZ256" s="3"/>
      <c r="BA256" s="52"/>
      <c r="BB256" s="36"/>
      <c r="BC256" s="36"/>
      <c r="BD256" s="36"/>
      <c r="BE256" s="36"/>
      <c r="BF256" s="13"/>
      <c r="BG256" s="13"/>
      <c r="BH256" s="13"/>
      <c r="BI256" s="13"/>
      <c r="BJ256" s="13"/>
      <c r="BK256" s="13"/>
      <c r="BL256" s="13"/>
      <c r="BM256" s="13"/>
      <c r="BN256" s="4"/>
      <c r="BO256" s="4"/>
      <c r="BP256" s="4"/>
      <c r="BQ256" s="4"/>
      <c r="BR256" s="4"/>
      <c r="BS256" s="4"/>
      <c r="BT256" s="4"/>
      <c r="BU256" s="4"/>
      <c r="BV256" s="4"/>
      <c r="BW256" s="4"/>
      <c r="BX256" s="4"/>
      <c r="BY256" s="4"/>
      <c r="BZ256" s="4"/>
      <c r="CA256" s="4"/>
      <c r="CB256" s="4"/>
      <c r="CC256" s="4"/>
    </row>
    <row r="257" spans="1:81" s="2" customFormat="1" ht="14.2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3"/>
      <c r="AY257" s="3"/>
      <c r="AZ257" s="3"/>
      <c r="BA257" s="13"/>
      <c r="BB257" s="13"/>
      <c r="BC257" s="13"/>
      <c r="BD257" s="13"/>
      <c r="BE257" s="13"/>
      <c r="BF257" s="13"/>
      <c r="BG257" s="13"/>
      <c r="BH257" s="13"/>
      <c r="BI257" s="13"/>
      <c r="BJ257" s="13"/>
      <c r="BK257" s="13"/>
      <c r="BL257" s="13"/>
      <c r="BM257" s="13"/>
      <c r="BN257" s="4"/>
      <c r="BO257" s="4"/>
      <c r="BP257" s="4"/>
      <c r="BQ257" s="4"/>
      <c r="BR257" s="4"/>
      <c r="BS257" s="4"/>
      <c r="BT257" s="4"/>
      <c r="BU257" s="4"/>
      <c r="BV257" s="4"/>
      <c r="BW257" s="4"/>
      <c r="BX257" s="4"/>
      <c r="BY257" s="4"/>
      <c r="BZ257" s="4"/>
      <c r="CA257" s="4"/>
      <c r="CB257" s="4"/>
      <c r="CC257" s="4"/>
    </row>
    <row r="258" spans="1:81" s="2" customFormat="1" ht="14.2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3"/>
      <c r="AY258" s="3"/>
      <c r="AZ258" s="3"/>
      <c r="BA258" s="13"/>
      <c r="BB258" s="256"/>
      <c r="BC258" s="256"/>
      <c r="BD258" s="256"/>
      <c r="BE258" s="256"/>
      <c r="BF258" s="256"/>
      <c r="BG258" s="256"/>
      <c r="BH258" s="256"/>
      <c r="BI258" s="13"/>
      <c r="BJ258" s="13"/>
      <c r="BK258" s="13"/>
      <c r="BL258" s="13"/>
      <c r="BM258" s="13"/>
      <c r="BN258" s="4"/>
      <c r="BO258" s="4"/>
      <c r="BP258" s="4"/>
      <c r="BQ258" s="4"/>
      <c r="BR258" s="4"/>
      <c r="BS258" s="4"/>
      <c r="BT258" s="4"/>
      <c r="BU258" s="4"/>
      <c r="BV258" s="4"/>
      <c r="BW258" s="4"/>
      <c r="BX258" s="4"/>
      <c r="BY258" s="4"/>
      <c r="BZ258" s="4"/>
      <c r="CA258" s="4"/>
      <c r="CB258" s="4"/>
      <c r="CC258" s="4"/>
    </row>
    <row r="259" spans="1:81" s="2" customFormat="1" ht="14.2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3"/>
      <c r="AY259" s="3"/>
      <c r="AZ259" s="3"/>
      <c r="BA259" s="13"/>
      <c r="BB259" s="256"/>
      <c r="BC259" s="256"/>
      <c r="BD259" s="256"/>
      <c r="BE259" s="256"/>
      <c r="BF259" s="256"/>
      <c r="BG259" s="256"/>
      <c r="BH259" s="256"/>
      <c r="BI259" s="13"/>
      <c r="BJ259" s="13"/>
      <c r="BK259" s="13"/>
      <c r="BL259" s="13"/>
      <c r="BM259" s="13"/>
      <c r="BN259" s="4"/>
      <c r="BO259" s="4"/>
      <c r="BP259" s="4"/>
      <c r="BQ259" s="4"/>
      <c r="BR259" s="4"/>
      <c r="BS259" s="4"/>
      <c r="BT259" s="4"/>
      <c r="BU259" s="4"/>
      <c r="BV259" s="4"/>
      <c r="BW259" s="4"/>
      <c r="BX259" s="4"/>
      <c r="BY259" s="4"/>
      <c r="BZ259" s="4"/>
      <c r="CA259" s="4"/>
      <c r="CB259" s="4"/>
      <c r="CC259" s="4"/>
    </row>
    <row r="260" spans="1:81" s="2" customFormat="1" ht="14.2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3"/>
      <c r="AY260" s="3"/>
      <c r="AZ260" s="3"/>
      <c r="BA260" s="52"/>
      <c r="BB260" s="13"/>
      <c r="BC260" s="13"/>
      <c r="BD260" s="13"/>
      <c r="BE260" s="13"/>
      <c r="BF260" s="13"/>
      <c r="BG260" s="13"/>
      <c r="BH260" s="13"/>
      <c r="BI260" s="13"/>
      <c r="BJ260" s="13"/>
      <c r="BK260" s="13"/>
      <c r="BL260" s="13"/>
      <c r="BM260" s="13"/>
      <c r="BN260" s="4"/>
      <c r="BO260" s="4"/>
      <c r="BP260" s="4"/>
      <c r="BQ260" s="4"/>
      <c r="BR260" s="4"/>
      <c r="BS260" s="4"/>
      <c r="BT260" s="4"/>
      <c r="BU260" s="4"/>
      <c r="BV260" s="4"/>
      <c r="BW260" s="4"/>
      <c r="BX260" s="4"/>
      <c r="BY260" s="4"/>
      <c r="BZ260" s="4"/>
      <c r="CA260" s="4"/>
      <c r="CB260" s="4"/>
      <c r="CC260" s="4"/>
    </row>
    <row r="261" spans="1:81" s="2" customFormat="1" ht="14.2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3"/>
      <c r="AY261" s="3"/>
      <c r="AZ261" s="3"/>
      <c r="BA261" s="13"/>
      <c r="BB261" s="13"/>
      <c r="BC261" s="13"/>
      <c r="BD261" s="13"/>
      <c r="BE261" s="13"/>
      <c r="BF261" s="13"/>
      <c r="BG261" s="13"/>
      <c r="BH261" s="13"/>
      <c r="BI261" s="13"/>
      <c r="BJ261" s="13"/>
      <c r="BK261" s="13"/>
      <c r="BL261" s="13"/>
      <c r="BM261" s="13"/>
      <c r="BN261" s="4"/>
      <c r="BO261" s="4"/>
      <c r="BP261" s="4"/>
      <c r="BQ261" s="4"/>
      <c r="BR261" s="4"/>
      <c r="BS261" s="4"/>
      <c r="BT261" s="4"/>
      <c r="BU261" s="4"/>
      <c r="BV261" s="4"/>
      <c r="BW261" s="4"/>
      <c r="BX261" s="4"/>
      <c r="BY261" s="4"/>
      <c r="BZ261" s="4"/>
      <c r="CA261" s="4"/>
      <c r="CB261" s="4"/>
      <c r="CC261" s="4"/>
    </row>
    <row r="262" spans="1:81" s="2" customFormat="1" ht="14.2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3"/>
      <c r="AY262" s="3"/>
      <c r="AZ262" s="3"/>
      <c r="BA262" s="13"/>
      <c r="BB262" s="257"/>
      <c r="BC262" s="257"/>
      <c r="BD262" s="257"/>
      <c r="BE262" s="257"/>
      <c r="BF262" s="257"/>
      <c r="BG262" s="257"/>
      <c r="BH262" s="257"/>
      <c r="BI262" s="13"/>
      <c r="BJ262" s="13"/>
      <c r="BK262" s="13"/>
      <c r="BL262" s="13"/>
      <c r="BM262" s="13"/>
      <c r="BN262" s="4"/>
      <c r="BO262" s="4"/>
      <c r="BP262" s="4"/>
      <c r="BQ262" s="4"/>
      <c r="BR262" s="4"/>
      <c r="BS262" s="4"/>
      <c r="BT262" s="4"/>
      <c r="BU262" s="4"/>
      <c r="BV262" s="4"/>
      <c r="BW262" s="4"/>
      <c r="BX262" s="4"/>
      <c r="BY262" s="4"/>
      <c r="BZ262" s="4"/>
      <c r="CA262" s="4"/>
      <c r="CB262" s="4"/>
      <c r="CC262" s="4"/>
    </row>
    <row r="263" spans="1:81" s="2" customFormat="1" ht="14.2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3"/>
      <c r="AY263" s="3"/>
      <c r="AZ263" s="3"/>
      <c r="BA263" s="13"/>
      <c r="BB263" s="257"/>
      <c r="BC263" s="257"/>
      <c r="BD263" s="257"/>
      <c r="BE263" s="257"/>
      <c r="BF263" s="257"/>
      <c r="BG263" s="257"/>
      <c r="BH263" s="257"/>
      <c r="BI263" s="13"/>
      <c r="BJ263" s="13"/>
      <c r="BK263" s="13"/>
      <c r="BL263" s="13"/>
      <c r="BM263" s="13"/>
      <c r="BN263" s="4"/>
      <c r="BO263" s="4"/>
      <c r="BP263" s="4"/>
      <c r="BQ263" s="4"/>
      <c r="BR263" s="4"/>
      <c r="BS263" s="4"/>
      <c r="BT263" s="4"/>
      <c r="BU263" s="4"/>
      <c r="BV263" s="4"/>
      <c r="BW263" s="4"/>
      <c r="BX263" s="4"/>
      <c r="BY263" s="4"/>
      <c r="BZ263" s="4"/>
      <c r="CA263" s="4"/>
      <c r="CB263" s="4"/>
      <c r="CC263" s="4"/>
    </row>
    <row r="264" spans="1:81" s="2" customFormat="1" ht="14.2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3"/>
      <c r="AY264" s="3"/>
      <c r="AZ264" s="3"/>
      <c r="BA264" s="5"/>
      <c r="BB264" s="5"/>
      <c r="BC264" s="5"/>
      <c r="BD264" s="5"/>
      <c r="BE264" s="5"/>
      <c r="BF264" s="5"/>
      <c r="BG264" s="5"/>
      <c r="BH264" s="5"/>
      <c r="BI264" s="5"/>
      <c r="BJ264" s="5"/>
      <c r="BK264" s="5"/>
      <c r="BL264" s="5"/>
      <c r="BM264" s="5"/>
      <c r="BN264" s="5"/>
      <c r="BO264" s="5"/>
      <c r="BP264" s="4"/>
      <c r="BQ264" s="4"/>
      <c r="BR264" s="4"/>
      <c r="BS264" s="4"/>
      <c r="BT264" s="4"/>
      <c r="BU264" s="4"/>
      <c r="BV264" s="4"/>
      <c r="BW264" s="4"/>
      <c r="BX264" s="4"/>
      <c r="BY264" s="4"/>
      <c r="BZ264" s="4"/>
      <c r="CA264" s="4"/>
      <c r="CB264" s="4"/>
      <c r="CC264" s="4"/>
    </row>
    <row r="265" spans="1:81" s="2" customFormat="1" ht="14.2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3"/>
      <c r="AY265" s="3"/>
      <c r="AZ265" s="3"/>
      <c r="BA265" s="5"/>
      <c r="BB265" s="5"/>
      <c r="BC265" s="5"/>
      <c r="BD265" s="5"/>
      <c r="BE265" s="5"/>
      <c r="BF265" s="5"/>
      <c r="BG265" s="5"/>
      <c r="BH265" s="5"/>
      <c r="BI265" s="5"/>
      <c r="BJ265" s="5"/>
      <c r="BK265" s="5"/>
      <c r="BL265" s="5"/>
      <c r="BM265" s="5"/>
      <c r="BN265" s="5"/>
      <c r="BO265" s="5"/>
      <c r="BP265" s="4"/>
      <c r="BQ265" s="4"/>
      <c r="BR265" s="4"/>
      <c r="BS265" s="4"/>
      <c r="BT265" s="4"/>
      <c r="BU265" s="4"/>
      <c r="BV265" s="4"/>
      <c r="BW265" s="4"/>
      <c r="BX265" s="4"/>
      <c r="BY265" s="4"/>
      <c r="BZ265" s="4"/>
      <c r="CA265" s="4"/>
      <c r="CB265" s="4"/>
      <c r="CC265" s="4"/>
    </row>
    <row r="266" spans="1:81" s="2" customFormat="1" ht="14.2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3"/>
      <c r="AY266" s="3"/>
      <c r="AZ266" s="3"/>
      <c r="BA266" s="5"/>
      <c r="BB266" s="5"/>
      <c r="BC266" s="5"/>
      <c r="BD266" s="5"/>
      <c r="BE266" s="5"/>
      <c r="BF266" s="5"/>
      <c r="BG266" s="5"/>
      <c r="BH266" s="5"/>
      <c r="BI266" s="5"/>
      <c r="BJ266" s="5"/>
      <c r="BK266" s="5"/>
      <c r="BL266" s="5"/>
      <c r="BM266" s="5"/>
      <c r="BN266" s="5"/>
      <c r="BO266" s="5"/>
      <c r="BP266" s="4"/>
      <c r="BQ266" s="4"/>
      <c r="BR266" s="4"/>
      <c r="BS266" s="4"/>
      <c r="BT266" s="4"/>
      <c r="BU266" s="4"/>
      <c r="BV266" s="4"/>
      <c r="BW266" s="4"/>
      <c r="BX266" s="4"/>
      <c r="BY266" s="4"/>
      <c r="BZ266" s="4"/>
      <c r="CA266" s="4"/>
      <c r="CB266" s="4"/>
      <c r="CC266" s="4"/>
    </row>
    <row r="267" spans="1:81" s="2" customFormat="1" ht="11.2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3"/>
      <c r="AY267" s="3"/>
      <c r="AZ267" s="3"/>
      <c r="BA267" s="13"/>
      <c r="BB267" s="13"/>
      <c r="BC267" s="13"/>
      <c r="BD267" s="13"/>
      <c r="BE267" s="13"/>
      <c r="BF267" s="13"/>
      <c r="BG267" s="13"/>
      <c r="BH267" s="13"/>
      <c r="BI267" s="13"/>
      <c r="BJ267" s="13"/>
      <c r="BK267" s="13"/>
      <c r="BL267" s="13"/>
      <c r="BM267" s="13"/>
      <c r="BN267" s="4"/>
      <c r="BO267" s="4"/>
      <c r="BP267" s="4"/>
      <c r="BQ267" s="4"/>
      <c r="BR267" s="4"/>
      <c r="BS267" s="4"/>
      <c r="BT267" s="4"/>
      <c r="BU267" s="4"/>
      <c r="BV267" s="4"/>
      <c r="BW267" s="4"/>
      <c r="BX267" s="4"/>
      <c r="BY267" s="4"/>
      <c r="BZ267" s="4"/>
      <c r="CA267" s="4"/>
      <c r="CB267" s="4"/>
    </row>
    <row r="268" spans="1:81" s="6" customFormat="1" ht="11.2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81" s="6" customFormat="1" ht="11.2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81" s="6" customFormat="1" ht="11.2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81" s="6" customFormat="1" ht="11.2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81" s="6" customFormat="1" ht="11.2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80" s="6" customFormat="1" ht="11.2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80" s="6" customFormat="1" ht="11.2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80" s="6" customFormat="1" ht="14.2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80" s="6" customFormat="1" ht="14.2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80" s="6" customFormat="1" ht="14.2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80" s="6" customFormat="1" ht="14.2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80" s="6" customFormat="1" ht="14.2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80" s="6" customFormat="1" ht="14.2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80" s="6" customFormat="1" ht="14.2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80" s="6" customFormat="1" ht="14.2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80" s="6" customFormat="1" ht="14.2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80" s="6" customFormat="1" ht="14.2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80" s="6" customFormat="1" ht="14.2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row>
    <row r="286" spans="1:80" s="27" customFormat="1" ht="11.2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B286" s="28"/>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row>
    <row r="287" spans="1:80" s="27" customFormat="1" ht="11.2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row>
    <row r="288" spans="1:80" s="27" customFormat="1" ht="11.2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row>
    <row r="289" spans="1:80" s="27" customFormat="1" ht="11.2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row>
    <row r="290" spans="1:80" s="27" customFormat="1" ht="11.2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row>
    <row r="291" spans="1:80" s="27" customFormat="1" ht="11.2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row>
    <row r="292" spans="1:80" s="27" customFormat="1" ht="14.2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row>
    <row r="293" spans="1:80" s="27" customFormat="1" ht="14.2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row>
    <row r="294" spans="1:80" s="27" customFormat="1" ht="14.2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row>
    <row r="295" spans="1:80" s="27" customFormat="1" ht="14.2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row>
    <row r="296" spans="1:80" s="27" customFormat="1" ht="14.2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row>
    <row r="297" spans="1:80" s="27" customFormat="1" ht="14.2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row>
    <row r="298" spans="1:80" s="27" customFormat="1" ht="14.2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row>
    <row r="299" spans="1:80" s="27" customFormat="1" ht="14.2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row>
    <row r="300" spans="1:80" s="27" customFormat="1" ht="14.2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row>
    <row r="301" spans="1:80" s="27" customFormat="1" ht="14.2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row>
    <row r="302" spans="1:80" s="27" customFormat="1" ht="14.2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row>
  </sheetData>
  <mergeCells count="897">
    <mergeCell ref="D153:E154"/>
    <mergeCell ref="D151:E152"/>
    <mergeCell ref="D149:E150"/>
    <mergeCell ref="D147:E148"/>
    <mergeCell ref="D145:E146"/>
    <mergeCell ref="B163:C164"/>
    <mergeCell ref="F66:G74"/>
    <mergeCell ref="F75:G76"/>
    <mergeCell ref="F77:G78"/>
    <mergeCell ref="F79:G80"/>
    <mergeCell ref="F81:G82"/>
    <mergeCell ref="F83:G84"/>
    <mergeCell ref="F85:G86"/>
    <mergeCell ref="F87:G88"/>
    <mergeCell ref="F89:G90"/>
    <mergeCell ref="B79:C80"/>
    <mergeCell ref="D79:E80"/>
    <mergeCell ref="B77:C78"/>
    <mergeCell ref="D77:E78"/>
    <mergeCell ref="D89:E90"/>
    <mergeCell ref="B87:C88"/>
    <mergeCell ref="D87:E88"/>
    <mergeCell ref="B93:C94"/>
    <mergeCell ref="D93:E94"/>
    <mergeCell ref="AI95:AK96"/>
    <mergeCell ref="O95:P96"/>
    <mergeCell ref="Q95:S96"/>
    <mergeCell ref="Z105:AB106"/>
    <mergeCell ref="AC105:AE106"/>
    <mergeCell ref="AF105:AH106"/>
    <mergeCell ref="AI105:AK106"/>
    <mergeCell ref="F91:G92"/>
    <mergeCell ref="F93:G94"/>
    <mergeCell ref="K81:L82"/>
    <mergeCell ref="M81:N82"/>
    <mergeCell ref="O81:P82"/>
    <mergeCell ref="Z81:AB82"/>
    <mergeCell ref="H85:J86"/>
    <mergeCell ref="M85:N86"/>
    <mergeCell ref="O85:P86"/>
    <mergeCell ref="Q85:S86"/>
    <mergeCell ref="F113:G114"/>
    <mergeCell ref="Q93:S94"/>
    <mergeCell ref="Q91:S92"/>
    <mergeCell ref="Q89:S90"/>
    <mergeCell ref="T87:V88"/>
    <mergeCell ref="T89:V90"/>
    <mergeCell ref="Z95:AB96"/>
    <mergeCell ref="O93:P94"/>
    <mergeCell ref="H93:J94"/>
    <mergeCell ref="T85:V86"/>
    <mergeCell ref="AC85:AE86"/>
    <mergeCell ref="AC95:AE96"/>
    <mergeCell ref="AF95:AH96"/>
    <mergeCell ref="K89:L90"/>
    <mergeCell ref="M89:N90"/>
    <mergeCell ref="K87:L88"/>
    <mergeCell ref="M87:N88"/>
    <mergeCell ref="O87:P88"/>
    <mergeCell ref="K93:L94"/>
    <mergeCell ref="M93:N94"/>
    <mergeCell ref="BM61:BN61"/>
    <mergeCell ref="BM63:BN63"/>
    <mergeCell ref="BM62:BN62"/>
    <mergeCell ref="BO61:BR61"/>
    <mergeCell ref="BO62:BR63"/>
    <mergeCell ref="BE61:BH61"/>
    <mergeCell ref="BA61:BD61"/>
    <mergeCell ref="BA62:BD62"/>
    <mergeCell ref="BA63:BD63"/>
    <mergeCell ref="BE62:BH63"/>
    <mergeCell ref="BI61:BL61"/>
    <mergeCell ref="BI63:BL63"/>
    <mergeCell ref="BI62:BL62"/>
    <mergeCell ref="R58:U59"/>
    <mergeCell ref="X58:Z59"/>
    <mergeCell ref="AC58:AF59"/>
    <mergeCell ref="R54:AB57"/>
    <mergeCell ref="V58:W59"/>
    <mergeCell ref="AG58:AH59"/>
    <mergeCell ref="AH47:AL48"/>
    <mergeCell ref="B205:E205"/>
    <mergeCell ref="F205:I205"/>
    <mergeCell ref="J205:K205"/>
    <mergeCell ref="F163:I164"/>
    <mergeCell ref="J163:K164"/>
    <mergeCell ref="W79:Y80"/>
    <mergeCell ref="W81:Y82"/>
    <mergeCell ref="W83:Y84"/>
    <mergeCell ref="W85:Y86"/>
    <mergeCell ref="W87:Y88"/>
    <mergeCell ref="W89:Y90"/>
    <mergeCell ref="AF85:AH86"/>
    <mergeCell ref="AF87:AH88"/>
    <mergeCell ref="AF89:AH90"/>
    <mergeCell ref="AF91:AH92"/>
    <mergeCell ref="F109:G110"/>
    <mergeCell ref="F111:G112"/>
    <mergeCell ref="BE25:BH26"/>
    <mergeCell ref="BB32:BD33"/>
    <mergeCell ref="BE32:BH33"/>
    <mergeCell ref="K59:L60"/>
    <mergeCell ref="G59:J60"/>
    <mergeCell ref="J39:AS40"/>
    <mergeCell ref="T41:U42"/>
    <mergeCell ref="AA43:AE44"/>
    <mergeCell ref="AR41:AS42"/>
    <mergeCell ref="J41:N42"/>
    <mergeCell ref="C29:AW35"/>
    <mergeCell ref="AC54:AM55"/>
    <mergeCell ref="AC56:AM57"/>
    <mergeCell ref="BB25:BD26"/>
    <mergeCell ref="AM41:AQ42"/>
    <mergeCell ref="AF45:AG46"/>
    <mergeCell ref="J43:N44"/>
    <mergeCell ref="O41:S42"/>
    <mergeCell ref="V41:Z42"/>
    <mergeCell ref="AR45:AS46"/>
    <mergeCell ref="AR43:AS44"/>
    <mergeCell ref="AM43:AQ44"/>
    <mergeCell ref="B54:F57"/>
    <mergeCell ref="AR47:AS48"/>
    <mergeCell ref="A1:V1"/>
    <mergeCell ref="B7:O7"/>
    <mergeCell ref="E15:F15"/>
    <mergeCell ref="AB10:AQ10"/>
    <mergeCell ref="AB9:AQ9"/>
    <mergeCell ref="K25:L26"/>
    <mergeCell ref="M25:X26"/>
    <mergeCell ref="AB11:AQ11"/>
    <mergeCell ref="AL3:AM3"/>
    <mergeCell ref="C15:D15"/>
    <mergeCell ref="N5:O5"/>
    <mergeCell ref="AR3:AS3"/>
    <mergeCell ref="AO3:AP3"/>
    <mergeCell ref="AI3:AK3"/>
    <mergeCell ref="AR9:AT11"/>
    <mergeCell ref="AI58:AK59"/>
    <mergeCell ref="B19:S19"/>
    <mergeCell ref="D23:L24"/>
    <mergeCell ref="M23:Z24"/>
    <mergeCell ref="D39:I46"/>
    <mergeCell ref="AA41:AE42"/>
    <mergeCell ref="Y25:Z26"/>
    <mergeCell ref="D25:J26"/>
    <mergeCell ref="T43:U44"/>
    <mergeCell ref="AM45:AQ46"/>
    <mergeCell ref="AF43:AG44"/>
    <mergeCell ref="AA45:AE46"/>
    <mergeCell ref="AM47:AQ48"/>
    <mergeCell ref="J45:N46"/>
    <mergeCell ref="AH45:AL46"/>
    <mergeCell ref="AH43:AL44"/>
    <mergeCell ref="T45:U46"/>
    <mergeCell ref="O45:S46"/>
    <mergeCell ref="D47:J50"/>
    <mergeCell ref="T47:U50"/>
    <mergeCell ref="K135:L136"/>
    <mergeCell ref="M135:N136"/>
    <mergeCell ref="Q66:S74"/>
    <mergeCell ref="T66:V74"/>
    <mergeCell ref="W66:Y74"/>
    <mergeCell ref="Z66:AB74"/>
    <mergeCell ref="B75:C76"/>
    <mergeCell ref="D75:E76"/>
    <mergeCell ref="K75:L76"/>
    <mergeCell ref="M75:N76"/>
    <mergeCell ref="K68:L74"/>
    <mergeCell ref="M68:N74"/>
    <mergeCell ref="K66:P67"/>
    <mergeCell ref="W91:Y92"/>
    <mergeCell ref="W93:Y94"/>
    <mergeCell ref="B85:C86"/>
    <mergeCell ref="D85:E86"/>
    <mergeCell ref="K85:L86"/>
    <mergeCell ref="O75:P76"/>
    <mergeCell ref="B66:C74"/>
    <mergeCell ref="D66:E74"/>
    <mergeCell ref="Q75:S76"/>
    <mergeCell ref="F95:G96"/>
    <mergeCell ref="F97:G98"/>
    <mergeCell ref="AI85:AK86"/>
    <mergeCell ref="AI83:AK84"/>
    <mergeCell ref="AI81:AK82"/>
    <mergeCell ref="AI79:AK80"/>
    <mergeCell ref="AI77:AK78"/>
    <mergeCell ref="V43:Z44"/>
    <mergeCell ref="B37:S37"/>
    <mergeCell ref="O43:S44"/>
    <mergeCell ref="V45:Z46"/>
    <mergeCell ref="AF41:AG42"/>
    <mergeCell ref="AH41:AL42"/>
    <mergeCell ref="K47:S50"/>
    <mergeCell ref="M59:O60"/>
    <mergeCell ref="P59:Q60"/>
    <mergeCell ref="G54:Q57"/>
    <mergeCell ref="B52:T52"/>
    <mergeCell ref="B58:F59"/>
    <mergeCell ref="AC60:AF61"/>
    <mergeCell ref="V60:W61"/>
    <mergeCell ref="AL75:AO76"/>
    <mergeCell ref="B64:AU64"/>
    <mergeCell ref="B60:F61"/>
    <mergeCell ref="AI66:AK74"/>
    <mergeCell ref="AL66:AP74"/>
    <mergeCell ref="Z79:AB80"/>
    <mergeCell ref="AF79:AH80"/>
    <mergeCell ref="AF81:AH82"/>
    <mergeCell ref="T75:V76"/>
    <mergeCell ref="T77:V78"/>
    <mergeCell ref="BB258:BH259"/>
    <mergeCell ref="BB262:BH263"/>
    <mergeCell ref="O135:P136"/>
    <mergeCell ref="AN54:AW57"/>
    <mergeCell ref="AV66:AZ74"/>
    <mergeCell ref="O68:P74"/>
    <mergeCell ref="AC66:AE74"/>
    <mergeCell ref="AF66:AH74"/>
    <mergeCell ref="BD59:BL59"/>
    <mergeCell ref="BE57:BG57"/>
    <mergeCell ref="BI57:BJ57"/>
    <mergeCell ref="BE58:BG58"/>
    <mergeCell ref="BA54:BL55"/>
    <mergeCell ref="BI58:BJ58"/>
    <mergeCell ref="AL58:AM59"/>
    <mergeCell ref="AA58:AB59"/>
    <mergeCell ref="AN59:AQ60"/>
    <mergeCell ref="AT59:AV60"/>
    <mergeCell ref="AR59:AS60"/>
    <mergeCell ref="O77:P78"/>
    <mergeCell ref="AW59:AW60"/>
    <mergeCell ref="AC75:AE76"/>
    <mergeCell ref="AC77:AE78"/>
    <mergeCell ref="AV75:AY76"/>
    <mergeCell ref="AC79:AE80"/>
    <mergeCell ref="AC81:AE82"/>
    <mergeCell ref="AQ66:AU74"/>
    <mergeCell ref="X60:Z61"/>
    <mergeCell ref="R60:U61"/>
    <mergeCell ref="AA60:AB61"/>
    <mergeCell ref="AL60:AM61"/>
    <mergeCell ref="AI60:AK61"/>
    <mergeCell ref="AG60:AH61"/>
    <mergeCell ref="AQ75:AT76"/>
    <mergeCell ref="AF75:AH76"/>
    <mergeCell ref="AF77:AH78"/>
    <mergeCell ref="AI75:AK76"/>
    <mergeCell ref="AU75:AU76"/>
    <mergeCell ref="AP81:AP82"/>
    <mergeCell ref="Q79:S80"/>
    <mergeCell ref="Q81:S82"/>
    <mergeCell ref="T79:V80"/>
    <mergeCell ref="T81:V82"/>
    <mergeCell ref="K79:L80"/>
    <mergeCell ref="M79:N80"/>
    <mergeCell ref="O79:P80"/>
    <mergeCell ref="AZ75:AZ76"/>
    <mergeCell ref="AP75:AP76"/>
    <mergeCell ref="AU77:AU78"/>
    <mergeCell ref="AV77:AY78"/>
    <mergeCell ref="AZ77:AZ78"/>
    <mergeCell ref="AL77:AO78"/>
    <mergeCell ref="AP77:AP78"/>
    <mergeCell ref="AQ77:AT78"/>
    <mergeCell ref="AZ79:AZ80"/>
    <mergeCell ref="AL79:AO80"/>
    <mergeCell ref="AP79:AP80"/>
    <mergeCell ref="AQ79:AT80"/>
    <mergeCell ref="AU79:AU80"/>
    <mergeCell ref="AV79:AY80"/>
    <mergeCell ref="K77:L78"/>
    <mergeCell ref="M77:N78"/>
    <mergeCell ref="Q77:S78"/>
    <mergeCell ref="Z75:AB76"/>
    <mergeCell ref="Z77:AB78"/>
    <mergeCell ref="W75:Y76"/>
    <mergeCell ref="W77:Y78"/>
    <mergeCell ref="AQ81:AT82"/>
    <mergeCell ref="AU81:AU82"/>
    <mergeCell ref="AV81:AY82"/>
    <mergeCell ref="AZ81:AZ82"/>
    <mergeCell ref="B83:C84"/>
    <mergeCell ref="D83:E84"/>
    <mergeCell ref="K83:L84"/>
    <mergeCell ref="M83:N84"/>
    <mergeCell ref="AL81:AO82"/>
    <mergeCell ref="AU83:AU84"/>
    <mergeCell ref="AV83:AY84"/>
    <mergeCell ref="AZ83:AZ84"/>
    <mergeCell ref="AL83:AO84"/>
    <mergeCell ref="Z83:AB84"/>
    <mergeCell ref="AP83:AP84"/>
    <mergeCell ref="AQ83:AT84"/>
    <mergeCell ref="AC83:AE84"/>
    <mergeCell ref="O83:P84"/>
    <mergeCell ref="Q83:S84"/>
    <mergeCell ref="T83:V84"/>
    <mergeCell ref="H83:J84"/>
    <mergeCell ref="B81:C82"/>
    <mergeCell ref="D81:E82"/>
    <mergeCell ref="AF83:AH84"/>
    <mergeCell ref="AZ89:AZ90"/>
    <mergeCell ref="AL89:AO90"/>
    <mergeCell ref="AP89:AP90"/>
    <mergeCell ref="AZ85:AZ86"/>
    <mergeCell ref="AL85:AO86"/>
    <mergeCell ref="AP85:AP86"/>
    <mergeCell ref="AQ85:AT86"/>
    <mergeCell ref="AU85:AU86"/>
    <mergeCell ref="AV85:AY86"/>
    <mergeCell ref="AU87:AU88"/>
    <mergeCell ref="AV87:AY88"/>
    <mergeCell ref="AZ87:AZ88"/>
    <mergeCell ref="AL87:AO88"/>
    <mergeCell ref="B91:C92"/>
    <mergeCell ref="D91:E92"/>
    <mergeCell ref="K91:L92"/>
    <mergeCell ref="M91:N92"/>
    <mergeCell ref="O91:P92"/>
    <mergeCell ref="B89:C90"/>
    <mergeCell ref="H87:J88"/>
    <mergeCell ref="H89:J90"/>
    <mergeCell ref="H91:J92"/>
    <mergeCell ref="AZ93:AZ94"/>
    <mergeCell ref="H66:J74"/>
    <mergeCell ref="H75:J76"/>
    <mergeCell ref="H77:J78"/>
    <mergeCell ref="H79:J80"/>
    <mergeCell ref="H81:J82"/>
    <mergeCell ref="AL93:AO94"/>
    <mergeCell ref="AZ91:AZ92"/>
    <mergeCell ref="AL91:AO92"/>
    <mergeCell ref="AP91:AP92"/>
    <mergeCell ref="AQ91:AT92"/>
    <mergeCell ref="Q87:S88"/>
    <mergeCell ref="AU89:AU90"/>
    <mergeCell ref="AV89:AY90"/>
    <mergeCell ref="O89:P90"/>
    <mergeCell ref="AU91:AU92"/>
    <mergeCell ref="AV91:AY92"/>
    <mergeCell ref="Z91:AB92"/>
    <mergeCell ref="Z93:AB94"/>
    <mergeCell ref="AC93:AE94"/>
    <mergeCell ref="AF93:AH94"/>
    <mergeCell ref="AU93:AU94"/>
    <mergeCell ref="AV93:AY94"/>
    <mergeCell ref="Z85:AB86"/>
    <mergeCell ref="AP93:AP94"/>
    <mergeCell ref="AQ93:AT94"/>
    <mergeCell ref="AP87:AP88"/>
    <mergeCell ref="AQ87:AT88"/>
    <mergeCell ref="AQ89:AT90"/>
    <mergeCell ref="Z87:AB88"/>
    <mergeCell ref="Z89:AB90"/>
    <mergeCell ref="T91:V92"/>
    <mergeCell ref="T93:V94"/>
    <mergeCell ref="AC87:AE88"/>
    <mergeCell ref="AC89:AE90"/>
    <mergeCell ref="AC91:AE92"/>
    <mergeCell ref="AI93:AK94"/>
    <mergeCell ref="AI91:AK92"/>
    <mergeCell ref="AI89:AK90"/>
    <mergeCell ref="AI87:AK88"/>
    <mergeCell ref="D161:E162"/>
    <mergeCell ref="D159:E160"/>
    <mergeCell ref="D157:E158"/>
    <mergeCell ref="D155:E156"/>
    <mergeCell ref="Z101:AB102"/>
    <mergeCell ref="AC101:AE102"/>
    <mergeCell ref="AF101:AH102"/>
    <mergeCell ref="AI101:AK102"/>
    <mergeCell ref="AV135:AY136"/>
    <mergeCell ref="T135:V136"/>
    <mergeCell ref="W135:Y136"/>
    <mergeCell ref="Z135:AB136"/>
    <mergeCell ref="AC135:AE136"/>
    <mergeCell ref="AF135:AH136"/>
    <mergeCell ref="AI135:AK136"/>
    <mergeCell ref="AL135:AO136"/>
    <mergeCell ref="AP135:AP136"/>
    <mergeCell ref="AQ135:AT136"/>
    <mergeCell ref="AU135:AU136"/>
    <mergeCell ref="F117:G118"/>
    <mergeCell ref="F121:G122"/>
    <mergeCell ref="F123:G124"/>
    <mergeCell ref="F125:G126"/>
    <mergeCell ref="F127:G128"/>
    <mergeCell ref="B161:C162"/>
    <mergeCell ref="B159:C160"/>
    <mergeCell ref="B157:C158"/>
    <mergeCell ref="B155:C156"/>
    <mergeCell ref="B153:C154"/>
    <mergeCell ref="B151:C152"/>
    <mergeCell ref="B149:C150"/>
    <mergeCell ref="B147:C148"/>
    <mergeCell ref="B145:C146"/>
    <mergeCell ref="F151:I152"/>
    <mergeCell ref="F149:I150"/>
    <mergeCell ref="AU101:AU102"/>
    <mergeCell ref="AV101:AY102"/>
    <mergeCell ref="AZ101:AZ102"/>
    <mergeCell ref="AL103:AO104"/>
    <mergeCell ref="AP103:AP104"/>
    <mergeCell ref="AQ103:AT104"/>
    <mergeCell ref="AU103:AU104"/>
    <mergeCell ref="AZ135:AZ136"/>
    <mergeCell ref="F129:G130"/>
    <mergeCell ref="F131:G132"/>
    <mergeCell ref="F133:G134"/>
    <mergeCell ref="B135:G136"/>
    <mergeCell ref="B139:C144"/>
    <mergeCell ref="D139:E144"/>
    <mergeCell ref="F139:K144"/>
    <mergeCell ref="Q135:S136"/>
    <mergeCell ref="J135:J136"/>
    <mergeCell ref="H135:I136"/>
    <mergeCell ref="F147:I148"/>
    <mergeCell ref="F145:I146"/>
    <mergeCell ref="AL101:AO102"/>
    <mergeCell ref="AP101:AP102"/>
    <mergeCell ref="AQ97:AT98"/>
    <mergeCell ref="AU97:AU98"/>
    <mergeCell ref="AV97:AY98"/>
    <mergeCell ref="AZ97:AZ98"/>
    <mergeCell ref="B95:C96"/>
    <mergeCell ref="D163:E164"/>
    <mergeCell ref="D95:E96"/>
    <mergeCell ref="H95:J96"/>
    <mergeCell ref="K95:L96"/>
    <mergeCell ref="M95:N96"/>
    <mergeCell ref="J161:K162"/>
    <mergeCell ref="J159:K160"/>
    <mergeCell ref="J157:K158"/>
    <mergeCell ref="J155:K156"/>
    <mergeCell ref="J153:K154"/>
    <mergeCell ref="J151:K152"/>
    <mergeCell ref="J149:K150"/>
    <mergeCell ref="J147:K148"/>
    <mergeCell ref="J145:K146"/>
    <mergeCell ref="F161:I162"/>
    <mergeCell ref="F159:I160"/>
    <mergeCell ref="F157:I158"/>
    <mergeCell ref="F155:I156"/>
    <mergeCell ref="F153:I154"/>
    <mergeCell ref="B97:C98"/>
    <mergeCell ref="D97:E98"/>
    <mergeCell ref="H97:J98"/>
    <mergeCell ref="K97:L98"/>
    <mergeCell ref="M97:N98"/>
    <mergeCell ref="O97:P98"/>
    <mergeCell ref="Q97:S98"/>
    <mergeCell ref="T97:V98"/>
    <mergeCell ref="W97:Y98"/>
    <mergeCell ref="B99:C100"/>
    <mergeCell ref="D99:E100"/>
    <mergeCell ref="H99:J100"/>
    <mergeCell ref="K99:L100"/>
    <mergeCell ref="M99:N100"/>
    <mergeCell ref="O99:P100"/>
    <mergeCell ref="Q99:S100"/>
    <mergeCell ref="T99:V100"/>
    <mergeCell ref="W99:Y100"/>
    <mergeCell ref="F99:G100"/>
    <mergeCell ref="AL95:AO96"/>
    <mergeCell ref="AP95:AP96"/>
    <mergeCell ref="T95:V96"/>
    <mergeCell ref="W95:Y96"/>
    <mergeCell ref="Z99:AB100"/>
    <mergeCell ref="AC99:AE100"/>
    <mergeCell ref="AF99:AH100"/>
    <mergeCell ref="AI99:AK100"/>
    <mergeCell ref="AZ99:AZ100"/>
    <mergeCell ref="AL99:AO100"/>
    <mergeCell ref="AP99:AP100"/>
    <mergeCell ref="AQ99:AT100"/>
    <mergeCell ref="AU99:AU100"/>
    <mergeCell ref="AV99:AY100"/>
    <mergeCell ref="AQ95:AT96"/>
    <mergeCell ref="AU95:AU96"/>
    <mergeCell ref="AV95:AY96"/>
    <mergeCell ref="AZ95:AZ96"/>
    <mergeCell ref="Z97:AB98"/>
    <mergeCell ref="AC97:AE98"/>
    <mergeCell ref="AF97:AH98"/>
    <mergeCell ref="AI97:AK98"/>
    <mergeCell ref="AL97:AO98"/>
    <mergeCell ref="AP97:AP98"/>
    <mergeCell ref="AQ101:AT102"/>
    <mergeCell ref="B101:C102"/>
    <mergeCell ref="D101:E102"/>
    <mergeCell ref="H101:J102"/>
    <mergeCell ref="K101:L102"/>
    <mergeCell ref="M101:N102"/>
    <mergeCell ref="O101:P102"/>
    <mergeCell ref="Q101:S102"/>
    <mergeCell ref="T101:V102"/>
    <mergeCell ref="W101:Y102"/>
    <mergeCell ref="F101:G102"/>
    <mergeCell ref="B103:C104"/>
    <mergeCell ref="D103:E104"/>
    <mergeCell ref="H103:J104"/>
    <mergeCell ref="K103:L104"/>
    <mergeCell ref="M103:N104"/>
    <mergeCell ref="O103:P104"/>
    <mergeCell ref="Q103:S104"/>
    <mergeCell ref="T103:V104"/>
    <mergeCell ref="W103:Y104"/>
    <mergeCell ref="F103:G104"/>
    <mergeCell ref="B105:C106"/>
    <mergeCell ref="D105:E106"/>
    <mergeCell ref="H105:J106"/>
    <mergeCell ref="K105:L106"/>
    <mergeCell ref="M105:N106"/>
    <mergeCell ref="O105:P106"/>
    <mergeCell ref="Q105:S106"/>
    <mergeCell ref="T105:V106"/>
    <mergeCell ref="W105:Y106"/>
    <mergeCell ref="F105:G106"/>
    <mergeCell ref="AL105:AO106"/>
    <mergeCell ref="AP105:AP106"/>
    <mergeCell ref="AQ105:AT106"/>
    <mergeCell ref="AU105:AU106"/>
    <mergeCell ref="AV105:AY106"/>
    <mergeCell ref="AZ105:AZ106"/>
    <mergeCell ref="Z103:AB104"/>
    <mergeCell ref="AC103:AE104"/>
    <mergeCell ref="AF103:AH104"/>
    <mergeCell ref="AI103:AK104"/>
    <mergeCell ref="AV103:AY104"/>
    <mergeCell ref="AZ103:AZ104"/>
    <mergeCell ref="AL107:AO108"/>
    <mergeCell ref="AP107:AP108"/>
    <mergeCell ref="AQ107:AT108"/>
    <mergeCell ref="AU107:AU108"/>
    <mergeCell ref="AV107:AY108"/>
    <mergeCell ref="B107:C108"/>
    <mergeCell ref="D107:E108"/>
    <mergeCell ref="H107:J108"/>
    <mergeCell ref="K107:L108"/>
    <mergeCell ref="M107:N108"/>
    <mergeCell ref="O107:P108"/>
    <mergeCell ref="Q107:S108"/>
    <mergeCell ref="T107:V108"/>
    <mergeCell ref="W107:Y108"/>
    <mergeCell ref="F107:G108"/>
    <mergeCell ref="AZ107:AZ108"/>
    <mergeCell ref="B109:C110"/>
    <mergeCell ref="D109:E110"/>
    <mergeCell ref="H109:J110"/>
    <mergeCell ref="K109:L110"/>
    <mergeCell ref="M109:N110"/>
    <mergeCell ref="O109:P110"/>
    <mergeCell ref="Q109:S110"/>
    <mergeCell ref="T109:V110"/>
    <mergeCell ref="W109:Y110"/>
    <mergeCell ref="Z109:AB110"/>
    <mergeCell ref="AC109:AE110"/>
    <mergeCell ref="AF109:AH110"/>
    <mergeCell ref="AI109:AK110"/>
    <mergeCell ref="AL109:AO110"/>
    <mergeCell ref="AP109:AP110"/>
    <mergeCell ref="AQ109:AT110"/>
    <mergeCell ref="AU109:AU110"/>
    <mergeCell ref="AV109:AY110"/>
    <mergeCell ref="AZ109:AZ110"/>
    <mergeCell ref="Z107:AB108"/>
    <mergeCell ref="AC107:AE108"/>
    <mergeCell ref="AF107:AH108"/>
    <mergeCell ref="AI107:AK108"/>
    <mergeCell ref="AL111:AO112"/>
    <mergeCell ref="AP111:AP112"/>
    <mergeCell ref="AQ111:AT112"/>
    <mergeCell ref="AU111:AU112"/>
    <mergeCell ref="AV111:AY112"/>
    <mergeCell ref="B111:C112"/>
    <mergeCell ref="D111:E112"/>
    <mergeCell ref="H111:J112"/>
    <mergeCell ref="K111:L112"/>
    <mergeCell ref="M111:N112"/>
    <mergeCell ref="O111:P112"/>
    <mergeCell ref="Q111:S112"/>
    <mergeCell ref="T111:V112"/>
    <mergeCell ref="W111:Y112"/>
    <mergeCell ref="AZ111:AZ112"/>
    <mergeCell ref="B113:C114"/>
    <mergeCell ref="D113:E114"/>
    <mergeCell ref="H113:J114"/>
    <mergeCell ref="K113:L114"/>
    <mergeCell ref="M113:N114"/>
    <mergeCell ref="O113:P114"/>
    <mergeCell ref="Q113:S114"/>
    <mergeCell ref="T113:V114"/>
    <mergeCell ref="W113:Y114"/>
    <mergeCell ref="Z113:AB114"/>
    <mergeCell ref="AC113:AE114"/>
    <mergeCell ref="AF113:AH114"/>
    <mergeCell ref="AI113:AK114"/>
    <mergeCell ref="AL113:AO114"/>
    <mergeCell ref="AP113:AP114"/>
    <mergeCell ref="AQ113:AT114"/>
    <mergeCell ref="AU113:AU114"/>
    <mergeCell ref="AV113:AY114"/>
    <mergeCell ref="AZ113:AZ114"/>
    <mergeCell ref="Z111:AB112"/>
    <mergeCell ref="AC111:AE112"/>
    <mergeCell ref="AF111:AH112"/>
    <mergeCell ref="AI111:AK112"/>
    <mergeCell ref="AL115:AO116"/>
    <mergeCell ref="AP115:AP116"/>
    <mergeCell ref="AQ115:AT116"/>
    <mergeCell ref="AU115:AU116"/>
    <mergeCell ref="AV115:AY116"/>
    <mergeCell ref="B115:C116"/>
    <mergeCell ref="D115:E116"/>
    <mergeCell ref="H115:J116"/>
    <mergeCell ref="K115:L116"/>
    <mergeCell ref="M115:N116"/>
    <mergeCell ref="O115:P116"/>
    <mergeCell ref="Q115:S116"/>
    <mergeCell ref="T115:V116"/>
    <mergeCell ref="W115:Y116"/>
    <mergeCell ref="F115:G116"/>
    <mergeCell ref="AZ115:AZ116"/>
    <mergeCell ref="B117:C118"/>
    <mergeCell ref="D117:E118"/>
    <mergeCell ref="H117:J118"/>
    <mergeCell ref="K117:L118"/>
    <mergeCell ref="M117:N118"/>
    <mergeCell ref="O117:P118"/>
    <mergeCell ref="Q117:S118"/>
    <mergeCell ref="T117:V118"/>
    <mergeCell ref="W117:Y118"/>
    <mergeCell ref="Z117:AB118"/>
    <mergeCell ref="AC117:AE118"/>
    <mergeCell ref="AF117:AH118"/>
    <mergeCell ref="AI117:AK118"/>
    <mergeCell ref="AL117:AO118"/>
    <mergeCell ref="AP117:AP118"/>
    <mergeCell ref="AQ117:AT118"/>
    <mergeCell ref="AU117:AU118"/>
    <mergeCell ref="AV117:AY118"/>
    <mergeCell ref="AZ117:AZ118"/>
    <mergeCell ref="Z115:AB116"/>
    <mergeCell ref="AC115:AE116"/>
    <mergeCell ref="AF115:AH116"/>
    <mergeCell ref="AI115:AK116"/>
    <mergeCell ref="AL119:AO120"/>
    <mergeCell ref="AP119:AP120"/>
    <mergeCell ref="AQ119:AT120"/>
    <mergeCell ref="AU119:AU120"/>
    <mergeCell ref="AV119:AY120"/>
    <mergeCell ref="B119:C120"/>
    <mergeCell ref="D119:E120"/>
    <mergeCell ref="H119:J120"/>
    <mergeCell ref="K119:L120"/>
    <mergeCell ref="M119:N120"/>
    <mergeCell ref="O119:P120"/>
    <mergeCell ref="Q119:S120"/>
    <mergeCell ref="T119:V120"/>
    <mergeCell ref="W119:Y120"/>
    <mergeCell ref="F119:G120"/>
    <mergeCell ref="AZ119:AZ120"/>
    <mergeCell ref="B121:C122"/>
    <mergeCell ref="D121:E122"/>
    <mergeCell ref="H121:J122"/>
    <mergeCell ref="K121:L122"/>
    <mergeCell ref="M121:N122"/>
    <mergeCell ref="O121:P122"/>
    <mergeCell ref="Q121:S122"/>
    <mergeCell ref="T121:V122"/>
    <mergeCell ref="W121:Y122"/>
    <mergeCell ref="Z121:AB122"/>
    <mergeCell ref="AC121:AE122"/>
    <mergeCell ref="AF121:AH122"/>
    <mergeCell ref="AI121:AK122"/>
    <mergeCell ref="AL121:AO122"/>
    <mergeCell ref="AP121:AP122"/>
    <mergeCell ref="AQ121:AT122"/>
    <mergeCell ref="AU121:AU122"/>
    <mergeCell ref="AV121:AY122"/>
    <mergeCell ref="AZ121:AZ122"/>
    <mergeCell ref="Z119:AB120"/>
    <mergeCell ref="AC119:AE120"/>
    <mergeCell ref="AF119:AH120"/>
    <mergeCell ref="AI119:AK120"/>
    <mergeCell ref="AL123:AO124"/>
    <mergeCell ref="AP123:AP124"/>
    <mergeCell ref="AQ123:AT124"/>
    <mergeCell ref="AU123:AU124"/>
    <mergeCell ref="AV123:AY124"/>
    <mergeCell ref="B123:C124"/>
    <mergeCell ref="D123:E124"/>
    <mergeCell ref="H123:J124"/>
    <mergeCell ref="K123:L124"/>
    <mergeCell ref="M123:N124"/>
    <mergeCell ref="O123:P124"/>
    <mergeCell ref="Q123:S124"/>
    <mergeCell ref="T123:V124"/>
    <mergeCell ref="W123:Y124"/>
    <mergeCell ref="AZ123:AZ124"/>
    <mergeCell ref="B125:C126"/>
    <mergeCell ref="D125:E126"/>
    <mergeCell ref="H125:J126"/>
    <mergeCell ref="K125:L126"/>
    <mergeCell ref="M125:N126"/>
    <mergeCell ref="O125:P126"/>
    <mergeCell ref="Q125:S126"/>
    <mergeCell ref="T125:V126"/>
    <mergeCell ref="W125:Y126"/>
    <mergeCell ref="Z125:AB126"/>
    <mergeCell ref="AC125:AE126"/>
    <mergeCell ref="AF125:AH126"/>
    <mergeCell ref="AI125:AK126"/>
    <mergeCell ref="AL125:AO126"/>
    <mergeCell ref="AP125:AP126"/>
    <mergeCell ref="AQ125:AT126"/>
    <mergeCell ref="AU125:AU126"/>
    <mergeCell ref="AV125:AY126"/>
    <mergeCell ref="AZ125:AZ126"/>
    <mergeCell ref="Z123:AB124"/>
    <mergeCell ref="AC123:AE124"/>
    <mergeCell ref="AF123:AH124"/>
    <mergeCell ref="AI123:AK124"/>
    <mergeCell ref="AL127:AO128"/>
    <mergeCell ref="AP127:AP128"/>
    <mergeCell ref="AQ127:AT128"/>
    <mergeCell ref="AU127:AU128"/>
    <mergeCell ref="AV127:AY128"/>
    <mergeCell ref="B127:C128"/>
    <mergeCell ref="D127:E128"/>
    <mergeCell ref="H127:J128"/>
    <mergeCell ref="K127:L128"/>
    <mergeCell ref="M127:N128"/>
    <mergeCell ref="O127:P128"/>
    <mergeCell ref="Q127:S128"/>
    <mergeCell ref="T127:V128"/>
    <mergeCell ref="W127:Y128"/>
    <mergeCell ref="AZ127:AZ128"/>
    <mergeCell ref="B129:C130"/>
    <mergeCell ref="D129:E130"/>
    <mergeCell ref="H129:J130"/>
    <mergeCell ref="K129:L130"/>
    <mergeCell ref="M129:N130"/>
    <mergeCell ref="O129:P130"/>
    <mergeCell ref="Q129:S130"/>
    <mergeCell ref="T129:V130"/>
    <mergeCell ref="W129:Y130"/>
    <mergeCell ref="Z129:AB130"/>
    <mergeCell ref="AC129:AE130"/>
    <mergeCell ref="AF129:AH130"/>
    <mergeCell ref="AI129:AK130"/>
    <mergeCell ref="AL129:AO130"/>
    <mergeCell ref="AP129:AP130"/>
    <mergeCell ref="AQ129:AT130"/>
    <mergeCell ref="AU129:AU130"/>
    <mergeCell ref="AV129:AY130"/>
    <mergeCell ref="AZ129:AZ130"/>
    <mergeCell ref="Z127:AB128"/>
    <mergeCell ref="AC127:AE128"/>
    <mergeCell ref="AF127:AH128"/>
    <mergeCell ref="AI127:AK128"/>
    <mergeCell ref="AL131:AO132"/>
    <mergeCell ref="AP131:AP132"/>
    <mergeCell ref="AQ131:AT132"/>
    <mergeCell ref="AU131:AU132"/>
    <mergeCell ref="AV131:AY132"/>
    <mergeCell ref="B131:C132"/>
    <mergeCell ref="D131:E132"/>
    <mergeCell ref="H131:J132"/>
    <mergeCell ref="K131:L132"/>
    <mergeCell ref="M131:N132"/>
    <mergeCell ref="O131:P132"/>
    <mergeCell ref="Q131:S132"/>
    <mergeCell ref="T131:V132"/>
    <mergeCell ref="W131:Y132"/>
    <mergeCell ref="AZ131:AZ132"/>
    <mergeCell ref="B133:C134"/>
    <mergeCell ref="D133:E134"/>
    <mergeCell ref="H133:J134"/>
    <mergeCell ref="K133:L134"/>
    <mergeCell ref="M133:N134"/>
    <mergeCell ref="O133:P134"/>
    <mergeCell ref="Q133:S134"/>
    <mergeCell ref="T133:V134"/>
    <mergeCell ref="W133:Y134"/>
    <mergeCell ref="Z133:AB134"/>
    <mergeCell ref="AC133:AE134"/>
    <mergeCell ref="AF133:AH134"/>
    <mergeCell ref="AI133:AK134"/>
    <mergeCell ref="AL133:AO134"/>
    <mergeCell ref="AP133:AP134"/>
    <mergeCell ref="AQ133:AT134"/>
    <mergeCell ref="AU133:AU134"/>
    <mergeCell ref="AV133:AY134"/>
    <mergeCell ref="AZ133:AZ134"/>
    <mergeCell ref="Z131:AB132"/>
    <mergeCell ref="AC131:AE132"/>
    <mergeCell ref="AF131:AH132"/>
    <mergeCell ref="AI131:AK132"/>
    <mergeCell ref="B165:C166"/>
    <mergeCell ref="D165:E166"/>
    <mergeCell ref="F165:I166"/>
    <mergeCell ref="J165:K166"/>
    <mergeCell ref="B167:C168"/>
    <mergeCell ref="D167:E168"/>
    <mergeCell ref="F167:I168"/>
    <mergeCell ref="J167:K168"/>
    <mergeCell ref="B169:C170"/>
    <mergeCell ref="D169:E170"/>
    <mergeCell ref="F169:I170"/>
    <mergeCell ref="J169:K170"/>
    <mergeCell ref="B171:C172"/>
    <mergeCell ref="D171:E172"/>
    <mergeCell ref="F171:I172"/>
    <mergeCell ref="J171:K172"/>
    <mergeCell ref="B173:C174"/>
    <mergeCell ref="D173:E174"/>
    <mergeCell ref="F173:I174"/>
    <mergeCell ref="J173:K174"/>
    <mergeCell ref="B175:C176"/>
    <mergeCell ref="D175:E176"/>
    <mergeCell ref="F175:I176"/>
    <mergeCell ref="J175:K176"/>
    <mergeCell ref="F187:I188"/>
    <mergeCell ref="J187:K188"/>
    <mergeCell ref="B177:C178"/>
    <mergeCell ref="D177:E178"/>
    <mergeCell ref="F177:I178"/>
    <mergeCell ref="J177:K178"/>
    <mergeCell ref="B179:C180"/>
    <mergeCell ref="D179:E180"/>
    <mergeCell ref="F179:I180"/>
    <mergeCell ref="J179:K180"/>
    <mergeCell ref="B181:C182"/>
    <mergeCell ref="D181:E182"/>
    <mergeCell ref="F181:I182"/>
    <mergeCell ref="J181:K182"/>
    <mergeCell ref="B203:C204"/>
    <mergeCell ref="D203:E204"/>
    <mergeCell ref="F203:I204"/>
    <mergeCell ref="J203:K204"/>
    <mergeCell ref="O140:AX140"/>
    <mergeCell ref="O142:AX142"/>
    <mergeCell ref="O151:AX152"/>
    <mergeCell ref="B195:C196"/>
    <mergeCell ref="D195:E196"/>
    <mergeCell ref="F195:I196"/>
    <mergeCell ref="J195:K196"/>
    <mergeCell ref="B197:C198"/>
    <mergeCell ref="D197:E198"/>
    <mergeCell ref="F197:I198"/>
    <mergeCell ref="J197:K198"/>
    <mergeCell ref="B199:C200"/>
    <mergeCell ref="B183:C184"/>
    <mergeCell ref="D183:E184"/>
    <mergeCell ref="F183:I184"/>
    <mergeCell ref="J183:K184"/>
    <mergeCell ref="B185:C186"/>
    <mergeCell ref="D185:E186"/>
    <mergeCell ref="F185:I186"/>
    <mergeCell ref="J185:K186"/>
    <mergeCell ref="O141:AX141"/>
    <mergeCell ref="O143:AX144"/>
    <mergeCell ref="O165:AX166"/>
    <mergeCell ref="B201:C202"/>
    <mergeCell ref="D201:E202"/>
    <mergeCell ref="F201:I202"/>
    <mergeCell ref="J201:K202"/>
    <mergeCell ref="D199:E200"/>
    <mergeCell ref="F199:I200"/>
    <mergeCell ref="J199:K200"/>
    <mergeCell ref="B189:C190"/>
    <mergeCell ref="D189:E190"/>
    <mergeCell ref="F189:I190"/>
    <mergeCell ref="J189:K190"/>
    <mergeCell ref="B191:C192"/>
    <mergeCell ref="D191:E192"/>
    <mergeCell ref="F191:I192"/>
    <mergeCell ref="J191:K192"/>
    <mergeCell ref="B193:C194"/>
    <mergeCell ref="D193:E194"/>
    <mergeCell ref="F193:I194"/>
    <mergeCell ref="J193:K194"/>
    <mergeCell ref="B187:C188"/>
    <mergeCell ref="D187:E188"/>
    <mergeCell ref="O173:AX174"/>
    <mergeCell ref="O163:AX164"/>
    <mergeCell ref="O148:AX150"/>
    <mergeCell ref="O153:AX154"/>
    <mergeCell ref="O155:AX158"/>
    <mergeCell ref="O159:AX160"/>
    <mergeCell ref="O161:AX161"/>
    <mergeCell ref="O162:AX162"/>
    <mergeCell ref="O170:AX170"/>
    <mergeCell ref="O171:AX172"/>
    <mergeCell ref="O169:AX169"/>
    <mergeCell ref="O167:AX168"/>
  </mergeCells>
  <phoneticPr fontId="2"/>
  <dataValidations count="3">
    <dataValidation type="list" showInputMessage="1" showErrorMessage="1" errorTitle="入力された値が不正です" error="リストから選択してください" sqref="B58:F59">
      <formula1>$BA$56:$BA$58</formula1>
    </dataValidation>
    <dataValidation type="list" allowBlank="1" showInputMessage="1" showErrorMessage="1" errorTitle="入力された値が不正です" error="リストから選択してください" sqref="B60:F61">
      <formula1>$AX$58:$BA$58</formula1>
    </dataValidation>
    <dataValidation type="list" showInputMessage="1" showErrorMessage="1" sqref="B75:C134">
      <formula1>$BA$56:$BA$59</formula1>
    </dataValidation>
  </dataValidations>
  <printOptions horizontalCentered="1"/>
  <pageMargins left="0.39370078740157483" right="0.19685039370078741" top="0.55118110236220474" bottom="0.19685039370078741" header="0.43307086614173229" footer="0.27559055118110237"/>
  <pageSetup paperSize="9" scale="89" orientation="portrait" blackAndWhite="1" r:id="rId1"/>
  <headerFooter alignWithMargins="0"/>
  <rowBreaks count="2" manualBreakCount="2">
    <brk id="62" max="51" man="1"/>
    <brk id="137" max="51" man="1"/>
  </rowBreaks>
  <ignoredErrors>
    <ignoredError sqref="G205:I205"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X153"/>
  <sheetViews>
    <sheetView showZeros="0" view="pageBreakPreview" zoomScale="120" zoomScaleNormal="100" zoomScaleSheetLayoutView="120" workbookViewId="0">
      <selection activeCell="AR11" sqref="AR11"/>
    </sheetView>
  </sheetViews>
  <sheetFormatPr defaultColWidth="2.5" defaultRowHeight="11.25" customHeight="1" x14ac:dyDescent="0.15"/>
  <cols>
    <col min="1" max="34" width="2.5" style="1" customWidth="1"/>
    <col min="35" max="35" width="2.83203125" style="1" customWidth="1"/>
    <col min="36" max="46" width="2.5" style="1"/>
    <col min="47" max="48" width="2.5" style="1" customWidth="1"/>
    <col min="49" max="49" width="3.33203125" style="1" customWidth="1"/>
    <col min="50" max="50" width="4.1640625" style="1" customWidth="1"/>
    <col min="51" max="16384" width="2.5" style="1"/>
  </cols>
  <sheetData>
    <row r="1" spans="1:50" s="6" customFormat="1" ht="11.25" customHeight="1" x14ac:dyDescent="0.15">
      <c r="A1" s="297" t="s">
        <v>54</v>
      </c>
      <c r="B1" s="297"/>
      <c r="C1" s="297"/>
      <c r="D1" s="297"/>
      <c r="E1" s="297"/>
      <c r="F1" s="297"/>
      <c r="G1" s="297"/>
      <c r="H1" s="297"/>
      <c r="I1" s="297"/>
      <c r="J1" s="297"/>
      <c r="K1" s="297"/>
      <c r="L1" s="297"/>
      <c r="M1" s="297"/>
      <c r="N1" s="297"/>
      <c r="O1" s="297"/>
      <c r="P1" s="297"/>
      <c r="Q1" s="297"/>
      <c r="R1" s="297"/>
      <c r="S1" s="297"/>
      <c r="T1" s="297"/>
      <c r="U1" s="297"/>
      <c r="V1" s="297"/>
    </row>
    <row r="2" spans="1:50" s="6" customFormat="1" ht="11.25" customHeight="1" x14ac:dyDescent="0.15"/>
    <row r="3" spans="1:50" s="6" customFormat="1" ht="11.25" customHeight="1" x14ac:dyDescent="0.15">
      <c r="AG3" s="7"/>
      <c r="AH3" s="7"/>
      <c r="AI3" s="562" t="s">
        <v>0</v>
      </c>
      <c r="AJ3" s="562"/>
      <c r="AK3" s="562"/>
      <c r="AL3" s="562"/>
      <c r="AM3" s="562"/>
      <c r="AN3" s="562"/>
      <c r="AO3" s="562"/>
      <c r="AP3" s="562"/>
      <c r="AQ3" s="562"/>
      <c r="AR3" s="562"/>
      <c r="AS3" s="562"/>
      <c r="AT3" s="562"/>
    </row>
    <row r="4" spans="1:50" s="6" customFormat="1" ht="11.25" customHeight="1" x14ac:dyDescent="0.15">
      <c r="AI4" s="563" t="s">
        <v>139</v>
      </c>
      <c r="AJ4" s="563"/>
      <c r="AK4" s="563"/>
      <c r="AL4" s="564">
        <f>'(道)総政第33号様式'!AL3</f>
        <v>0</v>
      </c>
      <c r="AM4" s="564"/>
      <c r="AN4" s="8" t="s">
        <v>1</v>
      </c>
      <c r="AO4" s="564">
        <f>'(道)総政第33号様式'!AO3</f>
        <v>0</v>
      </c>
      <c r="AP4" s="564"/>
      <c r="AQ4" s="8" t="s">
        <v>2</v>
      </c>
      <c r="AR4" s="564">
        <f>'(道)総政第33号様式'!AR3</f>
        <v>0</v>
      </c>
      <c r="AS4" s="564"/>
      <c r="AT4" s="8" t="s">
        <v>3</v>
      </c>
    </row>
    <row r="5" spans="1:50" s="6" customFormat="1" ht="11.25" customHeight="1" x14ac:dyDescent="0.15"/>
    <row r="6" spans="1:50" s="6" customFormat="1" ht="11.25" customHeight="1" x14ac:dyDescent="0.15">
      <c r="B6" s="297" t="s">
        <v>55</v>
      </c>
      <c r="C6" s="297"/>
      <c r="D6" s="297"/>
      <c r="E6" s="297"/>
      <c r="F6" s="297"/>
      <c r="G6" s="297"/>
      <c r="H6" s="297"/>
      <c r="I6" s="297"/>
      <c r="J6" s="297"/>
      <c r="K6" s="297"/>
      <c r="L6" s="297"/>
      <c r="M6" s="297"/>
      <c r="N6" s="297"/>
      <c r="O6" s="297"/>
    </row>
    <row r="7" spans="1:50" s="6" customFormat="1" ht="11.25" customHeight="1" x14ac:dyDescent="0.15"/>
    <row r="8" spans="1:50" s="6" customFormat="1" ht="11.25" customHeight="1" x14ac:dyDescent="0.15">
      <c r="AB8" s="565" t="str">
        <f>'(道)総政第33号様式'!AB10:AQ10</f>
        <v>申請事業者名</v>
      </c>
      <c r="AC8" s="566"/>
      <c r="AD8" s="566"/>
      <c r="AE8" s="566"/>
      <c r="AF8" s="566"/>
      <c r="AG8" s="566"/>
      <c r="AH8" s="566"/>
      <c r="AI8" s="566"/>
      <c r="AJ8" s="566"/>
      <c r="AK8" s="566"/>
      <c r="AL8" s="566"/>
      <c r="AM8" s="566"/>
      <c r="AN8" s="566"/>
      <c r="AO8" s="566"/>
      <c r="AP8" s="566"/>
      <c r="AQ8" s="566"/>
      <c r="AR8" s="360"/>
      <c r="AS8" s="360"/>
      <c r="AT8" s="360"/>
    </row>
    <row r="9" spans="1:50" s="6" customFormat="1" ht="11.25" customHeight="1" x14ac:dyDescent="0.15">
      <c r="AB9" s="565" t="str">
        <f>'(道)総政第33号様式'!AB9:AQ9</f>
        <v>申請事業者住所</v>
      </c>
      <c r="AC9" s="566"/>
      <c r="AD9" s="566"/>
      <c r="AE9" s="566"/>
      <c r="AF9" s="566"/>
      <c r="AG9" s="566"/>
      <c r="AH9" s="566"/>
      <c r="AI9" s="566"/>
      <c r="AJ9" s="566"/>
      <c r="AK9" s="566"/>
      <c r="AL9" s="566"/>
      <c r="AM9" s="566"/>
      <c r="AN9" s="566"/>
      <c r="AO9" s="566"/>
      <c r="AP9" s="566"/>
      <c r="AQ9" s="566"/>
      <c r="AR9" s="360"/>
      <c r="AS9" s="360"/>
      <c r="AT9" s="360"/>
    </row>
    <row r="10" spans="1:50" s="6" customFormat="1" ht="11.25" customHeight="1" x14ac:dyDescent="0.15">
      <c r="AB10" s="566" t="str">
        <f>'(道)総政第33号様式'!AB11:AQ11</f>
        <v>申請事業者代表者名</v>
      </c>
      <c r="AC10" s="566"/>
      <c r="AD10" s="566"/>
      <c r="AE10" s="566"/>
      <c r="AF10" s="566"/>
      <c r="AG10" s="566"/>
      <c r="AH10" s="566"/>
      <c r="AI10" s="566"/>
      <c r="AJ10" s="566"/>
      <c r="AK10" s="566"/>
      <c r="AL10" s="566"/>
      <c r="AM10" s="566"/>
      <c r="AN10" s="566"/>
      <c r="AO10" s="566"/>
      <c r="AP10" s="566"/>
      <c r="AQ10" s="566"/>
      <c r="AR10" s="360"/>
      <c r="AS10" s="360"/>
      <c r="AT10" s="360"/>
    </row>
    <row r="11" spans="1:50" s="6" customFormat="1" ht="11.25" customHeight="1" x14ac:dyDescent="0.15">
      <c r="AA11" s="10"/>
      <c r="AR11" s="9"/>
      <c r="AS11" s="9"/>
    </row>
    <row r="12" spans="1:50" s="6" customFormat="1" ht="12" x14ac:dyDescent="0.15">
      <c r="F12" s="39"/>
      <c r="G12" s="39"/>
      <c r="K12" s="6" t="s">
        <v>138</v>
      </c>
      <c r="M12" s="567">
        <f>'(道)総政第33号様式'!N5</f>
        <v>3</v>
      </c>
      <c r="N12" s="567"/>
      <c r="O12" s="6" t="s">
        <v>56</v>
      </c>
    </row>
    <row r="13" spans="1:50" s="6" customFormat="1" ht="11.25" customHeight="1" x14ac:dyDescent="0.15">
      <c r="K13" s="11" t="s">
        <v>84</v>
      </c>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row>
    <row r="14" spans="1:50" s="6" customFormat="1" ht="11.25" customHeight="1" x14ac:dyDescent="0.15"/>
    <row r="15" spans="1:50" s="6" customFormat="1" ht="11.25" customHeight="1" x14ac:dyDescent="0.15">
      <c r="C15" s="6" t="s">
        <v>138</v>
      </c>
      <c r="E15" s="415">
        <f>M12</f>
        <v>3</v>
      </c>
      <c r="F15" s="415"/>
      <c r="G15" s="6" t="s">
        <v>85</v>
      </c>
    </row>
    <row r="16" spans="1:50" s="6" customFormat="1" ht="11.25" customHeight="1" x14ac:dyDescent="0.15">
      <c r="B16" s="297" t="s">
        <v>86</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row>
    <row r="17" spans="2:49" s="6" customFormat="1" ht="11.25" customHeight="1" x14ac:dyDescent="0.15"/>
    <row r="18" spans="2:49" s="6" customFormat="1" ht="11.25" customHeight="1" x14ac:dyDescent="0.15">
      <c r="W18" s="6" t="s">
        <v>6</v>
      </c>
    </row>
    <row r="19" spans="2:49" s="6" customFormat="1" ht="11.25" customHeight="1" x14ac:dyDescent="0.15"/>
    <row r="20" spans="2:49" s="6" customFormat="1" ht="11.25" customHeight="1" x14ac:dyDescent="0.15">
      <c r="B20" s="362" t="s">
        <v>7</v>
      </c>
      <c r="C20" s="362"/>
      <c r="D20" s="362"/>
      <c r="E20" s="362"/>
      <c r="F20" s="362"/>
      <c r="G20" s="362"/>
      <c r="H20" s="362"/>
      <c r="I20" s="362"/>
      <c r="J20" s="362"/>
      <c r="K20" s="362"/>
      <c r="L20" s="362"/>
      <c r="M20" s="362"/>
      <c r="N20" s="362"/>
      <c r="O20" s="362"/>
      <c r="P20" s="362"/>
      <c r="Q20" s="362"/>
      <c r="R20" s="362"/>
      <c r="S20" s="362"/>
    </row>
    <row r="21" spans="2:49" s="6" customFormat="1" ht="11.25" customHeight="1" x14ac:dyDescent="0.15"/>
    <row r="22" spans="2:49" s="6" customFormat="1" ht="11.25" customHeight="1" x14ac:dyDescent="0.15">
      <c r="C22" s="6" t="s">
        <v>107</v>
      </c>
    </row>
    <row r="23" spans="2:49" s="6" customFormat="1" ht="11.25" customHeight="1" thickBot="1" x14ac:dyDescent="0.2"/>
    <row r="24" spans="2:49" s="6" customFormat="1" ht="11.25" customHeight="1" x14ac:dyDescent="0.15">
      <c r="D24" s="363" t="s">
        <v>8</v>
      </c>
      <c r="E24" s="364"/>
      <c r="F24" s="364"/>
      <c r="G24" s="364"/>
      <c r="H24" s="364"/>
      <c r="I24" s="364"/>
      <c r="J24" s="364"/>
      <c r="K24" s="364"/>
      <c r="L24" s="365"/>
      <c r="M24" s="369" t="s">
        <v>9</v>
      </c>
      <c r="N24" s="364"/>
      <c r="O24" s="364"/>
      <c r="P24" s="364"/>
      <c r="Q24" s="364"/>
      <c r="R24" s="364"/>
      <c r="S24" s="364"/>
      <c r="T24" s="364"/>
      <c r="U24" s="364"/>
      <c r="V24" s="364"/>
      <c r="W24" s="364"/>
      <c r="X24" s="364"/>
      <c r="Y24" s="364"/>
      <c r="Z24" s="370"/>
    </row>
    <row r="25" spans="2:49" s="6" customFormat="1" ht="11.25" customHeight="1" x14ac:dyDescent="0.15">
      <c r="D25" s="366"/>
      <c r="E25" s="367"/>
      <c r="F25" s="367"/>
      <c r="G25" s="367"/>
      <c r="H25" s="367"/>
      <c r="I25" s="367"/>
      <c r="J25" s="367"/>
      <c r="K25" s="367"/>
      <c r="L25" s="368"/>
      <c r="M25" s="371"/>
      <c r="N25" s="367"/>
      <c r="O25" s="367"/>
      <c r="P25" s="367"/>
      <c r="Q25" s="367"/>
      <c r="R25" s="367"/>
      <c r="S25" s="367"/>
      <c r="T25" s="367"/>
      <c r="U25" s="367"/>
      <c r="V25" s="367"/>
      <c r="W25" s="367"/>
      <c r="X25" s="367"/>
      <c r="Y25" s="367"/>
      <c r="Z25" s="372"/>
    </row>
    <row r="26" spans="2:49" s="6" customFormat="1" ht="11.25" customHeight="1" x14ac:dyDescent="0.15">
      <c r="D26" s="383">
        <f>H129</f>
        <v>0</v>
      </c>
      <c r="E26" s="384"/>
      <c r="F26" s="384"/>
      <c r="G26" s="384"/>
      <c r="H26" s="384"/>
      <c r="I26" s="384"/>
      <c r="J26" s="384"/>
      <c r="K26" s="379" t="s">
        <v>10</v>
      </c>
      <c r="L26" s="379"/>
      <c r="M26" s="411">
        <f>AQ129</f>
        <v>0</v>
      </c>
      <c r="N26" s="412"/>
      <c r="O26" s="412"/>
      <c r="P26" s="412"/>
      <c r="Q26" s="412"/>
      <c r="R26" s="412"/>
      <c r="S26" s="412"/>
      <c r="T26" s="412"/>
      <c r="U26" s="412"/>
      <c r="V26" s="412"/>
      <c r="W26" s="412"/>
      <c r="X26" s="412"/>
      <c r="Y26" s="379" t="s">
        <v>11</v>
      </c>
      <c r="Z26" s="380"/>
    </row>
    <row r="27" spans="2:49" s="6" customFormat="1" ht="11.25" customHeight="1" thickBot="1" x14ac:dyDescent="0.2">
      <c r="D27" s="385"/>
      <c r="E27" s="386"/>
      <c r="F27" s="386"/>
      <c r="G27" s="386"/>
      <c r="H27" s="386"/>
      <c r="I27" s="386"/>
      <c r="J27" s="386"/>
      <c r="K27" s="381"/>
      <c r="L27" s="381"/>
      <c r="M27" s="413"/>
      <c r="N27" s="414"/>
      <c r="O27" s="414"/>
      <c r="P27" s="414"/>
      <c r="Q27" s="414"/>
      <c r="R27" s="414"/>
      <c r="S27" s="414"/>
      <c r="T27" s="414"/>
      <c r="U27" s="414"/>
      <c r="V27" s="414"/>
      <c r="W27" s="414"/>
      <c r="X27" s="414"/>
      <c r="Y27" s="381"/>
      <c r="Z27" s="382"/>
    </row>
    <row r="28" spans="2:49" s="6" customFormat="1" ht="11.25" customHeight="1" x14ac:dyDescent="0.15"/>
    <row r="29" spans="2:49" s="6" customFormat="1" ht="11.25" customHeight="1" x14ac:dyDescent="0.15"/>
    <row r="30" spans="2:49" s="6" customFormat="1" ht="11.25" customHeight="1" x14ac:dyDescent="0.15">
      <c r="B30" s="297" t="s">
        <v>109</v>
      </c>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row>
    <row r="31" spans="2:49" s="6" customFormat="1" ht="11.25" customHeight="1" thickBot="1" x14ac:dyDescent="0.2"/>
    <row r="32" spans="2:49" s="6" customFormat="1" ht="11.25" customHeight="1" x14ac:dyDescent="0.15">
      <c r="D32" s="373" t="s">
        <v>87</v>
      </c>
      <c r="E32" s="320"/>
      <c r="F32" s="320"/>
      <c r="G32" s="320"/>
      <c r="H32" s="320"/>
      <c r="I32" s="374"/>
      <c r="J32" s="532" t="s">
        <v>134</v>
      </c>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2"/>
      <c r="AM32" s="532"/>
      <c r="AN32" s="532"/>
      <c r="AO32" s="532"/>
      <c r="AP32" s="532"/>
      <c r="AQ32" s="532"/>
      <c r="AR32" s="532"/>
      <c r="AS32" s="533"/>
    </row>
    <row r="33" spans="2:50" s="6" customFormat="1" ht="11.25" customHeight="1" x14ac:dyDescent="0.15">
      <c r="D33" s="375"/>
      <c r="E33" s="322"/>
      <c r="F33" s="322"/>
      <c r="G33" s="322"/>
      <c r="H33" s="322"/>
      <c r="I33" s="376"/>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5"/>
    </row>
    <row r="34" spans="2:50" s="6" customFormat="1" ht="11.25" customHeight="1" x14ac:dyDescent="0.15">
      <c r="D34" s="375"/>
      <c r="E34" s="322"/>
      <c r="F34" s="322"/>
      <c r="G34" s="322"/>
      <c r="H34" s="322"/>
      <c r="I34" s="376"/>
      <c r="J34" s="397" t="s">
        <v>13</v>
      </c>
      <c r="K34" s="251"/>
      <c r="L34" s="251"/>
      <c r="M34" s="251"/>
      <c r="N34" s="251"/>
      <c r="O34" s="536">
        <f>'(道)総政第33号様式'!O41</f>
        <v>0</v>
      </c>
      <c r="P34" s="537"/>
      <c r="Q34" s="537"/>
      <c r="R34" s="537"/>
      <c r="S34" s="537"/>
      <c r="T34" s="295" t="s">
        <v>11</v>
      </c>
      <c r="U34" s="304"/>
      <c r="V34" s="295" t="s">
        <v>14</v>
      </c>
      <c r="W34" s="295"/>
      <c r="X34" s="295"/>
      <c r="Y34" s="295"/>
      <c r="Z34" s="295"/>
      <c r="AA34" s="536">
        <f>'(道)総政第33号様式'!AA41</f>
        <v>0</v>
      </c>
      <c r="AB34" s="537"/>
      <c r="AC34" s="537"/>
      <c r="AD34" s="537"/>
      <c r="AE34" s="537"/>
      <c r="AF34" s="295" t="s">
        <v>11</v>
      </c>
      <c r="AG34" s="304"/>
      <c r="AH34" s="540" t="s">
        <v>40</v>
      </c>
      <c r="AI34" s="541"/>
      <c r="AJ34" s="541"/>
      <c r="AK34" s="541"/>
      <c r="AL34" s="542"/>
      <c r="AM34" s="536">
        <f>'(道)総政第33号様式'!AM41</f>
        <v>0</v>
      </c>
      <c r="AN34" s="537"/>
      <c r="AO34" s="537"/>
      <c r="AP34" s="537"/>
      <c r="AQ34" s="537"/>
      <c r="AR34" s="295" t="s">
        <v>11</v>
      </c>
      <c r="AS34" s="424"/>
    </row>
    <row r="35" spans="2:50" s="6" customFormat="1" ht="11.25" customHeight="1" thickBot="1" x14ac:dyDescent="0.2">
      <c r="D35" s="375"/>
      <c r="E35" s="322"/>
      <c r="F35" s="322"/>
      <c r="G35" s="322"/>
      <c r="H35" s="322"/>
      <c r="I35" s="376"/>
      <c r="J35" s="398"/>
      <c r="K35" s="290"/>
      <c r="L35" s="290"/>
      <c r="M35" s="290"/>
      <c r="N35" s="290"/>
      <c r="O35" s="538"/>
      <c r="P35" s="539"/>
      <c r="Q35" s="539"/>
      <c r="R35" s="539"/>
      <c r="S35" s="539"/>
      <c r="T35" s="296"/>
      <c r="U35" s="305"/>
      <c r="V35" s="296"/>
      <c r="W35" s="296"/>
      <c r="X35" s="296"/>
      <c r="Y35" s="296"/>
      <c r="Z35" s="296"/>
      <c r="AA35" s="538"/>
      <c r="AB35" s="539"/>
      <c r="AC35" s="539"/>
      <c r="AD35" s="539"/>
      <c r="AE35" s="539"/>
      <c r="AF35" s="296"/>
      <c r="AG35" s="305"/>
      <c r="AH35" s="543"/>
      <c r="AI35" s="544"/>
      <c r="AJ35" s="544"/>
      <c r="AK35" s="544"/>
      <c r="AL35" s="545"/>
      <c r="AM35" s="550"/>
      <c r="AN35" s="551"/>
      <c r="AO35" s="551"/>
      <c r="AP35" s="551"/>
      <c r="AQ35" s="551"/>
      <c r="AR35" s="302"/>
      <c r="AS35" s="425"/>
    </row>
    <row r="36" spans="2:50" s="6" customFormat="1" ht="11.25" customHeight="1" thickTop="1" x14ac:dyDescent="0.15">
      <c r="D36" s="375"/>
      <c r="E36" s="322"/>
      <c r="F36" s="322"/>
      <c r="G36" s="322"/>
      <c r="H36" s="322"/>
      <c r="I36" s="376"/>
      <c r="J36" s="397" t="s">
        <v>15</v>
      </c>
      <c r="K36" s="251"/>
      <c r="L36" s="251"/>
      <c r="M36" s="251"/>
      <c r="N36" s="251"/>
      <c r="O36" s="536">
        <f>'(道)総政第33号様式'!O43</f>
        <v>0</v>
      </c>
      <c r="P36" s="537"/>
      <c r="Q36" s="537"/>
      <c r="R36" s="537"/>
      <c r="S36" s="537"/>
      <c r="T36" s="295" t="s">
        <v>11</v>
      </c>
      <c r="U36" s="304"/>
      <c r="V36" s="295" t="s">
        <v>16</v>
      </c>
      <c r="W36" s="295"/>
      <c r="X36" s="295"/>
      <c r="Y36" s="295"/>
      <c r="Z36" s="295"/>
      <c r="AA36" s="536">
        <f>'(道)総政第33号様式'!AA43</f>
        <v>0</v>
      </c>
      <c r="AB36" s="537"/>
      <c r="AC36" s="537"/>
      <c r="AD36" s="537"/>
      <c r="AE36" s="537"/>
      <c r="AF36" s="295" t="s">
        <v>11</v>
      </c>
      <c r="AG36" s="304"/>
      <c r="AH36" s="540" t="s">
        <v>41</v>
      </c>
      <c r="AI36" s="541"/>
      <c r="AJ36" s="541"/>
      <c r="AK36" s="541"/>
      <c r="AL36" s="552"/>
      <c r="AM36" s="554">
        <f>'(道)総政第33号様式'!AM43</f>
        <v>0</v>
      </c>
      <c r="AN36" s="555"/>
      <c r="AO36" s="555"/>
      <c r="AP36" s="555"/>
      <c r="AQ36" s="555"/>
      <c r="AR36" s="558" t="s">
        <v>11</v>
      </c>
      <c r="AS36" s="559"/>
    </row>
    <row r="37" spans="2:50" s="6" customFormat="1" ht="11.25" customHeight="1" thickBot="1" x14ac:dyDescent="0.2">
      <c r="D37" s="375"/>
      <c r="E37" s="322"/>
      <c r="F37" s="322"/>
      <c r="G37" s="322"/>
      <c r="H37" s="322"/>
      <c r="I37" s="376"/>
      <c r="J37" s="398"/>
      <c r="K37" s="290"/>
      <c r="L37" s="290"/>
      <c r="M37" s="290"/>
      <c r="N37" s="290"/>
      <c r="O37" s="538"/>
      <c r="P37" s="539"/>
      <c r="Q37" s="539"/>
      <c r="R37" s="539"/>
      <c r="S37" s="539"/>
      <c r="T37" s="296"/>
      <c r="U37" s="305"/>
      <c r="V37" s="296"/>
      <c r="W37" s="296"/>
      <c r="X37" s="296"/>
      <c r="Y37" s="296"/>
      <c r="Z37" s="296"/>
      <c r="AA37" s="538"/>
      <c r="AB37" s="539"/>
      <c r="AC37" s="539"/>
      <c r="AD37" s="539"/>
      <c r="AE37" s="539"/>
      <c r="AF37" s="296"/>
      <c r="AG37" s="305"/>
      <c r="AH37" s="543"/>
      <c r="AI37" s="544"/>
      <c r="AJ37" s="544"/>
      <c r="AK37" s="544"/>
      <c r="AL37" s="553"/>
      <c r="AM37" s="556"/>
      <c r="AN37" s="557"/>
      <c r="AO37" s="557"/>
      <c r="AP37" s="557"/>
      <c r="AQ37" s="557"/>
      <c r="AR37" s="560"/>
      <c r="AS37" s="561"/>
    </row>
    <row r="38" spans="2:50" s="6" customFormat="1" ht="11.25" customHeight="1" thickTop="1" x14ac:dyDescent="0.15">
      <c r="D38" s="375"/>
      <c r="E38" s="322"/>
      <c r="F38" s="322"/>
      <c r="G38" s="322"/>
      <c r="H38" s="322"/>
      <c r="I38" s="376"/>
      <c r="J38" s="397" t="s">
        <v>17</v>
      </c>
      <c r="K38" s="251"/>
      <c r="L38" s="251"/>
      <c r="M38" s="251"/>
      <c r="N38" s="252"/>
      <c r="O38" s="546">
        <f>O34-O36</f>
        <v>0</v>
      </c>
      <c r="P38" s="547"/>
      <c r="Q38" s="547"/>
      <c r="R38" s="547"/>
      <c r="S38" s="547"/>
      <c r="T38" s="302" t="s">
        <v>11</v>
      </c>
      <c r="U38" s="400"/>
      <c r="V38" s="579" t="s">
        <v>18</v>
      </c>
      <c r="W38" s="295"/>
      <c r="X38" s="295"/>
      <c r="Y38" s="295"/>
      <c r="Z38" s="295"/>
      <c r="AA38" s="581">
        <f>AA34-AA36</f>
        <v>0</v>
      </c>
      <c r="AB38" s="582"/>
      <c r="AC38" s="582"/>
      <c r="AD38" s="582"/>
      <c r="AE38" s="582"/>
      <c r="AF38" s="295" t="s">
        <v>11</v>
      </c>
      <c r="AG38" s="304"/>
      <c r="AH38" s="397" t="s">
        <v>19</v>
      </c>
      <c r="AI38" s="251"/>
      <c r="AJ38" s="251"/>
      <c r="AK38" s="251"/>
      <c r="AL38" s="252"/>
      <c r="AM38" s="546">
        <f>AM34-AM36</f>
        <v>0</v>
      </c>
      <c r="AN38" s="547"/>
      <c r="AO38" s="547"/>
      <c r="AP38" s="547"/>
      <c r="AQ38" s="547"/>
      <c r="AR38" s="302" t="s">
        <v>11</v>
      </c>
      <c r="AS38" s="425"/>
    </row>
    <row r="39" spans="2:50" s="6" customFormat="1" ht="11.25" customHeight="1" thickBot="1" x14ac:dyDescent="0.2">
      <c r="D39" s="377"/>
      <c r="E39" s="324"/>
      <c r="F39" s="324"/>
      <c r="G39" s="324"/>
      <c r="H39" s="324"/>
      <c r="I39" s="378"/>
      <c r="J39" s="398"/>
      <c r="K39" s="255"/>
      <c r="L39" s="255"/>
      <c r="M39" s="255"/>
      <c r="N39" s="399"/>
      <c r="O39" s="546"/>
      <c r="P39" s="547"/>
      <c r="Q39" s="547"/>
      <c r="R39" s="547"/>
      <c r="S39" s="547"/>
      <c r="T39" s="302"/>
      <c r="U39" s="400"/>
      <c r="V39" s="580"/>
      <c r="W39" s="303"/>
      <c r="X39" s="303"/>
      <c r="Y39" s="303"/>
      <c r="Z39" s="303"/>
      <c r="AA39" s="583"/>
      <c r="AB39" s="584"/>
      <c r="AC39" s="584"/>
      <c r="AD39" s="584"/>
      <c r="AE39" s="584"/>
      <c r="AF39" s="303"/>
      <c r="AG39" s="447"/>
      <c r="AH39" s="398"/>
      <c r="AI39" s="290"/>
      <c r="AJ39" s="290"/>
      <c r="AK39" s="290"/>
      <c r="AL39" s="291"/>
      <c r="AM39" s="548"/>
      <c r="AN39" s="549"/>
      <c r="AO39" s="549"/>
      <c r="AP39" s="549"/>
      <c r="AQ39" s="549"/>
      <c r="AR39" s="296"/>
      <c r="AS39" s="448"/>
    </row>
    <row r="40" spans="2:50" s="6" customFormat="1" ht="11.25" customHeight="1" thickTop="1" x14ac:dyDescent="0.15">
      <c r="D40" s="587" t="s">
        <v>108</v>
      </c>
      <c r="E40" s="588"/>
      <c r="F40" s="588"/>
      <c r="G40" s="588"/>
      <c r="H40" s="588"/>
      <c r="I40" s="588"/>
      <c r="J40" s="589"/>
      <c r="K40" s="596">
        <f>'(道)総政第33号様式'!K47</f>
        <v>0</v>
      </c>
      <c r="L40" s="597"/>
      <c r="M40" s="597"/>
      <c r="N40" s="597"/>
      <c r="O40" s="597"/>
      <c r="P40" s="597"/>
      <c r="Q40" s="597"/>
      <c r="R40" s="597"/>
      <c r="S40" s="597"/>
      <c r="T40" s="568" t="s">
        <v>20</v>
      </c>
      <c r="U40" s="569"/>
      <c r="V40" s="85"/>
      <c r="W40" s="86"/>
      <c r="X40" s="86"/>
      <c r="Y40" s="86"/>
      <c r="Z40" s="86"/>
      <c r="AA40" s="86"/>
      <c r="AB40" s="89"/>
      <c r="AC40" s="89"/>
      <c r="AD40" s="89"/>
      <c r="AE40" s="89"/>
      <c r="AF40" s="89"/>
      <c r="AG40" s="89"/>
      <c r="AH40" s="574" t="s">
        <v>21</v>
      </c>
      <c r="AI40" s="295"/>
      <c r="AJ40" s="295"/>
      <c r="AK40" s="295"/>
      <c r="AL40" s="304"/>
      <c r="AM40" s="575" t="str">
        <f>IF(AM36=0," ",AM34/AM36*100)</f>
        <v xml:space="preserve"> </v>
      </c>
      <c r="AN40" s="576"/>
      <c r="AO40" s="576"/>
      <c r="AP40" s="576"/>
      <c r="AQ40" s="576"/>
      <c r="AR40" s="451" t="s">
        <v>22</v>
      </c>
      <c r="AS40" s="452"/>
    </row>
    <row r="41" spans="2:50" s="6" customFormat="1" ht="11.25" customHeight="1" thickBot="1" x14ac:dyDescent="0.2">
      <c r="D41" s="590"/>
      <c r="E41" s="591"/>
      <c r="F41" s="591"/>
      <c r="G41" s="591"/>
      <c r="H41" s="591"/>
      <c r="I41" s="591"/>
      <c r="J41" s="592"/>
      <c r="K41" s="598"/>
      <c r="L41" s="599"/>
      <c r="M41" s="599"/>
      <c r="N41" s="599"/>
      <c r="O41" s="599"/>
      <c r="P41" s="599"/>
      <c r="Q41" s="599"/>
      <c r="R41" s="599"/>
      <c r="S41" s="599"/>
      <c r="T41" s="570"/>
      <c r="U41" s="571"/>
      <c r="V41" s="85"/>
      <c r="W41" s="86"/>
      <c r="X41" s="86"/>
      <c r="Y41" s="86"/>
      <c r="Z41" s="86"/>
      <c r="AA41" s="86"/>
      <c r="AB41" s="84"/>
      <c r="AC41" s="84"/>
      <c r="AD41" s="84"/>
      <c r="AE41" s="84"/>
      <c r="AF41" s="84"/>
      <c r="AG41" s="84"/>
      <c r="AH41" s="458"/>
      <c r="AI41" s="303"/>
      <c r="AJ41" s="303"/>
      <c r="AK41" s="303"/>
      <c r="AL41" s="447"/>
      <c r="AM41" s="577"/>
      <c r="AN41" s="578"/>
      <c r="AO41" s="578"/>
      <c r="AP41" s="578"/>
      <c r="AQ41" s="578"/>
      <c r="AR41" s="453"/>
      <c r="AS41" s="454"/>
    </row>
    <row r="42" spans="2:50" s="6" customFormat="1" ht="11.25" customHeight="1" x14ac:dyDescent="0.15">
      <c r="D42" s="590"/>
      <c r="E42" s="591"/>
      <c r="F42" s="591"/>
      <c r="G42" s="591"/>
      <c r="H42" s="591"/>
      <c r="I42" s="591"/>
      <c r="J42" s="592"/>
      <c r="K42" s="598"/>
      <c r="L42" s="599"/>
      <c r="M42" s="599"/>
      <c r="N42" s="599"/>
      <c r="O42" s="599"/>
      <c r="P42" s="599"/>
      <c r="Q42" s="599"/>
      <c r="R42" s="599"/>
      <c r="S42" s="599"/>
      <c r="T42" s="570"/>
      <c r="U42" s="571"/>
      <c r="V42" s="85"/>
      <c r="W42" s="86"/>
      <c r="X42" s="86"/>
      <c r="Y42" s="86"/>
      <c r="Z42" s="86"/>
      <c r="AA42" s="86"/>
      <c r="AB42" s="84"/>
      <c r="AC42" s="84"/>
      <c r="AD42" s="84"/>
      <c r="AE42" s="84"/>
      <c r="AF42" s="84"/>
      <c r="AG42" s="84"/>
    </row>
    <row r="43" spans="2:50" s="6" customFormat="1" ht="11.25" customHeight="1" thickBot="1" x14ac:dyDescent="0.2">
      <c r="D43" s="593"/>
      <c r="E43" s="594"/>
      <c r="F43" s="594"/>
      <c r="G43" s="594"/>
      <c r="H43" s="594"/>
      <c r="I43" s="594"/>
      <c r="J43" s="595"/>
      <c r="K43" s="600"/>
      <c r="L43" s="601"/>
      <c r="M43" s="601"/>
      <c r="N43" s="601"/>
      <c r="O43" s="601"/>
      <c r="P43" s="601"/>
      <c r="Q43" s="601"/>
      <c r="R43" s="601"/>
      <c r="S43" s="601"/>
      <c r="T43" s="572"/>
      <c r="U43" s="573"/>
      <c r="V43" s="85"/>
      <c r="W43" s="86"/>
      <c r="X43" s="86"/>
      <c r="Y43" s="86"/>
      <c r="Z43" s="86"/>
      <c r="AA43" s="86"/>
      <c r="AB43" s="84"/>
      <c r="AC43" s="84"/>
      <c r="AD43" s="84"/>
      <c r="AE43" s="84"/>
      <c r="AF43" s="84"/>
      <c r="AG43" s="84"/>
    </row>
    <row r="44" spans="2:50" s="6" customFormat="1" ht="11.25" customHeight="1" x14ac:dyDescent="0.15">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row>
    <row r="45" spans="2:50" s="6" customFormat="1" ht="11.25" customHeight="1" x14ac:dyDescent="0.15"/>
    <row r="46" spans="2:50" s="6" customFormat="1" ht="11.25" customHeight="1" x14ac:dyDescent="0.15">
      <c r="B46" s="585" t="s">
        <v>140</v>
      </c>
      <c r="C46" s="585"/>
      <c r="D46" s="585"/>
      <c r="E46" s="585"/>
      <c r="F46" s="585"/>
      <c r="G46" s="585"/>
      <c r="H46" s="585"/>
      <c r="I46" s="585"/>
      <c r="J46" s="585"/>
      <c r="K46" s="585"/>
      <c r="L46" s="585"/>
      <c r="M46" s="585"/>
      <c r="N46" s="585"/>
      <c r="O46" s="585"/>
      <c r="P46" s="585"/>
      <c r="Q46" s="585"/>
      <c r="R46" s="585"/>
      <c r="S46" s="585"/>
      <c r="T46" s="585"/>
      <c r="U46" s="586"/>
    </row>
    <row r="47" spans="2:50" s="6" customFormat="1" ht="11.25" customHeight="1" thickBot="1" x14ac:dyDescent="0.2"/>
    <row r="48" spans="2:50" s="6" customFormat="1" ht="11.25" customHeight="1" x14ac:dyDescent="0.15">
      <c r="B48" s="373" t="s">
        <v>23</v>
      </c>
      <c r="C48" s="320"/>
      <c r="D48" s="320"/>
      <c r="E48" s="320"/>
      <c r="F48" s="320"/>
      <c r="G48" s="319" t="s">
        <v>57</v>
      </c>
      <c r="H48" s="320"/>
      <c r="I48" s="320"/>
      <c r="J48" s="320"/>
      <c r="K48" s="320"/>
      <c r="L48" s="320"/>
      <c r="M48" s="320"/>
      <c r="N48" s="320"/>
      <c r="O48" s="320"/>
      <c r="P48" s="320"/>
      <c r="Q48" s="374"/>
      <c r="R48" s="319" t="s">
        <v>58</v>
      </c>
      <c r="S48" s="320"/>
      <c r="T48" s="320"/>
      <c r="U48" s="320"/>
      <c r="V48" s="320"/>
      <c r="W48" s="320"/>
      <c r="X48" s="320"/>
      <c r="Y48" s="320"/>
      <c r="Z48" s="320"/>
      <c r="AA48" s="320"/>
      <c r="AB48" s="374"/>
      <c r="AC48" s="427" t="s">
        <v>44</v>
      </c>
      <c r="AD48" s="428"/>
      <c r="AE48" s="428"/>
      <c r="AF48" s="428"/>
      <c r="AG48" s="428"/>
      <c r="AH48" s="428"/>
      <c r="AI48" s="428"/>
      <c r="AJ48" s="428"/>
      <c r="AK48" s="428"/>
      <c r="AL48" s="428"/>
      <c r="AM48" s="429"/>
      <c r="AN48" s="259" t="s">
        <v>88</v>
      </c>
      <c r="AO48" s="260"/>
      <c r="AP48" s="260"/>
      <c r="AQ48" s="260"/>
      <c r="AR48" s="260"/>
      <c r="AS48" s="260"/>
      <c r="AT48" s="260"/>
      <c r="AU48" s="260"/>
      <c r="AV48" s="260"/>
      <c r="AW48" s="261"/>
      <c r="AX48" s="43"/>
    </row>
    <row r="49" spans="2:50" s="6" customFormat="1" ht="11.25" customHeight="1" x14ac:dyDescent="0.15">
      <c r="B49" s="375"/>
      <c r="C49" s="322"/>
      <c r="D49" s="322"/>
      <c r="E49" s="322"/>
      <c r="F49" s="322"/>
      <c r="G49" s="321"/>
      <c r="H49" s="322"/>
      <c r="I49" s="322"/>
      <c r="J49" s="322"/>
      <c r="K49" s="322"/>
      <c r="L49" s="322"/>
      <c r="M49" s="322"/>
      <c r="N49" s="322"/>
      <c r="O49" s="322"/>
      <c r="P49" s="322"/>
      <c r="Q49" s="376"/>
      <c r="R49" s="321"/>
      <c r="S49" s="322"/>
      <c r="T49" s="322"/>
      <c r="U49" s="322"/>
      <c r="V49" s="322"/>
      <c r="W49" s="322"/>
      <c r="X49" s="322"/>
      <c r="Y49" s="322"/>
      <c r="Z49" s="322"/>
      <c r="AA49" s="322"/>
      <c r="AB49" s="376"/>
      <c r="AC49" s="430"/>
      <c r="AD49" s="431"/>
      <c r="AE49" s="431"/>
      <c r="AF49" s="431"/>
      <c r="AG49" s="431"/>
      <c r="AH49" s="431"/>
      <c r="AI49" s="431"/>
      <c r="AJ49" s="431"/>
      <c r="AK49" s="431"/>
      <c r="AL49" s="431"/>
      <c r="AM49" s="432"/>
      <c r="AN49" s="262"/>
      <c r="AO49" s="263"/>
      <c r="AP49" s="263"/>
      <c r="AQ49" s="263"/>
      <c r="AR49" s="263"/>
      <c r="AS49" s="263"/>
      <c r="AT49" s="263"/>
      <c r="AU49" s="263"/>
      <c r="AV49" s="263"/>
      <c r="AW49" s="264"/>
      <c r="AX49" s="40"/>
    </row>
    <row r="50" spans="2:50" s="6" customFormat="1" ht="11.25" customHeight="1" x14ac:dyDescent="0.15">
      <c r="B50" s="375"/>
      <c r="C50" s="322"/>
      <c r="D50" s="322"/>
      <c r="E50" s="322"/>
      <c r="F50" s="322"/>
      <c r="G50" s="321"/>
      <c r="H50" s="322"/>
      <c r="I50" s="322"/>
      <c r="J50" s="322"/>
      <c r="K50" s="322"/>
      <c r="L50" s="322"/>
      <c r="M50" s="322"/>
      <c r="N50" s="322"/>
      <c r="O50" s="322"/>
      <c r="P50" s="322"/>
      <c r="Q50" s="376"/>
      <c r="R50" s="321"/>
      <c r="S50" s="322"/>
      <c r="T50" s="322"/>
      <c r="U50" s="322"/>
      <c r="V50" s="322"/>
      <c r="W50" s="322"/>
      <c r="X50" s="322"/>
      <c r="Y50" s="322"/>
      <c r="Z50" s="322"/>
      <c r="AA50" s="322"/>
      <c r="AB50" s="376"/>
      <c r="AC50" s="433" t="s">
        <v>59</v>
      </c>
      <c r="AD50" s="434"/>
      <c r="AE50" s="434"/>
      <c r="AF50" s="434"/>
      <c r="AG50" s="434"/>
      <c r="AH50" s="434"/>
      <c r="AI50" s="434"/>
      <c r="AJ50" s="434"/>
      <c r="AK50" s="434"/>
      <c r="AL50" s="434"/>
      <c r="AM50" s="434"/>
      <c r="AN50" s="262"/>
      <c r="AO50" s="263"/>
      <c r="AP50" s="263"/>
      <c r="AQ50" s="263"/>
      <c r="AR50" s="263"/>
      <c r="AS50" s="263"/>
      <c r="AT50" s="263"/>
      <c r="AU50" s="263"/>
      <c r="AV50" s="263"/>
      <c r="AW50" s="264"/>
      <c r="AX50" s="40"/>
    </row>
    <row r="51" spans="2:50" s="6" customFormat="1" ht="11.25" customHeight="1" x14ac:dyDescent="0.15">
      <c r="B51" s="377"/>
      <c r="C51" s="324"/>
      <c r="D51" s="324"/>
      <c r="E51" s="324"/>
      <c r="F51" s="324"/>
      <c r="G51" s="323"/>
      <c r="H51" s="324"/>
      <c r="I51" s="324"/>
      <c r="J51" s="324"/>
      <c r="K51" s="324"/>
      <c r="L51" s="324"/>
      <c r="M51" s="324"/>
      <c r="N51" s="324"/>
      <c r="O51" s="324"/>
      <c r="P51" s="324"/>
      <c r="Q51" s="378"/>
      <c r="R51" s="323"/>
      <c r="S51" s="324"/>
      <c r="T51" s="324"/>
      <c r="U51" s="324"/>
      <c r="V51" s="324"/>
      <c r="W51" s="324"/>
      <c r="X51" s="324"/>
      <c r="Y51" s="324"/>
      <c r="Z51" s="324"/>
      <c r="AA51" s="324"/>
      <c r="AB51" s="378"/>
      <c r="AC51" s="435"/>
      <c r="AD51" s="436"/>
      <c r="AE51" s="436"/>
      <c r="AF51" s="436"/>
      <c r="AG51" s="436"/>
      <c r="AH51" s="436"/>
      <c r="AI51" s="436"/>
      <c r="AJ51" s="436"/>
      <c r="AK51" s="436"/>
      <c r="AL51" s="436"/>
      <c r="AM51" s="436"/>
      <c r="AN51" s="262"/>
      <c r="AO51" s="263"/>
      <c r="AP51" s="263"/>
      <c r="AQ51" s="263"/>
      <c r="AR51" s="263"/>
      <c r="AS51" s="263"/>
      <c r="AT51" s="263"/>
      <c r="AU51" s="263"/>
      <c r="AV51" s="263"/>
      <c r="AW51" s="264"/>
      <c r="AX51" s="40"/>
    </row>
    <row r="52" spans="2:50" s="6" customFormat="1" ht="11.25" customHeight="1" x14ac:dyDescent="0.15">
      <c r="B52" s="516">
        <f>'(道)総政第33号様式'!B58</f>
        <v>0</v>
      </c>
      <c r="C52" s="517"/>
      <c r="D52" s="517"/>
      <c r="E52" s="517"/>
      <c r="F52" s="518"/>
      <c r="G52" s="22"/>
      <c r="H52" s="69"/>
      <c r="I52" s="69"/>
      <c r="J52" s="69"/>
      <c r="K52" s="69"/>
      <c r="L52" s="69"/>
      <c r="M52" s="69"/>
      <c r="N52" s="69"/>
      <c r="O52" s="69"/>
      <c r="P52" s="69"/>
      <c r="Q52" s="69"/>
      <c r="R52" s="247">
        <f>'(道)総政第33号様式'!R58</f>
        <v>0</v>
      </c>
      <c r="S52" s="248"/>
      <c r="T52" s="248"/>
      <c r="U52" s="248"/>
      <c r="V52" s="251" t="s">
        <v>26</v>
      </c>
      <c r="W52" s="251"/>
      <c r="X52" s="525" t="str">
        <f>'(道)総政第33号様式'!X58</f>
        <v/>
      </c>
      <c r="Y52" s="525"/>
      <c r="Z52" s="525"/>
      <c r="AA52" s="251" t="s">
        <v>27</v>
      </c>
      <c r="AB52" s="251"/>
      <c r="AC52" s="247" t="str">
        <f>'(道)総政第33号様式'!AC58</f>
        <v/>
      </c>
      <c r="AD52" s="248"/>
      <c r="AE52" s="248"/>
      <c r="AF52" s="248"/>
      <c r="AG52" s="251" t="s">
        <v>26</v>
      </c>
      <c r="AH52" s="251"/>
      <c r="AI52" s="525" t="str">
        <f>'(道)総政第33号様式'!AI58</f>
        <v/>
      </c>
      <c r="AJ52" s="525"/>
      <c r="AK52" s="525"/>
      <c r="AL52" s="251" t="s">
        <v>27</v>
      </c>
      <c r="AM52" s="251"/>
      <c r="AN52" s="64"/>
      <c r="AO52" s="65"/>
      <c r="AP52" s="65"/>
      <c r="AQ52" s="65"/>
      <c r="AR52" s="251" t="s">
        <v>26</v>
      </c>
      <c r="AS52" s="251"/>
      <c r="AT52" s="63"/>
      <c r="AU52" s="63"/>
      <c r="AV52" s="63"/>
      <c r="AW52" s="407" t="s">
        <v>27</v>
      </c>
      <c r="AX52" s="41"/>
    </row>
    <row r="53" spans="2:50" s="6" customFormat="1" ht="11.25" customHeight="1" x14ac:dyDescent="0.15">
      <c r="B53" s="519"/>
      <c r="C53" s="520"/>
      <c r="D53" s="520"/>
      <c r="E53" s="520"/>
      <c r="F53" s="521"/>
      <c r="G53" s="292" t="str">
        <f>'(道)総政第33号様式'!G59</f>
        <v/>
      </c>
      <c r="H53" s="293"/>
      <c r="I53" s="293"/>
      <c r="J53" s="293"/>
      <c r="K53" s="255" t="s">
        <v>26</v>
      </c>
      <c r="L53" s="255"/>
      <c r="M53" s="528" t="str">
        <f>'(道)総政第33号様式'!M59</f>
        <v/>
      </c>
      <c r="N53" s="528"/>
      <c r="O53" s="528"/>
      <c r="P53" s="255" t="s">
        <v>27</v>
      </c>
      <c r="Q53" s="255"/>
      <c r="R53" s="455"/>
      <c r="S53" s="456"/>
      <c r="T53" s="456"/>
      <c r="U53" s="456"/>
      <c r="V53" s="290"/>
      <c r="W53" s="290"/>
      <c r="X53" s="527"/>
      <c r="Y53" s="527"/>
      <c r="Z53" s="527"/>
      <c r="AA53" s="290"/>
      <c r="AB53" s="290"/>
      <c r="AC53" s="455"/>
      <c r="AD53" s="456"/>
      <c r="AE53" s="456"/>
      <c r="AF53" s="456"/>
      <c r="AG53" s="290"/>
      <c r="AH53" s="290"/>
      <c r="AI53" s="527"/>
      <c r="AJ53" s="527"/>
      <c r="AK53" s="527"/>
      <c r="AL53" s="290"/>
      <c r="AM53" s="290"/>
      <c r="AN53" s="292" t="str">
        <f>'(道)総政第33号様式'!AN59</f>
        <v/>
      </c>
      <c r="AO53" s="293"/>
      <c r="AP53" s="293"/>
      <c r="AQ53" s="293"/>
      <c r="AR53" s="255"/>
      <c r="AS53" s="255"/>
      <c r="AT53" s="255" t="str">
        <f>'(道)総政第33号様式'!AT59</f>
        <v/>
      </c>
      <c r="AU53" s="255"/>
      <c r="AV53" s="255"/>
      <c r="AW53" s="242"/>
      <c r="AX53" s="41"/>
    </row>
    <row r="54" spans="2:50" s="6" customFormat="1" ht="11.25" customHeight="1" x14ac:dyDescent="0.15">
      <c r="B54" s="516">
        <f>'(道)総政第33号様式'!B60</f>
        <v>0</v>
      </c>
      <c r="C54" s="517"/>
      <c r="D54" s="517"/>
      <c r="E54" s="517"/>
      <c r="F54" s="518"/>
      <c r="G54" s="292"/>
      <c r="H54" s="293"/>
      <c r="I54" s="293"/>
      <c r="J54" s="293"/>
      <c r="K54" s="255"/>
      <c r="L54" s="255"/>
      <c r="M54" s="528"/>
      <c r="N54" s="528"/>
      <c r="O54" s="528"/>
      <c r="P54" s="255"/>
      <c r="Q54" s="255"/>
      <c r="R54" s="247">
        <f>'(道)総政第33号様式'!R60</f>
        <v>0</v>
      </c>
      <c r="S54" s="248"/>
      <c r="T54" s="248"/>
      <c r="U54" s="248"/>
      <c r="V54" s="251" t="s">
        <v>26</v>
      </c>
      <c r="W54" s="251"/>
      <c r="X54" s="525" t="str">
        <f>'(道)総政第33号様式'!X60</f>
        <v/>
      </c>
      <c r="Y54" s="525"/>
      <c r="Z54" s="525"/>
      <c r="AA54" s="251" t="s">
        <v>27</v>
      </c>
      <c r="AB54" s="251"/>
      <c r="AC54" s="247" t="str">
        <f>'(道)総政第33号様式'!AC60</f>
        <v/>
      </c>
      <c r="AD54" s="248"/>
      <c r="AE54" s="248"/>
      <c r="AF54" s="248"/>
      <c r="AG54" s="251" t="s">
        <v>26</v>
      </c>
      <c r="AH54" s="251"/>
      <c r="AI54" s="525" t="str">
        <f>'(道)総政第33号様式'!AI60</f>
        <v/>
      </c>
      <c r="AJ54" s="525"/>
      <c r="AK54" s="525"/>
      <c r="AL54" s="251" t="s">
        <v>27</v>
      </c>
      <c r="AM54" s="251"/>
      <c r="AN54" s="292"/>
      <c r="AO54" s="293"/>
      <c r="AP54" s="293"/>
      <c r="AQ54" s="293"/>
      <c r="AR54" s="255"/>
      <c r="AS54" s="255"/>
      <c r="AT54" s="255"/>
      <c r="AU54" s="255"/>
      <c r="AV54" s="255"/>
      <c r="AW54" s="242"/>
      <c r="AX54" s="41"/>
    </row>
    <row r="55" spans="2:50" s="6" customFormat="1" ht="11.25" customHeight="1" thickBot="1" x14ac:dyDescent="0.2">
      <c r="B55" s="529"/>
      <c r="C55" s="530"/>
      <c r="D55" s="530"/>
      <c r="E55" s="530"/>
      <c r="F55" s="531"/>
      <c r="G55" s="25"/>
      <c r="H55" s="70"/>
      <c r="I55" s="70"/>
      <c r="J55" s="70"/>
      <c r="K55" s="70"/>
      <c r="L55" s="70"/>
      <c r="M55" s="70"/>
      <c r="N55" s="70"/>
      <c r="O55" s="70"/>
      <c r="P55" s="70"/>
      <c r="Q55" s="70"/>
      <c r="R55" s="249"/>
      <c r="S55" s="250"/>
      <c r="T55" s="250"/>
      <c r="U55" s="250"/>
      <c r="V55" s="253"/>
      <c r="W55" s="253"/>
      <c r="X55" s="526"/>
      <c r="Y55" s="526"/>
      <c r="Z55" s="526"/>
      <c r="AA55" s="253"/>
      <c r="AB55" s="253"/>
      <c r="AC55" s="249"/>
      <c r="AD55" s="250"/>
      <c r="AE55" s="250"/>
      <c r="AF55" s="250"/>
      <c r="AG55" s="253"/>
      <c r="AH55" s="253"/>
      <c r="AI55" s="526"/>
      <c r="AJ55" s="526"/>
      <c r="AK55" s="526"/>
      <c r="AL55" s="253"/>
      <c r="AM55" s="253"/>
      <c r="AN55" s="66"/>
      <c r="AO55" s="67"/>
      <c r="AP55" s="67"/>
      <c r="AQ55" s="67"/>
      <c r="AR55" s="253"/>
      <c r="AS55" s="253"/>
      <c r="AT55" s="68"/>
      <c r="AU55" s="68"/>
      <c r="AV55" s="68"/>
      <c r="AW55" s="408"/>
      <c r="AX55" s="41"/>
    </row>
    <row r="56" spans="2:50" s="6" customFormat="1" ht="11.25" customHeight="1" x14ac:dyDescent="0.15"/>
    <row r="57" spans="2:50" s="6" customFormat="1" ht="11.25" customHeight="1" x14ac:dyDescent="0.15">
      <c r="AB57" s="26"/>
      <c r="AC57" s="26"/>
    </row>
    <row r="58" spans="2:50" s="6" customFormat="1" ht="11.25" customHeight="1" x14ac:dyDescent="0.15">
      <c r="B58" s="297" t="s">
        <v>94</v>
      </c>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row>
    <row r="59" spans="2:50" s="6" customFormat="1" ht="11.25" customHeight="1" x14ac:dyDescent="0.15">
      <c r="AB59" s="26"/>
      <c r="AC59" s="26"/>
    </row>
    <row r="60" spans="2:50" s="6" customFormat="1" ht="11.25" customHeight="1" x14ac:dyDescent="0.15">
      <c r="B60" s="334" t="s">
        <v>52</v>
      </c>
      <c r="C60" s="349"/>
      <c r="D60" s="243" t="s">
        <v>50</v>
      </c>
      <c r="E60" s="243"/>
      <c r="F60" s="508" t="s">
        <v>135</v>
      </c>
      <c r="G60" s="509"/>
      <c r="H60" s="233" t="s">
        <v>51</v>
      </c>
      <c r="I60" s="234"/>
      <c r="J60" s="235"/>
      <c r="K60" s="343" t="s">
        <v>46</v>
      </c>
      <c r="L60" s="344"/>
      <c r="M60" s="344"/>
      <c r="N60" s="344"/>
      <c r="O60" s="344"/>
      <c r="P60" s="345"/>
      <c r="Q60" s="243" t="s">
        <v>60</v>
      </c>
      <c r="R60" s="243"/>
      <c r="S60" s="243"/>
      <c r="T60" s="243" t="s">
        <v>61</v>
      </c>
      <c r="U60" s="243"/>
      <c r="V60" s="243"/>
      <c r="W60" s="243" t="s">
        <v>62</v>
      </c>
      <c r="X60" s="243"/>
      <c r="Y60" s="243"/>
      <c r="Z60" s="243" t="s">
        <v>63</v>
      </c>
      <c r="AA60" s="243"/>
      <c r="AB60" s="243"/>
      <c r="AC60" s="243" t="s">
        <v>64</v>
      </c>
      <c r="AD60" s="244"/>
      <c r="AE60" s="244"/>
      <c r="AF60" s="265" t="s">
        <v>110</v>
      </c>
      <c r="AG60" s="266"/>
      <c r="AH60" s="267"/>
      <c r="AI60" s="233" t="s">
        <v>65</v>
      </c>
      <c r="AJ60" s="344"/>
      <c r="AK60" s="345"/>
      <c r="AL60" s="243" t="s">
        <v>136</v>
      </c>
      <c r="AM60" s="244"/>
      <c r="AN60" s="244"/>
      <c r="AO60" s="244"/>
      <c r="AP60" s="244"/>
      <c r="AQ60" s="243" t="s">
        <v>66</v>
      </c>
      <c r="AR60" s="244"/>
      <c r="AS60" s="244"/>
      <c r="AT60" s="244"/>
      <c r="AU60" s="466"/>
      <c r="AV60" s="45"/>
      <c r="AW60" s="42"/>
      <c r="AX60" s="42"/>
    </row>
    <row r="61" spans="2:50" s="6" customFormat="1" ht="11.25" customHeight="1" x14ac:dyDescent="0.15">
      <c r="B61" s="350"/>
      <c r="C61" s="351"/>
      <c r="D61" s="243"/>
      <c r="E61" s="243"/>
      <c r="F61" s="510"/>
      <c r="G61" s="511"/>
      <c r="H61" s="236"/>
      <c r="I61" s="237"/>
      <c r="J61" s="238"/>
      <c r="K61" s="346"/>
      <c r="L61" s="347"/>
      <c r="M61" s="347"/>
      <c r="N61" s="347"/>
      <c r="O61" s="347"/>
      <c r="P61" s="348"/>
      <c r="Q61" s="243"/>
      <c r="R61" s="243"/>
      <c r="S61" s="243"/>
      <c r="T61" s="243"/>
      <c r="U61" s="243"/>
      <c r="V61" s="243"/>
      <c r="W61" s="243"/>
      <c r="X61" s="243"/>
      <c r="Y61" s="243"/>
      <c r="Z61" s="243"/>
      <c r="AA61" s="243"/>
      <c r="AB61" s="243"/>
      <c r="AC61" s="244"/>
      <c r="AD61" s="244"/>
      <c r="AE61" s="244"/>
      <c r="AF61" s="268"/>
      <c r="AG61" s="269"/>
      <c r="AH61" s="270"/>
      <c r="AI61" s="522"/>
      <c r="AJ61" s="523"/>
      <c r="AK61" s="524"/>
      <c r="AL61" s="244"/>
      <c r="AM61" s="244"/>
      <c r="AN61" s="244"/>
      <c r="AO61" s="244"/>
      <c r="AP61" s="244"/>
      <c r="AQ61" s="244"/>
      <c r="AR61" s="244"/>
      <c r="AS61" s="244"/>
      <c r="AT61" s="244"/>
      <c r="AU61" s="466"/>
      <c r="AV61" s="47"/>
      <c r="AW61" s="42"/>
      <c r="AX61" s="42"/>
    </row>
    <row r="62" spans="2:50" s="6" customFormat="1" ht="11.25" customHeight="1" x14ac:dyDescent="0.15">
      <c r="B62" s="350"/>
      <c r="C62" s="351"/>
      <c r="D62" s="243"/>
      <c r="E62" s="243"/>
      <c r="F62" s="510"/>
      <c r="G62" s="511"/>
      <c r="H62" s="236"/>
      <c r="I62" s="237"/>
      <c r="J62" s="238"/>
      <c r="K62" s="243" t="s">
        <v>48</v>
      </c>
      <c r="L62" s="244"/>
      <c r="M62" s="233" t="s">
        <v>47</v>
      </c>
      <c r="N62" s="235"/>
      <c r="O62" s="243" t="s">
        <v>49</v>
      </c>
      <c r="P62" s="244"/>
      <c r="Q62" s="243"/>
      <c r="R62" s="243"/>
      <c r="S62" s="243"/>
      <c r="T62" s="243"/>
      <c r="U62" s="243"/>
      <c r="V62" s="243"/>
      <c r="W62" s="243"/>
      <c r="X62" s="243"/>
      <c r="Y62" s="243"/>
      <c r="Z62" s="243"/>
      <c r="AA62" s="243"/>
      <c r="AB62" s="243"/>
      <c r="AC62" s="244"/>
      <c r="AD62" s="244"/>
      <c r="AE62" s="244"/>
      <c r="AF62" s="268"/>
      <c r="AG62" s="269"/>
      <c r="AH62" s="270"/>
      <c r="AI62" s="522"/>
      <c r="AJ62" s="523"/>
      <c r="AK62" s="524"/>
      <c r="AL62" s="244"/>
      <c r="AM62" s="244"/>
      <c r="AN62" s="244"/>
      <c r="AO62" s="244"/>
      <c r="AP62" s="244"/>
      <c r="AQ62" s="244"/>
      <c r="AR62" s="244"/>
      <c r="AS62" s="244"/>
      <c r="AT62" s="244"/>
      <c r="AU62" s="466"/>
      <c r="AV62" s="47"/>
      <c r="AW62" s="42"/>
      <c r="AX62" s="42"/>
    </row>
    <row r="63" spans="2:50" s="6" customFormat="1" ht="11.25" customHeight="1" x14ac:dyDescent="0.15">
      <c r="B63" s="350"/>
      <c r="C63" s="351"/>
      <c r="D63" s="243"/>
      <c r="E63" s="243"/>
      <c r="F63" s="510"/>
      <c r="G63" s="511"/>
      <c r="H63" s="236"/>
      <c r="I63" s="237"/>
      <c r="J63" s="238"/>
      <c r="K63" s="244"/>
      <c r="L63" s="244"/>
      <c r="M63" s="236"/>
      <c r="N63" s="238"/>
      <c r="O63" s="244"/>
      <c r="P63" s="244"/>
      <c r="Q63" s="243"/>
      <c r="R63" s="243"/>
      <c r="S63" s="243"/>
      <c r="T63" s="243"/>
      <c r="U63" s="243"/>
      <c r="V63" s="243"/>
      <c r="W63" s="243"/>
      <c r="X63" s="243"/>
      <c r="Y63" s="243"/>
      <c r="Z63" s="243"/>
      <c r="AA63" s="243"/>
      <c r="AB63" s="243"/>
      <c r="AC63" s="244"/>
      <c r="AD63" s="244"/>
      <c r="AE63" s="244"/>
      <c r="AF63" s="268"/>
      <c r="AG63" s="269"/>
      <c r="AH63" s="270"/>
      <c r="AI63" s="522"/>
      <c r="AJ63" s="523"/>
      <c r="AK63" s="524"/>
      <c r="AL63" s="244"/>
      <c r="AM63" s="244"/>
      <c r="AN63" s="244"/>
      <c r="AO63" s="244"/>
      <c r="AP63" s="244"/>
      <c r="AQ63" s="244"/>
      <c r="AR63" s="244"/>
      <c r="AS63" s="244"/>
      <c r="AT63" s="244"/>
      <c r="AU63" s="466"/>
      <c r="AV63" s="47"/>
      <c r="AW63" s="42"/>
      <c r="AX63" s="42"/>
    </row>
    <row r="64" spans="2:50" s="6" customFormat="1" ht="11.25" customHeight="1" x14ac:dyDescent="0.15">
      <c r="B64" s="350"/>
      <c r="C64" s="351"/>
      <c r="D64" s="243"/>
      <c r="E64" s="243"/>
      <c r="F64" s="510"/>
      <c r="G64" s="511"/>
      <c r="H64" s="236"/>
      <c r="I64" s="237"/>
      <c r="J64" s="238"/>
      <c r="K64" s="244"/>
      <c r="L64" s="244"/>
      <c r="M64" s="236"/>
      <c r="N64" s="238"/>
      <c r="O64" s="244"/>
      <c r="P64" s="244"/>
      <c r="Q64" s="243"/>
      <c r="R64" s="243"/>
      <c r="S64" s="243"/>
      <c r="T64" s="243"/>
      <c r="U64" s="243"/>
      <c r="V64" s="243"/>
      <c r="W64" s="243"/>
      <c r="X64" s="243"/>
      <c r="Y64" s="243"/>
      <c r="Z64" s="243"/>
      <c r="AA64" s="243"/>
      <c r="AB64" s="243"/>
      <c r="AC64" s="244"/>
      <c r="AD64" s="244"/>
      <c r="AE64" s="244"/>
      <c r="AF64" s="268"/>
      <c r="AG64" s="269"/>
      <c r="AH64" s="270"/>
      <c r="AI64" s="522"/>
      <c r="AJ64" s="523"/>
      <c r="AK64" s="524"/>
      <c r="AL64" s="244"/>
      <c r="AM64" s="244"/>
      <c r="AN64" s="244"/>
      <c r="AO64" s="244"/>
      <c r="AP64" s="244"/>
      <c r="AQ64" s="244"/>
      <c r="AR64" s="244"/>
      <c r="AS64" s="244"/>
      <c r="AT64" s="244"/>
      <c r="AU64" s="466"/>
      <c r="AV64" s="47"/>
      <c r="AW64" s="42"/>
      <c r="AX64" s="42"/>
    </row>
    <row r="65" spans="2:50" s="6" customFormat="1" ht="11.25" customHeight="1" x14ac:dyDescent="0.15">
      <c r="B65" s="350"/>
      <c r="C65" s="351"/>
      <c r="D65" s="243"/>
      <c r="E65" s="243"/>
      <c r="F65" s="510"/>
      <c r="G65" s="511"/>
      <c r="H65" s="236"/>
      <c r="I65" s="237"/>
      <c r="J65" s="238"/>
      <c r="K65" s="244"/>
      <c r="L65" s="244"/>
      <c r="M65" s="236"/>
      <c r="N65" s="238"/>
      <c r="O65" s="244"/>
      <c r="P65" s="244"/>
      <c r="Q65" s="243"/>
      <c r="R65" s="243"/>
      <c r="S65" s="243"/>
      <c r="T65" s="243"/>
      <c r="U65" s="243"/>
      <c r="V65" s="243"/>
      <c r="W65" s="243"/>
      <c r="X65" s="243"/>
      <c r="Y65" s="243"/>
      <c r="Z65" s="243"/>
      <c r="AA65" s="243"/>
      <c r="AB65" s="243"/>
      <c r="AC65" s="244"/>
      <c r="AD65" s="244"/>
      <c r="AE65" s="244"/>
      <c r="AF65" s="268"/>
      <c r="AG65" s="269"/>
      <c r="AH65" s="270"/>
      <c r="AI65" s="522"/>
      <c r="AJ65" s="523"/>
      <c r="AK65" s="524"/>
      <c r="AL65" s="244"/>
      <c r="AM65" s="244"/>
      <c r="AN65" s="244"/>
      <c r="AO65" s="244"/>
      <c r="AP65" s="244"/>
      <c r="AQ65" s="244"/>
      <c r="AR65" s="244"/>
      <c r="AS65" s="244"/>
      <c r="AT65" s="244"/>
      <c r="AU65" s="466"/>
      <c r="AV65" s="47"/>
      <c r="AW65" s="42"/>
      <c r="AX65" s="42"/>
    </row>
    <row r="66" spans="2:50" s="6" customFormat="1" ht="11.25" customHeight="1" x14ac:dyDescent="0.15">
      <c r="B66" s="350"/>
      <c r="C66" s="351"/>
      <c r="D66" s="243"/>
      <c r="E66" s="243"/>
      <c r="F66" s="510"/>
      <c r="G66" s="511"/>
      <c r="H66" s="236"/>
      <c r="I66" s="237"/>
      <c r="J66" s="238"/>
      <c r="K66" s="244"/>
      <c r="L66" s="244"/>
      <c r="M66" s="236"/>
      <c r="N66" s="238"/>
      <c r="O66" s="244"/>
      <c r="P66" s="244"/>
      <c r="Q66" s="243"/>
      <c r="R66" s="243"/>
      <c r="S66" s="243"/>
      <c r="T66" s="243"/>
      <c r="U66" s="243"/>
      <c r="V66" s="243"/>
      <c r="W66" s="243"/>
      <c r="X66" s="243"/>
      <c r="Y66" s="243"/>
      <c r="Z66" s="243"/>
      <c r="AA66" s="243"/>
      <c r="AB66" s="243"/>
      <c r="AC66" s="244"/>
      <c r="AD66" s="244"/>
      <c r="AE66" s="244"/>
      <c r="AF66" s="268"/>
      <c r="AG66" s="269"/>
      <c r="AH66" s="270"/>
      <c r="AI66" s="522"/>
      <c r="AJ66" s="523"/>
      <c r="AK66" s="524"/>
      <c r="AL66" s="244"/>
      <c r="AM66" s="244"/>
      <c r="AN66" s="244"/>
      <c r="AO66" s="244"/>
      <c r="AP66" s="244"/>
      <c r="AQ66" s="244"/>
      <c r="AR66" s="244"/>
      <c r="AS66" s="244"/>
      <c r="AT66" s="244"/>
      <c r="AU66" s="466"/>
      <c r="AV66" s="47"/>
      <c r="AW66" s="42"/>
      <c r="AX66" s="42"/>
    </row>
    <row r="67" spans="2:50" s="6" customFormat="1" ht="11.25" customHeight="1" x14ac:dyDescent="0.15">
      <c r="B67" s="350"/>
      <c r="C67" s="351"/>
      <c r="D67" s="243"/>
      <c r="E67" s="243"/>
      <c r="F67" s="510"/>
      <c r="G67" s="511"/>
      <c r="H67" s="236"/>
      <c r="I67" s="237"/>
      <c r="J67" s="238"/>
      <c r="K67" s="244"/>
      <c r="L67" s="244"/>
      <c r="M67" s="236"/>
      <c r="N67" s="238"/>
      <c r="O67" s="244"/>
      <c r="P67" s="244"/>
      <c r="Q67" s="243"/>
      <c r="R67" s="243"/>
      <c r="S67" s="243"/>
      <c r="T67" s="243"/>
      <c r="U67" s="243"/>
      <c r="V67" s="243"/>
      <c r="W67" s="243"/>
      <c r="X67" s="243"/>
      <c r="Y67" s="243"/>
      <c r="Z67" s="243"/>
      <c r="AA67" s="243"/>
      <c r="AB67" s="243"/>
      <c r="AC67" s="244"/>
      <c r="AD67" s="244"/>
      <c r="AE67" s="244"/>
      <c r="AF67" s="268"/>
      <c r="AG67" s="269"/>
      <c r="AH67" s="270"/>
      <c r="AI67" s="522"/>
      <c r="AJ67" s="523"/>
      <c r="AK67" s="524"/>
      <c r="AL67" s="244"/>
      <c r="AM67" s="244"/>
      <c r="AN67" s="244"/>
      <c r="AO67" s="244"/>
      <c r="AP67" s="244"/>
      <c r="AQ67" s="244"/>
      <c r="AR67" s="244"/>
      <c r="AS67" s="244"/>
      <c r="AT67" s="244"/>
      <c r="AU67" s="466"/>
      <c r="AV67" s="47"/>
      <c r="AW67" s="42"/>
      <c r="AX67" s="42"/>
    </row>
    <row r="68" spans="2:50" s="6" customFormat="1" ht="11.25" customHeight="1" x14ac:dyDescent="0.15">
      <c r="B68" s="352"/>
      <c r="C68" s="353"/>
      <c r="D68" s="243"/>
      <c r="E68" s="243"/>
      <c r="F68" s="512"/>
      <c r="G68" s="513"/>
      <c r="H68" s="239"/>
      <c r="I68" s="240"/>
      <c r="J68" s="241"/>
      <c r="K68" s="244"/>
      <c r="L68" s="244"/>
      <c r="M68" s="239"/>
      <c r="N68" s="241"/>
      <c r="O68" s="244"/>
      <c r="P68" s="244"/>
      <c r="Q68" s="243"/>
      <c r="R68" s="243"/>
      <c r="S68" s="243"/>
      <c r="T68" s="243"/>
      <c r="U68" s="243"/>
      <c r="V68" s="243"/>
      <c r="W68" s="243"/>
      <c r="X68" s="243"/>
      <c r="Y68" s="243"/>
      <c r="Z68" s="243"/>
      <c r="AA68" s="243"/>
      <c r="AB68" s="243"/>
      <c r="AC68" s="244"/>
      <c r="AD68" s="244"/>
      <c r="AE68" s="244"/>
      <c r="AF68" s="271"/>
      <c r="AG68" s="272"/>
      <c r="AH68" s="273"/>
      <c r="AI68" s="346"/>
      <c r="AJ68" s="347"/>
      <c r="AK68" s="348"/>
      <c r="AL68" s="244"/>
      <c r="AM68" s="244"/>
      <c r="AN68" s="244"/>
      <c r="AO68" s="244"/>
      <c r="AP68" s="244"/>
      <c r="AQ68" s="244"/>
      <c r="AR68" s="244"/>
      <c r="AS68" s="244"/>
      <c r="AT68" s="244"/>
      <c r="AU68" s="466"/>
      <c r="AV68" s="47"/>
      <c r="AW68" s="42"/>
      <c r="AX68" s="42"/>
    </row>
    <row r="69" spans="2:50" s="6" customFormat="1" ht="11.25" customHeight="1" x14ac:dyDescent="0.15">
      <c r="B69" s="478">
        <f>'(道)総政第33号様式'!B75</f>
        <v>0</v>
      </c>
      <c r="C69" s="478"/>
      <c r="D69" s="244" t="str">
        <f>'(道)総政第33号様式'!D75</f>
        <v/>
      </c>
      <c r="E69" s="244"/>
      <c r="F69" s="479">
        <f>IF('(道)総政第33号様式'!F75="○",1,)</f>
        <v>0</v>
      </c>
      <c r="G69" s="480"/>
      <c r="H69" s="490">
        <f>'(道)総政第33号様式'!H75</f>
        <v>0</v>
      </c>
      <c r="I69" s="491"/>
      <c r="J69" s="492"/>
      <c r="K69" s="496">
        <f>'(道)総政第33号様式'!K75</f>
        <v>0</v>
      </c>
      <c r="L69" s="496"/>
      <c r="M69" s="496">
        <f>'(道)総政第33号様式'!M75</f>
        <v>0</v>
      </c>
      <c r="N69" s="496"/>
      <c r="O69" s="496">
        <f>'(道)総政第33号様式'!O75</f>
        <v>0</v>
      </c>
      <c r="P69" s="496"/>
      <c r="Q69" s="497">
        <f>'(道)総政第33号様式'!Q75</f>
        <v>0</v>
      </c>
      <c r="R69" s="498"/>
      <c r="S69" s="499"/>
      <c r="T69" s="497">
        <f>'(道)総政第33号様式'!T75</f>
        <v>0</v>
      </c>
      <c r="U69" s="498"/>
      <c r="V69" s="499"/>
      <c r="W69" s="484" t="str">
        <f>IF('(道)総政第33号様式'!W75="","",'(道)総政第33号様式'!W75)</f>
        <v/>
      </c>
      <c r="X69" s="485"/>
      <c r="Y69" s="486"/>
      <c r="Z69" s="484" t="str">
        <f>IF('(道)総政第33号様式'!Z75="","",'(道)総政第33号様式'!Z75)</f>
        <v/>
      </c>
      <c r="AA69" s="485"/>
      <c r="AB69" s="486"/>
      <c r="AC69" s="484" t="str">
        <f>IF('(道)総政第33号様式'!AC75="","",'(道)総政第33号様式'!AC75)</f>
        <v/>
      </c>
      <c r="AD69" s="485"/>
      <c r="AE69" s="486"/>
      <c r="AF69" s="484" t="str">
        <f>IF('(道)総政第33号様式'!AF75="","",'(道)総政第33号様式'!AF75)</f>
        <v/>
      </c>
      <c r="AG69" s="485"/>
      <c r="AH69" s="486"/>
      <c r="AI69" s="469" t="str">
        <f>'(道)総政第33号様式'!AI75</f>
        <v/>
      </c>
      <c r="AJ69" s="470"/>
      <c r="AK69" s="130" t="s">
        <v>22</v>
      </c>
      <c r="AL69" s="164">
        <f>'(道)総政第33号様式'!AL75</f>
        <v>0</v>
      </c>
      <c r="AM69" s="164"/>
      <c r="AN69" s="164"/>
      <c r="AO69" s="165"/>
      <c r="AP69" s="163" t="s">
        <v>82</v>
      </c>
      <c r="AQ69" s="164" t="str">
        <f>'(道)総政第33号様式'!AQ75</f>
        <v/>
      </c>
      <c r="AR69" s="164"/>
      <c r="AS69" s="164"/>
      <c r="AT69" s="165"/>
      <c r="AU69" s="483" t="s">
        <v>82</v>
      </c>
      <c r="AV69" s="47"/>
      <c r="AW69" s="42"/>
      <c r="AX69" s="42"/>
    </row>
    <row r="70" spans="2:50" s="6" customFormat="1" ht="11.25" customHeight="1" x14ac:dyDescent="0.15">
      <c r="B70" s="478"/>
      <c r="C70" s="478"/>
      <c r="D70" s="244"/>
      <c r="E70" s="244"/>
      <c r="F70" s="481"/>
      <c r="G70" s="482"/>
      <c r="H70" s="493"/>
      <c r="I70" s="494"/>
      <c r="J70" s="495"/>
      <c r="K70" s="496"/>
      <c r="L70" s="496"/>
      <c r="M70" s="496"/>
      <c r="N70" s="496"/>
      <c r="O70" s="496"/>
      <c r="P70" s="496"/>
      <c r="Q70" s="500"/>
      <c r="R70" s="501"/>
      <c r="S70" s="502"/>
      <c r="T70" s="500"/>
      <c r="U70" s="501"/>
      <c r="V70" s="502"/>
      <c r="W70" s="487"/>
      <c r="X70" s="488"/>
      <c r="Y70" s="489"/>
      <c r="Z70" s="487"/>
      <c r="AA70" s="488"/>
      <c r="AB70" s="489"/>
      <c r="AC70" s="487"/>
      <c r="AD70" s="488"/>
      <c r="AE70" s="489"/>
      <c r="AF70" s="487"/>
      <c r="AG70" s="488"/>
      <c r="AH70" s="489"/>
      <c r="AI70" s="472"/>
      <c r="AJ70" s="473"/>
      <c r="AK70" s="130"/>
      <c r="AL70" s="164"/>
      <c r="AM70" s="164"/>
      <c r="AN70" s="164"/>
      <c r="AO70" s="165"/>
      <c r="AP70" s="130"/>
      <c r="AQ70" s="164"/>
      <c r="AR70" s="164"/>
      <c r="AS70" s="164"/>
      <c r="AT70" s="165"/>
      <c r="AU70" s="476"/>
      <c r="AV70" s="47"/>
      <c r="AW70" s="42"/>
      <c r="AX70" s="42"/>
    </row>
    <row r="71" spans="2:50" s="6" customFormat="1" ht="11.25" customHeight="1" x14ac:dyDescent="0.15">
      <c r="B71" s="478">
        <f>'(道)総政第33号様式'!B77</f>
        <v>0</v>
      </c>
      <c r="C71" s="478"/>
      <c r="D71" s="244" t="str">
        <f>'(道)総政第33号様式'!D77</f>
        <v/>
      </c>
      <c r="E71" s="244"/>
      <c r="F71" s="479">
        <f>IF('(道)総政第33号様式'!F77="○",1,)</f>
        <v>0</v>
      </c>
      <c r="G71" s="480"/>
      <c r="H71" s="490">
        <f>'(道)総政第33号様式'!H77</f>
        <v>0</v>
      </c>
      <c r="I71" s="491"/>
      <c r="J71" s="492"/>
      <c r="K71" s="496">
        <f>'(道)総政第33号様式'!K77</f>
        <v>0</v>
      </c>
      <c r="L71" s="496"/>
      <c r="M71" s="496">
        <f>'(道)総政第33号様式'!M77</f>
        <v>0</v>
      </c>
      <c r="N71" s="496"/>
      <c r="O71" s="496">
        <f>'(道)総政第33号様式'!O77</f>
        <v>0</v>
      </c>
      <c r="P71" s="496"/>
      <c r="Q71" s="497">
        <f>'(道)総政第33号様式'!Q77</f>
        <v>0</v>
      </c>
      <c r="R71" s="498"/>
      <c r="S71" s="499"/>
      <c r="T71" s="497">
        <f>'(道)総政第33号様式'!T77</f>
        <v>0</v>
      </c>
      <c r="U71" s="498"/>
      <c r="V71" s="499"/>
      <c r="W71" s="484" t="str">
        <f>IF('(道)総政第33号様式'!W77="","",'(道)総政第33号様式'!W77)</f>
        <v/>
      </c>
      <c r="X71" s="485"/>
      <c r="Y71" s="486"/>
      <c r="Z71" s="484" t="str">
        <f>IF('(道)総政第33号様式'!Z77="","",'(道)総政第33号様式'!Z77)</f>
        <v/>
      </c>
      <c r="AA71" s="485"/>
      <c r="AB71" s="486"/>
      <c r="AC71" s="484" t="str">
        <f>IF('(道)総政第33号様式'!AC77="","",'(道)総政第33号様式'!AC77)</f>
        <v/>
      </c>
      <c r="AD71" s="485"/>
      <c r="AE71" s="486"/>
      <c r="AF71" s="484" t="str">
        <f>IF('(道)総政第33号様式'!AF77="","",'(道)総政第33号様式'!AF77)</f>
        <v/>
      </c>
      <c r="AG71" s="485"/>
      <c r="AH71" s="486"/>
      <c r="AI71" s="469" t="str">
        <f>'(道)総政第33号様式'!AI77</f>
        <v/>
      </c>
      <c r="AJ71" s="470"/>
      <c r="AK71" s="130" t="s">
        <v>22</v>
      </c>
      <c r="AL71" s="164">
        <f>'(道)総政第33号様式'!AL77</f>
        <v>0</v>
      </c>
      <c r="AM71" s="164"/>
      <c r="AN71" s="164"/>
      <c r="AO71" s="165"/>
      <c r="AP71" s="163" t="s">
        <v>82</v>
      </c>
      <c r="AQ71" s="164" t="str">
        <f>'(道)総政第33号様式'!AQ77</f>
        <v/>
      </c>
      <c r="AR71" s="164"/>
      <c r="AS71" s="164"/>
      <c r="AT71" s="165"/>
      <c r="AU71" s="483" t="s">
        <v>82</v>
      </c>
      <c r="AV71" s="47"/>
      <c r="AW71" s="42"/>
      <c r="AX71" s="42"/>
    </row>
    <row r="72" spans="2:50" s="6" customFormat="1" ht="11.25" customHeight="1" x14ac:dyDescent="0.15">
      <c r="B72" s="478"/>
      <c r="C72" s="478"/>
      <c r="D72" s="244"/>
      <c r="E72" s="244"/>
      <c r="F72" s="481"/>
      <c r="G72" s="482"/>
      <c r="H72" s="493"/>
      <c r="I72" s="494"/>
      <c r="J72" s="495"/>
      <c r="K72" s="496"/>
      <c r="L72" s="496"/>
      <c r="M72" s="496"/>
      <c r="N72" s="496"/>
      <c r="O72" s="496"/>
      <c r="P72" s="496"/>
      <c r="Q72" s="500"/>
      <c r="R72" s="501"/>
      <c r="S72" s="502"/>
      <c r="T72" s="500"/>
      <c r="U72" s="501"/>
      <c r="V72" s="502"/>
      <c r="W72" s="487"/>
      <c r="X72" s="488"/>
      <c r="Y72" s="489"/>
      <c r="Z72" s="487"/>
      <c r="AA72" s="488"/>
      <c r="AB72" s="489"/>
      <c r="AC72" s="487"/>
      <c r="AD72" s="488"/>
      <c r="AE72" s="489"/>
      <c r="AF72" s="487"/>
      <c r="AG72" s="488"/>
      <c r="AH72" s="489"/>
      <c r="AI72" s="472"/>
      <c r="AJ72" s="473"/>
      <c r="AK72" s="130"/>
      <c r="AL72" s="164"/>
      <c r="AM72" s="164"/>
      <c r="AN72" s="164"/>
      <c r="AO72" s="165"/>
      <c r="AP72" s="130"/>
      <c r="AQ72" s="164"/>
      <c r="AR72" s="164"/>
      <c r="AS72" s="164"/>
      <c r="AT72" s="165"/>
      <c r="AU72" s="476"/>
      <c r="AV72" s="47"/>
      <c r="AW72" s="42"/>
      <c r="AX72" s="42"/>
    </row>
    <row r="73" spans="2:50" s="6" customFormat="1" ht="11.25" customHeight="1" x14ac:dyDescent="0.15">
      <c r="B73" s="478">
        <f>'(道)総政第33号様式'!B79</f>
        <v>0</v>
      </c>
      <c r="C73" s="478"/>
      <c r="D73" s="244" t="str">
        <f>'(道)総政第33号様式'!D79</f>
        <v/>
      </c>
      <c r="E73" s="244"/>
      <c r="F73" s="479">
        <f>IF('(道)総政第33号様式'!F79="○",1,)</f>
        <v>0</v>
      </c>
      <c r="G73" s="480"/>
      <c r="H73" s="490">
        <f>'(道)総政第33号様式'!H79</f>
        <v>0</v>
      </c>
      <c r="I73" s="491"/>
      <c r="J73" s="492"/>
      <c r="K73" s="496">
        <f>'(道)総政第33号様式'!K79</f>
        <v>0</v>
      </c>
      <c r="L73" s="496"/>
      <c r="M73" s="496">
        <f>'(道)総政第33号様式'!M79</f>
        <v>0</v>
      </c>
      <c r="N73" s="496"/>
      <c r="O73" s="496">
        <f>'(道)総政第33号様式'!O79</f>
        <v>0</v>
      </c>
      <c r="P73" s="496"/>
      <c r="Q73" s="497">
        <f>'(道)総政第33号様式'!Q79</f>
        <v>0</v>
      </c>
      <c r="R73" s="498"/>
      <c r="S73" s="499"/>
      <c r="T73" s="497">
        <f>'(道)総政第33号様式'!T79</f>
        <v>0</v>
      </c>
      <c r="U73" s="498"/>
      <c r="V73" s="499"/>
      <c r="W73" s="484" t="str">
        <f>IF('(道)総政第33号様式'!W79="","",'(道)総政第33号様式'!W79)</f>
        <v/>
      </c>
      <c r="X73" s="485"/>
      <c r="Y73" s="486"/>
      <c r="Z73" s="484" t="str">
        <f>IF('(道)総政第33号様式'!Z79="","",'(道)総政第33号様式'!Z79)</f>
        <v/>
      </c>
      <c r="AA73" s="485"/>
      <c r="AB73" s="486"/>
      <c r="AC73" s="484" t="str">
        <f>IF('(道)総政第33号様式'!AC79="","",'(道)総政第33号様式'!AC79)</f>
        <v/>
      </c>
      <c r="AD73" s="485"/>
      <c r="AE73" s="486"/>
      <c r="AF73" s="484" t="str">
        <f>IF('(道)総政第33号様式'!AF79="","",'(道)総政第33号様式'!AF79)</f>
        <v/>
      </c>
      <c r="AG73" s="485"/>
      <c r="AH73" s="486"/>
      <c r="AI73" s="469" t="str">
        <f>'(道)総政第33号様式'!AI79</f>
        <v/>
      </c>
      <c r="AJ73" s="470"/>
      <c r="AK73" s="130" t="s">
        <v>22</v>
      </c>
      <c r="AL73" s="164">
        <f>'(道)総政第33号様式'!AL79</f>
        <v>0</v>
      </c>
      <c r="AM73" s="164"/>
      <c r="AN73" s="164"/>
      <c r="AO73" s="165"/>
      <c r="AP73" s="163" t="s">
        <v>82</v>
      </c>
      <c r="AQ73" s="164" t="str">
        <f>'(道)総政第33号様式'!AQ79</f>
        <v/>
      </c>
      <c r="AR73" s="164"/>
      <c r="AS73" s="164"/>
      <c r="AT73" s="165"/>
      <c r="AU73" s="483" t="s">
        <v>82</v>
      </c>
      <c r="AV73" s="47"/>
      <c r="AW73" s="42"/>
      <c r="AX73" s="42"/>
    </row>
    <row r="74" spans="2:50" s="6" customFormat="1" ht="11.25" customHeight="1" x14ac:dyDescent="0.15">
      <c r="B74" s="478"/>
      <c r="C74" s="478"/>
      <c r="D74" s="244"/>
      <c r="E74" s="244"/>
      <c r="F74" s="481"/>
      <c r="G74" s="482"/>
      <c r="H74" s="493"/>
      <c r="I74" s="494"/>
      <c r="J74" s="495"/>
      <c r="K74" s="496"/>
      <c r="L74" s="496"/>
      <c r="M74" s="496"/>
      <c r="N74" s="496"/>
      <c r="O74" s="496"/>
      <c r="P74" s="496"/>
      <c r="Q74" s="500"/>
      <c r="R74" s="501"/>
      <c r="S74" s="502"/>
      <c r="T74" s="500"/>
      <c r="U74" s="501"/>
      <c r="V74" s="502"/>
      <c r="W74" s="487"/>
      <c r="X74" s="488"/>
      <c r="Y74" s="489"/>
      <c r="Z74" s="487"/>
      <c r="AA74" s="488"/>
      <c r="AB74" s="489"/>
      <c r="AC74" s="487"/>
      <c r="AD74" s="488"/>
      <c r="AE74" s="489"/>
      <c r="AF74" s="487"/>
      <c r="AG74" s="488"/>
      <c r="AH74" s="489"/>
      <c r="AI74" s="472"/>
      <c r="AJ74" s="473"/>
      <c r="AK74" s="130"/>
      <c r="AL74" s="164"/>
      <c r="AM74" s="164"/>
      <c r="AN74" s="164"/>
      <c r="AO74" s="165"/>
      <c r="AP74" s="130"/>
      <c r="AQ74" s="164"/>
      <c r="AR74" s="164"/>
      <c r="AS74" s="164"/>
      <c r="AT74" s="165"/>
      <c r="AU74" s="476"/>
      <c r="AV74" s="47"/>
      <c r="AW74" s="42"/>
      <c r="AX74" s="42"/>
    </row>
    <row r="75" spans="2:50" s="6" customFormat="1" ht="11.25" customHeight="1" x14ac:dyDescent="0.15">
      <c r="B75" s="478">
        <f>'(道)総政第33号様式'!B81</f>
        <v>0</v>
      </c>
      <c r="C75" s="478"/>
      <c r="D75" s="244" t="str">
        <f>'(道)総政第33号様式'!D81</f>
        <v/>
      </c>
      <c r="E75" s="244"/>
      <c r="F75" s="479">
        <f>IF('(道)総政第33号様式'!F81="○",1,)</f>
        <v>0</v>
      </c>
      <c r="G75" s="480"/>
      <c r="H75" s="490">
        <f>'(道)総政第33号様式'!H81</f>
        <v>0</v>
      </c>
      <c r="I75" s="491"/>
      <c r="J75" s="492"/>
      <c r="K75" s="496">
        <f>'(道)総政第33号様式'!K81</f>
        <v>0</v>
      </c>
      <c r="L75" s="496"/>
      <c r="M75" s="496">
        <f>'(道)総政第33号様式'!M81</f>
        <v>0</v>
      </c>
      <c r="N75" s="496"/>
      <c r="O75" s="496">
        <f>'(道)総政第33号様式'!O81</f>
        <v>0</v>
      </c>
      <c r="P75" s="496"/>
      <c r="Q75" s="497">
        <f>'(道)総政第33号様式'!Q81</f>
        <v>0</v>
      </c>
      <c r="R75" s="498"/>
      <c r="S75" s="499"/>
      <c r="T75" s="497">
        <f>'(道)総政第33号様式'!T81</f>
        <v>0</v>
      </c>
      <c r="U75" s="498"/>
      <c r="V75" s="499"/>
      <c r="W75" s="484" t="str">
        <f>IF('(道)総政第33号様式'!W81="","",'(道)総政第33号様式'!W81)</f>
        <v/>
      </c>
      <c r="X75" s="485"/>
      <c r="Y75" s="486"/>
      <c r="Z75" s="484" t="str">
        <f>IF('(道)総政第33号様式'!Z81="","",'(道)総政第33号様式'!Z81)</f>
        <v/>
      </c>
      <c r="AA75" s="485"/>
      <c r="AB75" s="486"/>
      <c r="AC75" s="484" t="str">
        <f>IF('(道)総政第33号様式'!AC81="","",'(道)総政第33号様式'!AC81)</f>
        <v/>
      </c>
      <c r="AD75" s="485"/>
      <c r="AE75" s="486"/>
      <c r="AF75" s="484" t="str">
        <f>IF('(道)総政第33号様式'!AF81="","",'(道)総政第33号様式'!AF81)</f>
        <v/>
      </c>
      <c r="AG75" s="485"/>
      <c r="AH75" s="486"/>
      <c r="AI75" s="469" t="str">
        <f>'(道)総政第33号様式'!AI81</f>
        <v/>
      </c>
      <c r="AJ75" s="470"/>
      <c r="AK75" s="130" t="s">
        <v>22</v>
      </c>
      <c r="AL75" s="164">
        <f>'(道)総政第33号様式'!AL81</f>
        <v>0</v>
      </c>
      <c r="AM75" s="164"/>
      <c r="AN75" s="164"/>
      <c r="AO75" s="165"/>
      <c r="AP75" s="163" t="s">
        <v>82</v>
      </c>
      <c r="AQ75" s="164" t="str">
        <f>'(道)総政第33号様式'!AQ81</f>
        <v/>
      </c>
      <c r="AR75" s="164"/>
      <c r="AS75" s="164"/>
      <c r="AT75" s="165"/>
      <c r="AU75" s="483" t="s">
        <v>82</v>
      </c>
      <c r="AV75" s="47"/>
      <c r="AW75" s="42"/>
      <c r="AX75" s="42"/>
    </row>
    <row r="76" spans="2:50" s="6" customFormat="1" ht="11.25" customHeight="1" x14ac:dyDescent="0.15">
      <c r="B76" s="478"/>
      <c r="C76" s="478"/>
      <c r="D76" s="244"/>
      <c r="E76" s="244"/>
      <c r="F76" s="481"/>
      <c r="G76" s="482"/>
      <c r="H76" s="493"/>
      <c r="I76" s="494"/>
      <c r="J76" s="495"/>
      <c r="K76" s="496"/>
      <c r="L76" s="496"/>
      <c r="M76" s="496"/>
      <c r="N76" s="496"/>
      <c r="O76" s="496"/>
      <c r="P76" s="496"/>
      <c r="Q76" s="500"/>
      <c r="R76" s="501"/>
      <c r="S76" s="502"/>
      <c r="T76" s="500"/>
      <c r="U76" s="501"/>
      <c r="V76" s="502"/>
      <c r="W76" s="487"/>
      <c r="X76" s="488"/>
      <c r="Y76" s="489"/>
      <c r="Z76" s="487"/>
      <c r="AA76" s="488"/>
      <c r="AB76" s="489"/>
      <c r="AC76" s="487"/>
      <c r="AD76" s="488"/>
      <c r="AE76" s="489"/>
      <c r="AF76" s="487"/>
      <c r="AG76" s="488"/>
      <c r="AH76" s="489"/>
      <c r="AI76" s="472"/>
      <c r="AJ76" s="473"/>
      <c r="AK76" s="130"/>
      <c r="AL76" s="164"/>
      <c r="AM76" s="164"/>
      <c r="AN76" s="164"/>
      <c r="AO76" s="165"/>
      <c r="AP76" s="130"/>
      <c r="AQ76" s="164"/>
      <c r="AR76" s="164"/>
      <c r="AS76" s="164"/>
      <c r="AT76" s="165"/>
      <c r="AU76" s="476"/>
      <c r="AV76" s="47"/>
      <c r="AW76" s="42"/>
      <c r="AX76" s="42"/>
    </row>
    <row r="77" spans="2:50" s="6" customFormat="1" ht="11.25" customHeight="1" x14ac:dyDescent="0.15">
      <c r="B77" s="478">
        <f>'(道)総政第33号様式'!B83</f>
        <v>0</v>
      </c>
      <c r="C77" s="478"/>
      <c r="D77" s="244" t="str">
        <f>'(道)総政第33号様式'!D83</f>
        <v/>
      </c>
      <c r="E77" s="244"/>
      <c r="F77" s="479">
        <f>IF('(道)総政第33号様式'!F83="○",1,)</f>
        <v>0</v>
      </c>
      <c r="G77" s="480"/>
      <c r="H77" s="490">
        <f>'(道)総政第33号様式'!H83</f>
        <v>0</v>
      </c>
      <c r="I77" s="491"/>
      <c r="J77" s="492"/>
      <c r="K77" s="496">
        <f>'(道)総政第33号様式'!K83</f>
        <v>0</v>
      </c>
      <c r="L77" s="496"/>
      <c r="M77" s="496">
        <f>'(道)総政第33号様式'!M83</f>
        <v>0</v>
      </c>
      <c r="N77" s="496"/>
      <c r="O77" s="496">
        <f>'(道)総政第33号様式'!O83</f>
        <v>0</v>
      </c>
      <c r="P77" s="496"/>
      <c r="Q77" s="497">
        <f>'(道)総政第33号様式'!Q83</f>
        <v>0</v>
      </c>
      <c r="R77" s="498"/>
      <c r="S77" s="499"/>
      <c r="T77" s="497">
        <f>'(道)総政第33号様式'!T83</f>
        <v>0</v>
      </c>
      <c r="U77" s="498"/>
      <c r="V77" s="499"/>
      <c r="W77" s="484" t="str">
        <f>IF('(道)総政第33号様式'!W83="","",'(道)総政第33号様式'!W83)</f>
        <v/>
      </c>
      <c r="X77" s="485"/>
      <c r="Y77" s="486"/>
      <c r="Z77" s="484" t="str">
        <f>IF('(道)総政第33号様式'!Z83="","",'(道)総政第33号様式'!Z83)</f>
        <v/>
      </c>
      <c r="AA77" s="485"/>
      <c r="AB77" s="486"/>
      <c r="AC77" s="484" t="str">
        <f>IF('(道)総政第33号様式'!AC83="","",'(道)総政第33号様式'!AC83)</f>
        <v/>
      </c>
      <c r="AD77" s="485"/>
      <c r="AE77" s="486"/>
      <c r="AF77" s="484" t="str">
        <f>IF('(道)総政第33号様式'!AF83="","",'(道)総政第33号様式'!AF83)</f>
        <v/>
      </c>
      <c r="AG77" s="485"/>
      <c r="AH77" s="486"/>
      <c r="AI77" s="469" t="str">
        <f>'(道)総政第33号様式'!AI83</f>
        <v/>
      </c>
      <c r="AJ77" s="470"/>
      <c r="AK77" s="130" t="s">
        <v>22</v>
      </c>
      <c r="AL77" s="164">
        <f>'(道)総政第33号様式'!AL83</f>
        <v>0</v>
      </c>
      <c r="AM77" s="164"/>
      <c r="AN77" s="164"/>
      <c r="AO77" s="165"/>
      <c r="AP77" s="163" t="s">
        <v>82</v>
      </c>
      <c r="AQ77" s="164" t="str">
        <f>'(道)総政第33号様式'!AQ83</f>
        <v/>
      </c>
      <c r="AR77" s="164"/>
      <c r="AS77" s="164"/>
      <c r="AT77" s="165"/>
      <c r="AU77" s="483" t="s">
        <v>82</v>
      </c>
      <c r="AV77" s="47"/>
      <c r="AW77" s="42"/>
      <c r="AX77" s="42"/>
    </row>
    <row r="78" spans="2:50" s="6" customFormat="1" ht="11.25" customHeight="1" x14ac:dyDescent="0.15">
      <c r="B78" s="478"/>
      <c r="C78" s="478"/>
      <c r="D78" s="244"/>
      <c r="E78" s="244"/>
      <c r="F78" s="481"/>
      <c r="G78" s="482"/>
      <c r="H78" s="493"/>
      <c r="I78" s="494"/>
      <c r="J78" s="495"/>
      <c r="K78" s="496"/>
      <c r="L78" s="496"/>
      <c r="M78" s="496"/>
      <c r="N78" s="496"/>
      <c r="O78" s="496"/>
      <c r="P78" s="496"/>
      <c r="Q78" s="500"/>
      <c r="R78" s="501"/>
      <c r="S78" s="502"/>
      <c r="T78" s="500"/>
      <c r="U78" s="501"/>
      <c r="V78" s="502"/>
      <c r="W78" s="487"/>
      <c r="X78" s="488"/>
      <c r="Y78" s="489"/>
      <c r="Z78" s="487"/>
      <c r="AA78" s="488"/>
      <c r="AB78" s="489"/>
      <c r="AC78" s="487"/>
      <c r="AD78" s="488"/>
      <c r="AE78" s="489"/>
      <c r="AF78" s="487"/>
      <c r="AG78" s="488"/>
      <c r="AH78" s="489"/>
      <c r="AI78" s="472"/>
      <c r="AJ78" s="473"/>
      <c r="AK78" s="130"/>
      <c r="AL78" s="164"/>
      <c r="AM78" s="164"/>
      <c r="AN78" s="164"/>
      <c r="AO78" s="165"/>
      <c r="AP78" s="130"/>
      <c r="AQ78" s="164"/>
      <c r="AR78" s="164"/>
      <c r="AS78" s="164"/>
      <c r="AT78" s="165"/>
      <c r="AU78" s="476"/>
      <c r="AV78" s="47"/>
      <c r="AW78" s="42"/>
      <c r="AX78" s="42"/>
    </row>
    <row r="79" spans="2:50" s="6" customFormat="1" ht="11.25" customHeight="1" x14ac:dyDescent="0.15">
      <c r="B79" s="478">
        <f>'(道)総政第33号様式'!B85</f>
        <v>0</v>
      </c>
      <c r="C79" s="478"/>
      <c r="D79" s="244" t="str">
        <f>'(道)総政第33号様式'!D85</f>
        <v/>
      </c>
      <c r="E79" s="244"/>
      <c r="F79" s="479">
        <f>IF('(道)総政第33号様式'!F85="○",1,)</f>
        <v>0</v>
      </c>
      <c r="G79" s="480"/>
      <c r="H79" s="490">
        <f>'(道)総政第33号様式'!H85</f>
        <v>0</v>
      </c>
      <c r="I79" s="491"/>
      <c r="J79" s="492"/>
      <c r="K79" s="496">
        <f>'(道)総政第33号様式'!K85</f>
        <v>0</v>
      </c>
      <c r="L79" s="496"/>
      <c r="M79" s="496">
        <f>'(道)総政第33号様式'!M85</f>
        <v>0</v>
      </c>
      <c r="N79" s="496"/>
      <c r="O79" s="496">
        <f>'(道)総政第33号様式'!O85</f>
        <v>0</v>
      </c>
      <c r="P79" s="496"/>
      <c r="Q79" s="497">
        <f>'(道)総政第33号様式'!Q85</f>
        <v>0</v>
      </c>
      <c r="R79" s="498"/>
      <c r="S79" s="499"/>
      <c r="T79" s="497">
        <f>'(道)総政第33号様式'!T85</f>
        <v>0</v>
      </c>
      <c r="U79" s="498"/>
      <c r="V79" s="499"/>
      <c r="W79" s="484" t="str">
        <f>IF('(道)総政第33号様式'!W85="","",'(道)総政第33号様式'!W85)</f>
        <v/>
      </c>
      <c r="X79" s="485"/>
      <c r="Y79" s="486"/>
      <c r="Z79" s="484" t="str">
        <f>IF('(道)総政第33号様式'!Z85="","",'(道)総政第33号様式'!Z85)</f>
        <v/>
      </c>
      <c r="AA79" s="485"/>
      <c r="AB79" s="486"/>
      <c r="AC79" s="484" t="str">
        <f>IF('(道)総政第33号様式'!AC85="","",'(道)総政第33号様式'!AC85)</f>
        <v/>
      </c>
      <c r="AD79" s="485"/>
      <c r="AE79" s="486"/>
      <c r="AF79" s="484" t="str">
        <f>IF('(道)総政第33号様式'!AF85="","",'(道)総政第33号様式'!AF85)</f>
        <v/>
      </c>
      <c r="AG79" s="485"/>
      <c r="AH79" s="486"/>
      <c r="AI79" s="469" t="str">
        <f>'(道)総政第33号様式'!AI85</f>
        <v/>
      </c>
      <c r="AJ79" s="470"/>
      <c r="AK79" s="130" t="s">
        <v>22</v>
      </c>
      <c r="AL79" s="164">
        <f>'(道)総政第33号様式'!AL85</f>
        <v>0</v>
      </c>
      <c r="AM79" s="164"/>
      <c r="AN79" s="164"/>
      <c r="AO79" s="165"/>
      <c r="AP79" s="163" t="s">
        <v>82</v>
      </c>
      <c r="AQ79" s="164" t="str">
        <f>'(道)総政第33号様式'!AQ85</f>
        <v/>
      </c>
      <c r="AR79" s="164"/>
      <c r="AS79" s="164"/>
      <c r="AT79" s="165"/>
      <c r="AU79" s="483" t="s">
        <v>82</v>
      </c>
      <c r="AV79" s="47"/>
      <c r="AW79" s="42"/>
      <c r="AX79" s="42"/>
    </row>
    <row r="80" spans="2:50" s="6" customFormat="1" ht="11.25" customHeight="1" x14ac:dyDescent="0.15">
      <c r="B80" s="478"/>
      <c r="C80" s="478"/>
      <c r="D80" s="244"/>
      <c r="E80" s="244"/>
      <c r="F80" s="481"/>
      <c r="G80" s="482"/>
      <c r="H80" s="493"/>
      <c r="I80" s="494"/>
      <c r="J80" s="495"/>
      <c r="K80" s="496"/>
      <c r="L80" s="496"/>
      <c r="M80" s="496"/>
      <c r="N80" s="496"/>
      <c r="O80" s="496"/>
      <c r="P80" s="496"/>
      <c r="Q80" s="500"/>
      <c r="R80" s="501"/>
      <c r="S80" s="502"/>
      <c r="T80" s="500"/>
      <c r="U80" s="501"/>
      <c r="V80" s="502"/>
      <c r="W80" s="487"/>
      <c r="X80" s="488"/>
      <c r="Y80" s="489"/>
      <c r="Z80" s="487"/>
      <c r="AA80" s="488"/>
      <c r="AB80" s="489"/>
      <c r="AC80" s="487"/>
      <c r="AD80" s="488"/>
      <c r="AE80" s="489"/>
      <c r="AF80" s="487"/>
      <c r="AG80" s="488"/>
      <c r="AH80" s="489"/>
      <c r="AI80" s="472"/>
      <c r="AJ80" s="473"/>
      <c r="AK80" s="130"/>
      <c r="AL80" s="164"/>
      <c r="AM80" s="164"/>
      <c r="AN80" s="164"/>
      <c r="AO80" s="165"/>
      <c r="AP80" s="130"/>
      <c r="AQ80" s="164"/>
      <c r="AR80" s="164"/>
      <c r="AS80" s="164"/>
      <c r="AT80" s="165"/>
      <c r="AU80" s="476"/>
      <c r="AV80" s="47"/>
      <c r="AW80" s="42"/>
      <c r="AX80" s="42"/>
    </row>
    <row r="81" spans="2:50" s="6" customFormat="1" ht="11.25" customHeight="1" x14ac:dyDescent="0.15">
      <c r="B81" s="478">
        <f>'(道)総政第33号様式'!B87</f>
        <v>0</v>
      </c>
      <c r="C81" s="478"/>
      <c r="D81" s="244" t="str">
        <f>'(道)総政第33号様式'!D87</f>
        <v/>
      </c>
      <c r="E81" s="244"/>
      <c r="F81" s="479">
        <f>IF('(道)総政第33号様式'!F87="○",1,)</f>
        <v>0</v>
      </c>
      <c r="G81" s="480"/>
      <c r="H81" s="490">
        <f>'(道)総政第33号様式'!H87</f>
        <v>0</v>
      </c>
      <c r="I81" s="491"/>
      <c r="J81" s="492"/>
      <c r="K81" s="496">
        <f>'(道)総政第33号様式'!K87</f>
        <v>0</v>
      </c>
      <c r="L81" s="496"/>
      <c r="M81" s="496">
        <f>'(道)総政第33号様式'!M87</f>
        <v>0</v>
      </c>
      <c r="N81" s="496"/>
      <c r="O81" s="496">
        <f>'(道)総政第33号様式'!O87</f>
        <v>0</v>
      </c>
      <c r="P81" s="496"/>
      <c r="Q81" s="497">
        <f>'(道)総政第33号様式'!Q87</f>
        <v>0</v>
      </c>
      <c r="R81" s="498"/>
      <c r="S81" s="499"/>
      <c r="T81" s="497">
        <f>'(道)総政第33号様式'!T87</f>
        <v>0</v>
      </c>
      <c r="U81" s="498"/>
      <c r="V81" s="499"/>
      <c r="W81" s="484" t="str">
        <f>IF('(道)総政第33号様式'!W87="","",'(道)総政第33号様式'!W87)</f>
        <v/>
      </c>
      <c r="X81" s="485"/>
      <c r="Y81" s="486"/>
      <c r="Z81" s="484" t="str">
        <f>IF('(道)総政第33号様式'!Z87="","",'(道)総政第33号様式'!Z87)</f>
        <v/>
      </c>
      <c r="AA81" s="485"/>
      <c r="AB81" s="486"/>
      <c r="AC81" s="484" t="str">
        <f>IF('(道)総政第33号様式'!AC87="","",'(道)総政第33号様式'!AC87)</f>
        <v/>
      </c>
      <c r="AD81" s="485"/>
      <c r="AE81" s="486"/>
      <c r="AF81" s="484" t="str">
        <f>IF('(道)総政第33号様式'!AF87="","",'(道)総政第33号様式'!AF87)</f>
        <v/>
      </c>
      <c r="AG81" s="485"/>
      <c r="AH81" s="486"/>
      <c r="AI81" s="469" t="str">
        <f>'(道)総政第33号様式'!AI87</f>
        <v/>
      </c>
      <c r="AJ81" s="470"/>
      <c r="AK81" s="130" t="s">
        <v>22</v>
      </c>
      <c r="AL81" s="164">
        <f>'(道)総政第33号様式'!AL87</f>
        <v>0</v>
      </c>
      <c r="AM81" s="164"/>
      <c r="AN81" s="164"/>
      <c r="AO81" s="165"/>
      <c r="AP81" s="163" t="s">
        <v>82</v>
      </c>
      <c r="AQ81" s="164" t="str">
        <f>'(道)総政第33号様式'!AQ87</f>
        <v/>
      </c>
      <c r="AR81" s="164"/>
      <c r="AS81" s="164"/>
      <c r="AT81" s="165"/>
      <c r="AU81" s="483" t="s">
        <v>82</v>
      </c>
      <c r="AV81" s="47"/>
      <c r="AW81" s="42"/>
      <c r="AX81" s="42"/>
    </row>
    <row r="82" spans="2:50" s="6" customFormat="1" ht="11.25" customHeight="1" x14ac:dyDescent="0.15">
      <c r="B82" s="478"/>
      <c r="C82" s="478"/>
      <c r="D82" s="244"/>
      <c r="E82" s="244"/>
      <c r="F82" s="481"/>
      <c r="G82" s="482"/>
      <c r="H82" s="493"/>
      <c r="I82" s="494"/>
      <c r="J82" s="495"/>
      <c r="K82" s="496"/>
      <c r="L82" s="496"/>
      <c r="M82" s="496"/>
      <c r="N82" s="496"/>
      <c r="O82" s="496"/>
      <c r="P82" s="496"/>
      <c r="Q82" s="500"/>
      <c r="R82" s="501"/>
      <c r="S82" s="502"/>
      <c r="T82" s="500"/>
      <c r="U82" s="501"/>
      <c r="V82" s="502"/>
      <c r="W82" s="487"/>
      <c r="X82" s="488"/>
      <c r="Y82" s="489"/>
      <c r="Z82" s="487"/>
      <c r="AA82" s="488"/>
      <c r="AB82" s="489"/>
      <c r="AC82" s="487"/>
      <c r="AD82" s="488"/>
      <c r="AE82" s="489"/>
      <c r="AF82" s="487"/>
      <c r="AG82" s="488"/>
      <c r="AH82" s="489"/>
      <c r="AI82" s="472"/>
      <c r="AJ82" s="473"/>
      <c r="AK82" s="130"/>
      <c r="AL82" s="164"/>
      <c r="AM82" s="164"/>
      <c r="AN82" s="164"/>
      <c r="AO82" s="165"/>
      <c r="AP82" s="130"/>
      <c r="AQ82" s="164"/>
      <c r="AR82" s="164"/>
      <c r="AS82" s="164"/>
      <c r="AT82" s="165"/>
      <c r="AU82" s="476"/>
      <c r="AV82" s="47"/>
      <c r="AW82" s="42"/>
      <c r="AX82" s="42"/>
    </row>
    <row r="83" spans="2:50" s="6" customFormat="1" ht="11.25" customHeight="1" x14ac:dyDescent="0.15">
      <c r="B83" s="478">
        <f>'(道)総政第33号様式'!B89</f>
        <v>0</v>
      </c>
      <c r="C83" s="478"/>
      <c r="D83" s="244" t="str">
        <f>'(道)総政第33号様式'!D89</f>
        <v/>
      </c>
      <c r="E83" s="244"/>
      <c r="F83" s="479">
        <f>IF('(道)総政第33号様式'!F89="○",1,)</f>
        <v>0</v>
      </c>
      <c r="G83" s="480"/>
      <c r="H83" s="490">
        <f>'(道)総政第33号様式'!H89</f>
        <v>0</v>
      </c>
      <c r="I83" s="491"/>
      <c r="J83" s="492"/>
      <c r="K83" s="496">
        <f>'(道)総政第33号様式'!K89</f>
        <v>0</v>
      </c>
      <c r="L83" s="496"/>
      <c r="M83" s="496">
        <f>'(道)総政第33号様式'!M89</f>
        <v>0</v>
      </c>
      <c r="N83" s="496"/>
      <c r="O83" s="496">
        <f>'(道)総政第33号様式'!O89</f>
        <v>0</v>
      </c>
      <c r="P83" s="496"/>
      <c r="Q83" s="497">
        <f>'(道)総政第33号様式'!Q89</f>
        <v>0</v>
      </c>
      <c r="R83" s="498"/>
      <c r="S83" s="499"/>
      <c r="T83" s="497">
        <f>'(道)総政第33号様式'!T89</f>
        <v>0</v>
      </c>
      <c r="U83" s="498"/>
      <c r="V83" s="499"/>
      <c r="W83" s="484" t="str">
        <f>IF('(道)総政第33号様式'!W89="","",'(道)総政第33号様式'!W89)</f>
        <v/>
      </c>
      <c r="X83" s="485"/>
      <c r="Y83" s="486"/>
      <c r="Z83" s="484" t="str">
        <f>IF('(道)総政第33号様式'!Z89="","",'(道)総政第33号様式'!Z89)</f>
        <v/>
      </c>
      <c r="AA83" s="485"/>
      <c r="AB83" s="486"/>
      <c r="AC83" s="484" t="str">
        <f>IF('(道)総政第33号様式'!AC89="","",'(道)総政第33号様式'!AC89)</f>
        <v/>
      </c>
      <c r="AD83" s="485"/>
      <c r="AE83" s="486"/>
      <c r="AF83" s="484" t="str">
        <f>IF('(道)総政第33号様式'!AF89="","",'(道)総政第33号様式'!AF89)</f>
        <v/>
      </c>
      <c r="AG83" s="485"/>
      <c r="AH83" s="486"/>
      <c r="AI83" s="469" t="str">
        <f>'(道)総政第33号様式'!AI89</f>
        <v/>
      </c>
      <c r="AJ83" s="470"/>
      <c r="AK83" s="130" t="s">
        <v>22</v>
      </c>
      <c r="AL83" s="164">
        <f>'(道)総政第33号様式'!AL89</f>
        <v>0</v>
      </c>
      <c r="AM83" s="164"/>
      <c r="AN83" s="164"/>
      <c r="AO83" s="165"/>
      <c r="AP83" s="163" t="s">
        <v>82</v>
      </c>
      <c r="AQ83" s="164" t="str">
        <f>'(道)総政第33号様式'!AQ89</f>
        <v/>
      </c>
      <c r="AR83" s="164"/>
      <c r="AS83" s="164"/>
      <c r="AT83" s="165"/>
      <c r="AU83" s="483" t="s">
        <v>82</v>
      </c>
      <c r="AV83" s="47"/>
      <c r="AW83" s="42"/>
      <c r="AX83" s="42"/>
    </row>
    <row r="84" spans="2:50" s="6" customFormat="1" ht="11.25" customHeight="1" x14ac:dyDescent="0.15">
      <c r="B84" s="478"/>
      <c r="C84" s="478"/>
      <c r="D84" s="244"/>
      <c r="E84" s="244"/>
      <c r="F84" s="481"/>
      <c r="G84" s="482"/>
      <c r="H84" s="493"/>
      <c r="I84" s="494"/>
      <c r="J84" s="495"/>
      <c r="K84" s="496"/>
      <c r="L84" s="496"/>
      <c r="M84" s="496"/>
      <c r="N84" s="496"/>
      <c r="O84" s="496"/>
      <c r="P84" s="496"/>
      <c r="Q84" s="500"/>
      <c r="R84" s="501"/>
      <c r="S84" s="502"/>
      <c r="T84" s="500"/>
      <c r="U84" s="501"/>
      <c r="V84" s="502"/>
      <c r="W84" s="487"/>
      <c r="X84" s="488"/>
      <c r="Y84" s="489"/>
      <c r="Z84" s="487"/>
      <c r="AA84" s="488"/>
      <c r="AB84" s="489"/>
      <c r="AC84" s="487"/>
      <c r="AD84" s="488"/>
      <c r="AE84" s="489"/>
      <c r="AF84" s="487"/>
      <c r="AG84" s="488"/>
      <c r="AH84" s="489"/>
      <c r="AI84" s="472"/>
      <c r="AJ84" s="473"/>
      <c r="AK84" s="130"/>
      <c r="AL84" s="164"/>
      <c r="AM84" s="164"/>
      <c r="AN84" s="164"/>
      <c r="AO84" s="165"/>
      <c r="AP84" s="130"/>
      <c r="AQ84" s="164"/>
      <c r="AR84" s="164"/>
      <c r="AS84" s="164"/>
      <c r="AT84" s="165"/>
      <c r="AU84" s="476"/>
      <c r="AV84" s="47"/>
      <c r="AW84" s="42"/>
      <c r="AX84" s="42"/>
    </row>
    <row r="85" spans="2:50" s="6" customFormat="1" ht="11.25" customHeight="1" x14ac:dyDescent="0.15">
      <c r="B85" s="478">
        <f>'(道)総政第33号様式'!B91</f>
        <v>0</v>
      </c>
      <c r="C85" s="478"/>
      <c r="D85" s="244" t="str">
        <f>'(道)総政第33号様式'!D91</f>
        <v/>
      </c>
      <c r="E85" s="244"/>
      <c r="F85" s="479">
        <f>IF('(道)総政第33号様式'!F91="○",1,)</f>
        <v>0</v>
      </c>
      <c r="G85" s="480"/>
      <c r="H85" s="490">
        <f>'(道)総政第33号様式'!H91</f>
        <v>0</v>
      </c>
      <c r="I85" s="491"/>
      <c r="J85" s="492"/>
      <c r="K85" s="496">
        <f>'(道)総政第33号様式'!K91</f>
        <v>0</v>
      </c>
      <c r="L85" s="496"/>
      <c r="M85" s="496">
        <f>'(道)総政第33号様式'!M91</f>
        <v>0</v>
      </c>
      <c r="N85" s="496"/>
      <c r="O85" s="496">
        <f>'(道)総政第33号様式'!O91</f>
        <v>0</v>
      </c>
      <c r="P85" s="496"/>
      <c r="Q85" s="497">
        <f>'(道)総政第33号様式'!Q91</f>
        <v>0</v>
      </c>
      <c r="R85" s="498"/>
      <c r="S85" s="499"/>
      <c r="T85" s="497">
        <f>'(道)総政第33号様式'!T91</f>
        <v>0</v>
      </c>
      <c r="U85" s="498"/>
      <c r="V85" s="499"/>
      <c r="W85" s="484" t="str">
        <f>IF('(道)総政第33号様式'!W91="","",'(道)総政第33号様式'!W91)</f>
        <v/>
      </c>
      <c r="X85" s="485"/>
      <c r="Y85" s="486"/>
      <c r="Z85" s="484" t="str">
        <f>IF('(道)総政第33号様式'!Z91="","",'(道)総政第33号様式'!Z91)</f>
        <v/>
      </c>
      <c r="AA85" s="485"/>
      <c r="AB85" s="486"/>
      <c r="AC85" s="484" t="str">
        <f>IF('(道)総政第33号様式'!AC91="","",'(道)総政第33号様式'!AC91)</f>
        <v/>
      </c>
      <c r="AD85" s="485"/>
      <c r="AE85" s="486"/>
      <c r="AF85" s="484" t="str">
        <f>IF('(道)総政第33号様式'!AF91="","",'(道)総政第33号様式'!AF91)</f>
        <v/>
      </c>
      <c r="AG85" s="485"/>
      <c r="AH85" s="486"/>
      <c r="AI85" s="469" t="str">
        <f>'(道)総政第33号様式'!AI91</f>
        <v/>
      </c>
      <c r="AJ85" s="470"/>
      <c r="AK85" s="130" t="s">
        <v>22</v>
      </c>
      <c r="AL85" s="164">
        <f>'(道)総政第33号様式'!AL91</f>
        <v>0</v>
      </c>
      <c r="AM85" s="164"/>
      <c r="AN85" s="164"/>
      <c r="AO85" s="165"/>
      <c r="AP85" s="163" t="s">
        <v>82</v>
      </c>
      <c r="AQ85" s="164" t="str">
        <f>'(道)総政第33号様式'!AQ91</f>
        <v/>
      </c>
      <c r="AR85" s="164"/>
      <c r="AS85" s="164"/>
      <c r="AT85" s="165"/>
      <c r="AU85" s="483" t="s">
        <v>82</v>
      </c>
      <c r="AV85" s="47"/>
      <c r="AW85" s="42"/>
      <c r="AX85" s="42"/>
    </row>
    <row r="86" spans="2:50" s="6" customFormat="1" ht="11.25" customHeight="1" x14ac:dyDescent="0.15">
      <c r="B86" s="478"/>
      <c r="C86" s="478"/>
      <c r="D86" s="244"/>
      <c r="E86" s="244"/>
      <c r="F86" s="481"/>
      <c r="G86" s="482"/>
      <c r="H86" s="493"/>
      <c r="I86" s="494"/>
      <c r="J86" s="495"/>
      <c r="K86" s="496"/>
      <c r="L86" s="496"/>
      <c r="M86" s="496"/>
      <c r="N86" s="496"/>
      <c r="O86" s="496"/>
      <c r="P86" s="496"/>
      <c r="Q86" s="500"/>
      <c r="R86" s="501"/>
      <c r="S86" s="502"/>
      <c r="T86" s="500"/>
      <c r="U86" s="501"/>
      <c r="V86" s="502"/>
      <c r="W86" s="487"/>
      <c r="X86" s="488"/>
      <c r="Y86" s="489"/>
      <c r="Z86" s="487"/>
      <c r="AA86" s="488"/>
      <c r="AB86" s="489"/>
      <c r="AC86" s="487"/>
      <c r="AD86" s="488"/>
      <c r="AE86" s="489"/>
      <c r="AF86" s="487"/>
      <c r="AG86" s="488"/>
      <c r="AH86" s="489"/>
      <c r="AI86" s="472"/>
      <c r="AJ86" s="473"/>
      <c r="AK86" s="130"/>
      <c r="AL86" s="164"/>
      <c r="AM86" s="164"/>
      <c r="AN86" s="164"/>
      <c r="AO86" s="165"/>
      <c r="AP86" s="130"/>
      <c r="AQ86" s="164"/>
      <c r="AR86" s="164"/>
      <c r="AS86" s="164"/>
      <c r="AT86" s="165"/>
      <c r="AU86" s="476"/>
      <c r="AV86" s="47"/>
      <c r="AW86" s="42"/>
      <c r="AX86" s="42"/>
    </row>
    <row r="87" spans="2:50" s="6" customFormat="1" ht="11.25" customHeight="1" x14ac:dyDescent="0.15">
      <c r="B87" s="478">
        <f>'(道)総政第33号様式'!B93</f>
        <v>0</v>
      </c>
      <c r="C87" s="478"/>
      <c r="D87" s="244" t="str">
        <f>'(道)総政第33号様式'!D93</f>
        <v/>
      </c>
      <c r="E87" s="244"/>
      <c r="F87" s="479">
        <f>IF('(道)総政第33号様式'!F93="○",1,)</f>
        <v>0</v>
      </c>
      <c r="G87" s="480"/>
      <c r="H87" s="490">
        <f>'(道)総政第33号様式'!H93</f>
        <v>0</v>
      </c>
      <c r="I87" s="491"/>
      <c r="J87" s="492"/>
      <c r="K87" s="496">
        <f>'(道)総政第33号様式'!K93</f>
        <v>0</v>
      </c>
      <c r="L87" s="496"/>
      <c r="M87" s="496">
        <f>'(道)総政第33号様式'!M93</f>
        <v>0</v>
      </c>
      <c r="N87" s="496"/>
      <c r="O87" s="496">
        <f>'(道)総政第33号様式'!O93</f>
        <v>0</v>
      </c>
      <c r="P87" s="496"/>
      <c r="Q87" s="497">
        <f>'(道)総政第33号様式'!Q93</f>
        <v>0</v>
      </c>
      <c r="R87" s="498"/>
      <c r="S87" s="499"/>
      <c r="T87" s="497">
        <f>'(道)総政第33号様式'!T93</f>
        <v>0</v>
      </c>
      <c r="U87" s="498"/>
      <c r="V87" s="499"/>
      <c r="W87" s="484" t="str">
        <f>IF('(道)総政第33号様式'!W93="","",'(道)総政第33号様式'!W93)</f>
        <v/>
      </c>
      <c r="X87" s="485"/>
      <c r="Y87" s="486"/>
      <c r="Z87" s="484" t="str">
        <f>IF('(道)総政第33号様式'!Z93="","",'(道)総政第33号様式'!Z93)</f>
        <v/>
      </c>
      <c r="AA87" s="485"/>
      <c r="AB87" s="486"/>
      <c r="AC87" s="484" t="str">
        <f>IF('(道)総政第33号様式'!AC93="","",'(道)総政第33号様式'!AC93)</f>
        <v/>
      </c>
      <c r="AD87" s="485"/>
      <c r="AE87" s="486"/>
      <c r="AF87" s="484" t="str">
        <f>IF('(道)総政第33号様式'!AF93="","",'(道)総政第33号様式'!AF93)</f>
        <v/>
      </c>
      <c r="AG87" s="485"/>
      <c r="AH87" s="486"/>
      <c r="AI87" s="469" t="str">
        <f>'(道)総政第33号様式'!AI93</f>
        <v/>
      </c>
      <c r="AJ87" s="470"/>
      <c r="AK87" s="130" t="s">
        <v>22</v>
      </c>
      <c r="AL87" s="164">
        <f>'(道)総政第33号様式'!AL93</f>
        <v>0</v>
      </c>
      <c r="AM87" s="164"/>
      <c r="AN87" s="164"/>
      <c r="AO87" s="165"/>
      <c r="AP87" s="163" t="s">
        <v>82</v>
      </c>
      <c r="AQ87" s="164" t="str">
        <f>'(道)総政第33号様式'!AQ93</f>
        <v/>
      </c>
      <c r="AR87" s="164"/>
      <c r="AS87" s="164"/>
      <c r="AT87" s="165"/>
      <c r="AU87" s="483" t="s">
        <v>82</v>
      </c>
      <c r="AV87" s="47"/>
      <c r="AW87" s="42"/>
      <c r="AX87" s="42"/>
    </row>
    <row r="88" spans="2:50" s="6" customFormat="1" ht="11.25" customHeight="1" x14ac:dyDescent="0.15">
      <c r="B88" s="478"/>
      <c r="C88" s="478"/>
      <c r="D88" s="244"/>
      <c r="E88" s="244"/>
      <c r="F88" s="481"/>
      <c r="G88" s="482"/>
      <c r="H88" s="493"/>
      <c r="I88" s="494"/>
      <c r="J88" s="495"/>
      <c r="K88" s="496"/>
      <c r="L88" s="496"/>
      <c r="M88" s="496"/>
      <c r="N88" s="496"/>
      <c r="O88" s="496"/>
      <c r="P88" s="496"/>
      <c r="Q88" s="500"/>
      <c r="R88" s="501"/>
      <c r="S88" s="502"/>
      <c r="T88" s="500"/>
      <c r="U88" s="501"/>
      <c r="V88" s="502"/>
      <c r="W88" s="487"/>
      <c r="X88" s="488"/>
      <c r="Y88" s="489"/>
      <c r="Z88" s="487"/>
      <c r="AA88" s="488"/>
      <c r="AB88" s="489"/>
      <c r="AC88" s="487"/>
      <c r="AD88" s="488"/>
      <c r="AE88" s="489"/>
      <c r="AF88" s="487"/>
      <c r="AG88" s="488"/>
      <c r="AH88" s="489"/>
      <c r="AI88" s="472"/>
      <c r="AJ88" s="473"/>
      <c r="AK88" s="130"/>
      <c r="AL88" s="164"/>
      <c r="AM88" s="164"/>
      <c r="AN88" s="164"/>
      <c r="AO88" s="165"/>
      <c r="AP88" s="130"/>
      <c r="AQ88" s="164"/>
      <c r="AR88" s="164"/>
      <c r="AS88" s="164"/>
      <c r="AT88" s="165"/>
      <c r="AU88" s="476"/>
      <c r="AV88" s="47"/>
      <c r="AW88" s="42"/>
      <c r="AX88" s="42"/>
    </row>
    <row r="89" spans="2:50" s="72" customFormat="1" ht="11.25" customHeight="1" x14ac:dyDescent="0.15">
      <c r="B89" s="478">
        <f>'(道)総政第33号様式'!B95</f>
        <v>0</v>
      </c>
      <c r="C89" s="478"/>
      <c r="D89" s="244" t="str">
        <f>'(道)総政第33号様式'!D95</f>
        <v/>
      </c>
      <c r="E89" s="244"/>
      <c r="F89" s="479">
        <f>IF('(道)総政第33号様式'!F95="○",1,)</f>
        <v>0</v>
      </c>
      <c r="G89" s="480"/>
      <c r="H89" s="490">
        <f>'(道)総政第33号様式'!H95</f>
        <v>0</v>
      </c>
      <c r="I89" s="491"/>
      <c r="J89" s="492"/>
      <c r="K89" s="496">
        <f>'(道)総政第33号様式'!K95</f>
        <v>0</v>
      </c>
      <c r="L89" s="496"/>
      <c r="M89" s="496">
        <f>'(道)総政第33号様式'!M95</f>
        <v>0</v>
      </c>
      <c r="N89" s="496"/>
      <c r="O89" s="496">
        <f>'(道)総政第33号様式'!O95</f>
        <v>0</v>
      </c>
      <c r="P89" s="496"/>
      <c r="Q89" s="497">
        <f>'(道)総政第33号様式'!Q95</f>
        <v>0</v>
      </c>
      <c r="R89" s="498"/>
      <c r="S89" s="499"/>
      <c r="T89" s="497">
        <f>'(道)総政第33号様式'!T95</f>
        <v>0</v>
      </c>
      <c r="U89" s="498"/>
      <c r="V89" s="499"/>
      <c r="W89" s="484" t="str">
        <f>IF('(道)総政第33号様式'!W95="","",'(道)総政第33号様式'!W95)</f>
        <v/>
      </c>
      <c r="X89" s="485"/>
      <c r="Y89" s="486"/>
      <c r="Z89" s="484" t="str">
        <f>IF('(道)総政第33号様式'!Z95="","",'(道)総政第33号様式'!Z95)</f>
        <v/>
      </c>
      <c r="AA89" s="485"/>
      <c r="AB89" s="486"/>
      <c r="AC89" s="484" t="str">
        <f>IF('(道)総政第33号様式'!AC95="","",'(道)総政第33号様式'!AC95)</f>
        <v/>
      </c>
      <c r="AD89" s="485"/>
      <c r="AE89" s="486"/>
      <c r="AF89" s="484" t="str">
        <f>IF('(道)総政第33号様式'!AF95="","",'(道)総政第33号様式'!AF95)</f>
        <v/>
      </c>
      <c r="AG89" s="485"/>
      <c r="AH89" s="486"/>
      <c r="AI89" s="469" t="str">
        <f>'(道)総政第33号様式'!AI95</f>
        <v/>
      </c>
      <c r="AJ89" s="470"/>
      <c r="AK89" s="130" t="s">
        <v>22</v>
      </c>
      <c r="AL89" s="164">
        <f>'(道)総政第33号様式'!AL95</f>
        <v>0</v>
      </c>
      <c r="AM89" s="164"/>
      <c r="AN89" s="164"/>
      <c r="AO89" s="165"/>
      <c r="AP89" s="163" t="s">
        <v>82</v>
      </c>
      <c r="AQ89" s="164" t="str">
        <f>'(道)総政第33号様式'!AQ95</f>
        <v/>
      </c>
      <c r="AR89" s="164"/>
      <c r="AS89" s="164"/>
      <c r="AT89" s="165"/>
      <c r="AU89" s="483" t="s">
        <v>82</v>
      </c>
      <c r="AV89" s="74"/>
      <c r="AW89" s="75"/>
      <c r="AX89" s="75"/>
    </row>
    <row r="90" spans="2:50" s="72" customFormat="1" ht="11.25" customHeight="1" x14ac:dyDescent="0.15">
      <c r="B90" s="478"/>
      <c r="C90" s="478"/>
      <c r="D90" s="244"/>
      <c r="E90" s="244"/>
      <c r="F90" s="481"/>
      <c r="G90" s="482"/>
      <c r="H90" s="493"/>
      <c r="I90" s="494"/>
      <c r="J90" s="495"/>
      <c r="K90" s="496"/>
      <c r="L90" s="496"/>
      <c r="M90" s="496"/>
      <c r="N90" s="496"/>
      <c r="O90" s="496"/>
      <c r="P90" s="496"/>
      <c r="Q90" s="500"/>
      <c r="R90" s="501"/>
      <c r="S90" s="502"/>
      <c r="T90" s="500"/>
      <c r="U90" s="501"/>
      <c r="V90" s="502"/>
      <c r="W90" s="487"/>
      <c r="X90" s="488"/>
      <c r="Y90" s="489"/>
      <c r="Z90" s="487"/>
      <c r="AA90" s="488"/>
      <c r="AB90" s="489"/>
      <c r="AC90" s="487"/>
      <c r="AD90" s="488"/>
      <c r="AE90" s="489"/>
      <c r="AF90" s="487"/>
      <c r="AG90" s="488"/>
      <c r="AH90" s="489"/>
      <c r="AI90" s="472"/>
      <c r="AJ90" s="473"/>
      <c r="AK90" s="130"/>
      <c r="AL90" s="164"/>
      <c r="AM90" s="164"/>
      <c r="AN90" s="164"/>
      <c r="AO90" s="165"/>
      <c r="AP90" s="130"/>
      <c r="AQ90" s="164"/>
      <c r="AR90" s="164"/>
      <c r="AS90" s="164"/>
      <c r="AT90" s="165"/>
      <c r="AU90" s="476"/>
      <c r="AV90" s="74"/>
      <c r="AW90" s="75"/>
      <c r="AX90" s="75"/>
    </row>
    <row r="91" spans="2:50" s="72" customFormat="1" ht="11.25" customHeight="1" x14ac:dyDescent="0.15">
      <c r="B91" s="478">
        <f>'(道)総政第33号様式'!B97</f>
        <v>0</v>
      </c>
      <c r="C91" s="478"/>
      <c r="D91" s="244" t="str">
        <f>'(道)総政第33号様式'!D97</f>
        <v/>
      </c>
      <c r="E91" s="244"/>
      <c r="F91" s="479">
        <f>IF('(道)総政第33号様式'!F97="○",1,)</f>
        <v>0</v>
      </c>
      <c r="G91" s="480"/>
      <c r="H91" s="490">
        <f>'(道)総政第33号様式'!H97</f>
        <v>0</v>
      </c>
      <c r="I91" s="491"/>
      <c r="J91" s="492"/>
      <c r="K91" s="496">
        <f>'(道)総政第33号様式'!K97</f>
        <v>0</v>
      </c>
      <c r="L91" s="496"/>
      <c r="M91" s="496">
        <f>'(道)総政第33号様式'!M97</f>
        <v>0</v>
      </c>
      <c r="N91" s="496"/>
      <c r="O91" s="496">
        <f>'(道)総政第33号様式'!O97</f>
        <v>0</v>
      </c>
      <c r="P91" s="496"/>
      <c r="Q91" s="497">
        <f>'(道)総政第33号様式'!Q97</f>
        <v>0</v>
      </c>
      <c r="R91" s="498"/>
      <c r="S91" s="499"/>
      <c r="T91" s="497">
        <f>'(道)総政第33号様式'!T97</f>
        <v>0</v>
      </c>
      <c r="U91" s="498"/>
      <c r="V91" s="499"/>
      <c r="W91" s="484" t="str">
        <f>IF('(道)総政第33号様式'!W97="","",'(道)総政第33号様式'!W97)</f>
        <v/>
      </c>
      <c r="X91" s="485"/>
      <c r="Y91" s="486"/>
      <c r="Z91" s="484" t="str">
        <f>IF('(道)総政第33号様式'!Z97="","",'(道)総政第33号様式'!Z97)</f>
        <v/>
      </c>
      <c r="AA91" s="485"/>
      <c r="AB91" s="486"/>
      <c r="AC91" s="484" t="str">
        <f>IF('(道)総政第33号様式'!AC97="","",'(道)総政第33号様式'!AC97)</f>
        <v/>
      </c>
      <c r="AD91" s="485"/>
      <c r="AE91" s="486"/>
      <c r="AF91" s="484" t="str">
        <f>IF('(道)総政第33号様式'!AF97="","",'(道)総政第33号様式'!AF97)</f>
        <v/>
      </c>
      <c r="AG91" s="485"/>
      <c r="AH91" s="486"/>
      <c r="AI91" s="469" t="str">
        <f>'(道)総政第33号様式'!AI97</f>
        <v/>
      </c>
      <c r="AJ91" s="470"/>
      <c r="AK91" s="130" t="s">
        <v>22</v>
      </c>
      <c r="AL91" s="164">
        <f>'(道)総政第33号様式'!AL97</f>
        <v>0</v>
      </c>
      <c r="AM91" s="164"/>
      <c r="AN91" s="164"/>
      <c r="AO91" s="165"/>
      <c r="AP91" s="163" t="s">
        <v>82</v>
      </c>
      <c r="AQ91" s="164" t="str">
        <f>'(道)総政第33号様式'!AQ97</f>
        <v/>
      </c>
      <c r="AR91" s="164"/>
      <c r="AS91" s="164"/>
      <c r="AT91" s="165"/>
      <c r="AU91" s="483" t="s">
        <v>82</v>
      </c>
      <c r="AV91" s="74"/>
      <c r="AW91" s="75"/>
      <c r="AX91" s="75"/>
    </row>
    <row r="92" spans="2:50" s="72" customFormat="1" ht="11.25" customHeight="1" x14ac:dyDescent="0.15">
      <c r="B92" s="478"/>
      <c r="C92" s="478"/>
      <c r="D92" s="244"/>
      <c r="E92" s="244"/>
      <c r="F92" s="481"/>
      <c r="G92" s="482"/>
      <c r="H92" s="493"/>
      <c r="I92" s="494"/>
      <c r="J92" s="495"/>
      <c r="K92" s="496"/>
      <c r="L92" s="496"/>
      <c r="M92" s="496"/>
      <c r="N92" s="496"/>
      <c r="O92" s="496"/>
      <c r="P92" s="496"/>
      <c r="Q92" s="500"/>
      <c r="R92" s="501"/>
      <c r="S92" s="502"/>
      <c r="T92" s="500"/>
      <c r="U92" s="501"/>
      <c r="V92" s="502"/>
      <c r="W92" s="487"/>
      <c r="X92" s="488"/>
      <c r="Y92" s="489"/>
      <c r="Z92" s="487"/>
      <c r="AA92" s="488"/>
      <c r="AB92" s="489"/>
      <c r="AC92" s="487"/>
      <c r="AD92" s="488"/>
      <c r="AE92" s="489"/>
      <c r="AF92" s="487"/>
      <c r="AG92" s="488"/>
      <c r="AH92" s="489"/>
      <c r="AI92" s="472"/>
      <c r="AJ92" s="473"/>
      <c r="AK92" s="130"/>
      <c r="AL92" s="164"/>
      <c r="AM92" s="164"/>
      <c r="AN92" s="164"/>
      <c r="AO92" s="165"/>
      <c r="AP92" s="130"/>
      <c r="AQ92" s="164"/>
      <c r="AR92" s="164"/>
      <c r="AS92" s="164"/>
      <c r="AT92" s="165"/>
      <c r="AU92" s="476"/>
      <c r="AV92" s="74"/>
      <c r="AW92" s="75"/>
      <c r="AX92" s="75"/>
    </row>
    <row r="93" spans="2:50" s="72" customFormat="1" ht="11.25" customHeight="1" x14ac:dyDescent="0.15">
      <c r="B93" s="478">
        <f>'(道)総政第33号様式'!B99</f>
        <v>0</v>
      </c>
      <c r="C93" s="478"/>
      <c r="D93" s="244" t="str">
        <f>'(道)総政第33号様式'!D99</f>
        <v/>
      </c>
      <c r="E93" s="244"/>
      <c r="F93" s="479">
        <f>IF('(道)総政第33号様式'!F99="○",1,)</f>
        <v>0</v>
      </c>
      <c r="G93" s="480"/>
      <c r="H93" s="490">
        <f>'(道)総政第33号様式'!H99</f>
        <v>0</v>
      </c>
      <c r="I93" s="491"/>
      <c r="J93" s="492"/>
      <c r="K93" s="496">
        <f>'(道)総政第33号様式'!K99</f>
        <v>0</v>
      </c>
      <c r="L93" s="496"/>
      <c r="M93" s="496">
        <f>'(道)総政第33号様式'!M99</f>
        <v>0</v>
      </c>
      <c r="N93" s="496"/>
      <c r="O93" s="496">
        <f>'(道)総政第33号様式'!O99</f>
        <v>0</v>
      </c>
      <c r="P93" s="496"/>
      <c r="Q93" s="497">
        <f>'(道)総政第33号様式'!Q99</f>
        <v>0</v>
      </c>
      <c r="R93" s="498"/>
      <c r="S93" s="499"/>
      <c r="T93" s="497">
        <f>'(道)総政第33号様式'!T99</f>
        <v>0</v>
      </c>
      <c r="U93" s="498"/>
      <c r="V93" s="499"/>
      <c r="W93" s="484" t="str">
        <f>IF('(道)総政第33号様式'!W99="","",'(道)総政第33号様式'!W99)</f>
        <v/>
      </c>
      <c r="X93" s="485"/>
      <c r="Y93" s="486"/>
      <c r="Z93" s="484" t="str">
        <f>IF('(道)総政第33号様式'!Z99="","",'(道)総政第33号様式'!Z99)</f>
        <v/>
      </c>
      <c r="AA93" s="485"/>
      <c r="AB93" s="486"/>
      <c r="AC93" s="484" t="str">
        <f>IF('(道)総政第33号様式'!AC99="","",'(道)総政第33号様式'!AC99)</f>
        <v/>
      </c>
      <c r="AD93" s="485"/>
      <c r="AE93" s="486"/>
      <c r="AF93" s="484" t="str">
        <f>IF('(道)総政第33号様式'!AF99="","",'(道)総政第33号様式'!AF99)</f>
        <v/>
      </c>
      <c r="AG93" s="485"/>
      <c r="AH93" s="486"/>
      <c r="AI93" s="469" t="str">
        <f>'(道)総政第33号様式'!AI99</f>
        <v/>
      </c>
      <c r="AJ93" s="470"/>
      <c r="AK93" s="130" t="s">
        <v>22</v>
      </c>
      <c r="AL93" s="164">
        <f>'(道)総政第33号様式'!AL99</f>
        <v>0</v>
      </c>
      <c r="AM93" s="164"/>
      <c r="AN93" s="164"/>
      <c r="AO93" s="165"/>
      <c r="AP93" s="163" t="s">
        <v>82</v>
      </c>
      <c r="AQ93" s="164" t="str">
        <f>'(道)総政第33号様式'!AQ99</f>
        <v/>
      </c>
      <c r="AR93" s="164"/>
      <c r="AS93" s="164"/>
      <c r="AT93" s="165"/>
      <c r="AU93" s="483" t="s">
        <v>82</v>
      </c>
      <c r="AV93" s="74"/>
      <c r="AW93" s="75"/>
      <c r="AX93" s="75"/>
    </row>
    <row r="94" spans="2:50" s="72" customFormat="1" ht="11.25" customHeight="1" x14ac:dyDescent="0.15">
      <c r="B94" s="478"/>
      <c r="C94" s="478"/>
      <c r="D94" s="244"/>
      <c r="E94" s="244"/>
      <c r="F94" s="481"/>
      <c r="G94" s="482"/>
      <c r="H94" s="493"/>
      <c r="I94" s="494"/>
      <c r="J94" s="495"/>
      <c r="K94" s="496"/>
      <c r="L94" s="496"/>
      <c r="M94" s="496"/>
      <c r="N94" s="496"/>
      <c r="O94" s="496"/>
      <c r="P94" s="496"/>
      <c r="Q94" s="500"/>
      <c r="R94" s="501"/>
      <c r="S94" s="502"/>
      <c r="T94" s="500"/>
      <c r="U94" s="501"/>
      <c r="V94" s="502"/>
      <c r="W94" s="487"/>
      <c r="X94" s="488"/>
      <c r="Y94" s="489"/>
      <c r="Z94" s="487"/>
      <c r="AA94" s="488"/>
      <c r="AB94" s="489"/>
      <c r="AC94" s="487"/>
      <c r="AD94" s="488"/>
      <c r="AE94" s="489"/>
      <c r="AF94" s="487"/>
      <c r="AG94" s="488"/>
      <c r="AH94" s="489"/>
      <c r="AI94" s="472"/>
      <c r="AJ94" s="473"/>
      <c r="AK94" s="130"/>
      <c r="AL94" s="164"/>
      <c r="AM94" s="164"/>
      <c r="AN94" s="164"/>
      <c r="AO94" s="165"/>
      <c r="AP94" s="130"/>
      <c r="AQ94" s="164"/>
      <c r="AR94" s="164"/>
      <c r="AS94" s="164"/>
      <c r="AT94" s="165"/>
      <c r="AU94" s="476"/>
      <c r="AV94" s="74"/>
      <c r="AW94" s="75"/>
      <c r="AX94" s="75"/>
    </row>
    <row r="95" spans="2:50" s="72" customFormat="1" ht="11.25" customHeight="1" x14ac:dyDescent="0.15">
      <c r="B95" s="478">
        <f>'(道)総政第33号様式'!B101</f>
        <v>0</v>
      </c>
      <c r="C95" s="478"/>
      <c r="D95" s="244" t="str">
        <f>'(道)総政第33号様式'!D101</f>
        <v/>
      </c>
      <c r="E95" s="244"/>
      <c r="F95" s="479">
        <f>IF('(道)総政第33号様式'!F101="○",1,)</f>
        <v>0</v>
      </c>
      <c r="G95" s="480"/>
      <c r="H95" s="490">
        <f>'(道)総政第33号様式'!H101</f>
        <v>0</v>
      </c>
      <c r="I95" s="491"/>
      <c r="J95" s="492"/>
      <c r="K95" s="496">
        <f>'(道)総政第33号様式'!K101</f>
        <v>0</v>
      </c>
      <c r="L95" s="496"/>
      <c r="M95" s="496">
        <f>'(道)総政第33号様式'!M101</f>
        <v>0</v>
      </c>
      <c r="N95" s="496"/>
      <c r="O95" s="496">
        <f>'(道)総政第33号様式'!O101</f>
        <v>0</v>
      </c>
      <c r="P95" s="496"/>
      <c r="Q95" s="497">
        <f>'(道)総政第33号様式'!Q101</f>
        <v>0</v>
      </c>
      <c r="R95" s="498"/>
      <c r="S95" s="499"/>
      <c r="T95" s="497">
        <f>'(道)総政第33号様式'!T101</f>
        <v>0</v>
      </c>
      <c r="U95" s="498"/>
      <c r="V95" s="499"/>
      <c r="W95" s="484" t="str">
        <f>IF('(道)総政第33号様式'!W101="","",'(道)総政第33号様式'!W101)</f>
        <v/>
      </c>
      <c r="X95" s="485"/>
      <c r="Y95" s="486"/>
      <c r="Z95" s="484" t="str">
        <f>IF('(道)総政第33号様式'!Z101="","",'(道)総政第33号様式'!Z101)</f>
        <v/>
      </c>
      <c r="AA95" s="485"/>
      <c r="AB95" s="486"/>
      <c r="AC95" s="484" t="str">
        <f>IF('(道)総政第33号様式'!AC101="","",'(道)総政第33号様式'!AC101)</f>
        <v/>
      </c>
      <c r="AD95" s="485"/>
      <c r="AE95" s="486"/>
      <c r="AF95" s="484" t="str">
        <f>IF('(道)総政第33号様式'!AF101="","",'(道)総政第33号様式'!AF101)</f>
        <v/>
      </c>
      <c r="AG95" s="485"/>
      <c r="AH95" s="486"/>
      <c r="AI95" s="469" t="str">
        <f>'(道)総政第33号様式'!AI101</f>
        <v/>
      </c>
      <c r="AJ95" s="470"/>
      <c r="AK95" s="130" t="s">
        <v>22</v>
      </c>
      <c r="AL95" s="164">
        <f>'(道)総政第33号様式'!AL101</f>
        <v>0</v>
      </c>
      <c r="AM95" s="164"/>
      <c r="AN95" s="164"/>
      <c r="AO95" s="165"/>
      <c r="AP95" s="163" t="s">
        <v>82</v>
      </c>
      <c r="AQ95" s="164" t="str">
        <f>'(道)総政第33号様式'!AQ101</f>
        <v/>
      </c>
      <c r="AR95" s="164"/>
      <c r="AS95" s="164"/>
      <c r="AT95" s="165"/>
      <c r="AU95" s="483" t="s">
        <v>82</v>
      </c>
      <c r="AV95" s="74"/>
      <c r="AW95" s="75"/>
      <c r="AX95" s="75"/>
    </row>
    <row r="96" spans="2:50" s="72" customFormat="1" ht="11.25" customHeight="1" x14ac:dyDescent="0.15">
      <c r="B96" s="478"/>
      <c r="C96" s="478"/>
      <c r="D96" s="244"/>
      <c r="E96" s="244"/>
      <c r="F96" s="481"/>
      <c r="G96" s="482"/>
      <c r="H96" s="493"/>
      <c r="I96" s="494"/>
      <c r="J96" s="495"/>
      <c r="K96" s="496"/>
      <c r="L96" s="496"/>
      <c r="M96" s="496"/>
      <c r="N96" s="496"/>
      <c r="O96" s="496"/>
      <c r="P96" s="496"/>
      <c r="Q96" s="500"/>
      <c r="R96" s="501"/>
      <c r="S96" s="502"/>
      <c r="T96" s="500"/>
      <c r="U96" s="501"/>
      <c r="V96" s="502"/>
      <c r="W96" s="487"/>
      <c r="X96" s="488"/>
      <c r="Y96" s="489"/>
      <c r="Z96" s="487"/>
      <c r="AA96" s="488"/>
      <c r="AB96" s="489"/>
      <c r="AC96" s="487"/>
      <c r="AD96" s="488"/>
      <c r="AE96" s="489"/>
      <c r="AF96" s="487"/>
      <c r="AG96" s="488"/>
      <c r="AH96" s="489"/>
      <c r="AI96" s="472"/>
      <c r="AJ96" s="473"/>
      <c r="AK96" s="130"/>
      <c r="AL96" s="164"/>
      <c r="AM96" s="164"/>
      <c r="AN96" s="164"/>
      <c r="AO96" s="165"/>
      <c r="AP96" s="130"/>
      <c r="AQ96" s="164"/>
      <c r="AR96" s="164"/>
      <c r="AS96" s="164"/>
      <c r="AT96" s="165"/>
      <c r="AU96" s="476"/>
      <c r="AV96" s="74"/>
      <c r="AW96" s="75"/>
      <c r="AX96" s="75"/>
    </row>
    <row r="97" spans="2:50" s="72" customFormat="1" ht="11.25" customHeight="1" x14ac:dyDescent="0.15">
      <c r="B97" s="478">
        <f>'(道)総政第33号様式'!B103</f>
        <v>0</v>
      </c>
      <c r="C97" s="478"/>
      <c r="D97" s="244" t="str">
        <f>'(道)総政第33号様式'!D103</f>
        <v/>
      </c>
      <c r="E97" s="244"/>
      <c r="F97" s="479">
        <f>IF('(道)総政第33号様式'!F103="○",1,)</f>
        <v>0</v>
      </c>
      <c r="G97" s="480"/>
      <c r="H97" s="490">
        <f>'(道)総政第33号様式'!H103</f>
        <v>0</v>
      </c>
      <c r="I97" s="491"/>
      <c r="J97" s="492"/>
      <c r="K97" s="496">
        <f>'(道)総政第33号様式'!K103</f>
        <v>0</v>
      </c>
      <c r="L97" s="496"/>
      <c r="M97" s="496">
        <f>'(道)総政第33号様式'!M103</f>
        <v>0</v>
      </c>
      <c r="N97" s="496"/>
      <c r="O97" s="496">
        <f>'(道)総政第33号様式'!O103</f>
        <v>0</v>
      </c>
      <c r="P97" s="496"/>
      <c r="Q97" s="497">
        <f>'(道)総政第33号様式'!Q103</f>
        <v>0</v>
      </c>
      <c r="R97" s="498"/>
      <c r="S97" s="499"/>
      <c r="T97" s="497">
        <f>'(道)総政第33号様式'!T103</f>
        <v>0</v>
      </c>
      <c r="U97" s="498"/>
      <c r="V97" s="499"/>
      <c r="W97" s="484" t="str">
        <f>IF('(道)総政第33号様式'!W103="","",'(道)総政第33号様式'!W103)</f>
        <v/>
      </c>
      <c r="X97" s="485"/>
      <c r="Y97" s="486"/>
      <c r="Z97" s="484" t="str">
        <f>IF('(道)総政第33号様式'!Z103="","",'(道)総政第33号様式'!Z103)</f>
        <v/>
      </c>
      <c r="AA97" s="485"/>
      <c r="AB97" s="486"/>
      <c r="AC97" s="484" t="str">
        <f>IF('(道)総政第33号様式'!AC103="","",'(道)総政第33号様式'!AC103)</f>
        <v/>
      </c>
      <c r="AD97" s="485"/>
      <c r="AE97" s="486"/>
      <c r="AF97" s="484" t="str">
        <f>IF('(道)総政第33号様式'!AF103="","",'(道)総政第33号様式'!AF103)</f>
        <v/>
      </c>
      <c r="AG97" s="485"/>
      <c r="AH97" s="486"/>
      <c r="AI97" s="469" t="str">
        <f>'(道)総政第33号様式'!AI103</f>
        <v/>
      </c>
      <c r="AJ97" s="470"/>
      <c r="AK97" s="130" t="s">
        <v>22</v>
      </c>
      <c r="AL97" s="164">
        <f>'(道)総政第33号様式'!AL103</f>
        <v>0</v>
      </c>
      <c r="AM97" s="164"/>
      <c r="AN97" s="164"/>
      <c r="AO97" s="165"/>
      <c r="AP97" s="163" t="s">
        <v>82</v>
      </c>
      <c r="AQ97" s="164" t="str">
        <f>'(道)総政第33号様式'!AQ103</f>
        <v/>
      </c>
      <c r="AR97" s="164"/>
      <c r="AS97" s="164"/>
      <c r="AT97" s="165"/>
      <c r="AU97" s="483" t="s">
        <v>82</v>
      </c>
      <c r="AV97" s="74"/>
      <c r="AW97" s="75"/>
      <c r="AX97" s="75"/>
    </row>
    <row r="98" spans="2:50" s="72" customFormat="1" ht="11.25" customHeight="1" x14ac:dyDescent="0.15">
      <c r="B98" s="478"/>
      <c r="C98" s="478"/>
      <c r="D98" s="244"/>
      <c r="E98" s="244"/>
      <c r="F98" s="481"/>
      <c r="G98" s="482"/>
      <c r="H98" s="493"/>
      <c r="I98" s="494"/>
      <c r="J98" s="495"/>
      <c r="K98" s="496"/>
      <c r="L98" s="496"/>
      <c r="M98" s="496"/>
      <c r="N98" s="496"/>
      <c r="O98" s="496"/>
      <c r="P98" s="496"/>
      <c r="Q98" s="500"/>
      <c r="R98" s="501"/>
      <c r="S98" s="502"/>
      <c r="T98" s="500"/>
      <c r="U98" s="501"/>
      <c r="V98" s="502"/>
      <c r="W98" s="487"/>
      <c r="X98" s="488"/>
      <c r="Y98" s="489"/>
      <c r="Z98" s="487"/>
      <c r="AA98" s="488"/>
      <c r="AB98" s="489"/>
      <c r="AC98" s="487"/>
      <c r="AD98" s="488"/>
      <c r="AE98" s="489"/>
      <c r="AF98" s="487"/>
      <c r="AG98" s="488"/>
      <c r="AH98" s="489"/>
      <c r="AI98" s="472"/>
      <c r="AJ98" s="473"/>
      <c r="AK98" s="130"/>
      <c r="AL98" s="164"/>
      <c r="AM98" s="164"/>
      <c r="AN98" s="164"/>
      <c r="AO98" s="165"/>
      <c r="AP98" s="130"/>
      <c r="AQ98" s="164"/>
      <c r="AR98" s="164"/>
      <c r="AS98" s="164"/>
      <c r="AT98" s="165"/>
      <c r="AU98" s="476"/>
      <c r="AV98" s="74"/>
      <c r="AW98" s="75"/>
      <c r="AX98" s="75"/>
    </row>
    <row r="99" spans="2:50" s="72" customFormat="1" ht="11.25" customHeight="1" x14ac:dyDescent="0.15">
      <c r="B99" s="478">
        <f>'(道)総政第33号様式'!B105</f>
        <v>0</v>
      </c>
      <c r="C99" s="478"/>
      <c r="D99" s="244" t="str">
        <f>'(道)総政第33号様式'!D105</f>
        <v/>
      </c>
      <c r="E99" s="244"/>
      <c r="F99" s="479">
        <f>IF('(道)総政第33号様式'!F105="○",1,)</f>
        <v>0</v>
      </c>
      <c r="G99" s="480"/>
      <c r="H99" s="490">
        <f>'(道)総政第33号様式'!H105</f>
        <v>0</v>
      </c>
      <c r="I99" s="491"/>
      <c r="J99" s="492"/>
      <c r="K99" s="496">
        <f>'(道)総政第33号様式'!K105</f>
        <v>0</v>
      </c>
      <c r="L99" s="496"/>
      <c r="M99" s="496">
        <f>'(道)総政第33号様式'!M105</f>
        <v>0</v>
      </c>
      <c r="N99" s="496"/>
      <c r="O99" s="496">
        <f>'(道)総政第33号様式'!O105</f>
        <v>0</v>
      </c>
      <c r="P99" s="496"/>
      <c r="Q99" s="497">
        <f>'(道)総政第33号様式'!Q105</f>
        <v>0</v>
      </c>
      <c r="R99" s="498"/>
      <c r="S99" s="499"/>
      <c r="T99" s="497">
        <f>'(道)総政第33号様式'!T105</f>
        <v>0</v>
      </c>
      <c r="U99" s="498"/>
      <c r="V99" s="499"/>
      <c r="W99" s="484" t="str">
        <f>IF('(道)総政第33号様式'!W105="","",'(道)総政第33号様式'!W105)</f>
        <v/>
      </c>
      <c r="X99" s="485"/>
      <c r="Y99" s="486"/>
      <c r="Z99" s="484" t="str">
        <f>IF('(道)総政第33号様式'!Z105="","",'(道)総政第33号様式'!Z105)</f>
        <v/>
      </c>
      <c r="AA99" s="485"/>
      <c r="AB99" s="486"/>
      <c r="AC99" s="484" t="str">
        <f>IF('(道)総政第33号様式'!AC105="","",'(道)総政第33号様式'!AC105)</f>
        <v/>
      </c>
      <c r="AD99" s="485"/>
      <c r="AE99" s="486"/>
      <c r="AF99" s="484" t="str">
        <f>IF('(道)総政第33号様式'!AF105="","",'(道)総政第33号様式'!AF105)</f>
        <v/>
      </c>
      <c r="AG99" s="485"/>
      <c r="AH99" s="486"/>
      <c r="AI99" s="469" t="str">
        <f>'(道)総政第33号様式'!AI105</f>
        <v/>
      </c>
      <c r="AJ99" s="470"/>
      <c r="AK99" s="130" t="s">
        <v>22</v>
      </c>
      <c r="AL99" s="164">
        <f>'(道)総政第33号様式'!AL105</f>
        <v>0</v>
      </c>
      <c r="AM99" s="164"/>
      <c r="AN99" s="164"/>
      <c r="AO99" s="165"/>
      <c r="AP99" s="163" t="s">
        <v>82</v>
      </c>
      <c r="AQ99" s="164" t="str">
        <f>'(道)総政第33号様式'!AQ105</f>
        <v/>
      </c>
      <c r="AR99" s="164"/>
      <c r="AS99" s="164"/>
      <c r="AT99" s="165"/>
      <c r="AU99" s="483" t="s">
        <v>82</v>
      </c>
      <c r="AV99" s="74"/>
      <c r="AW99" s="75"/>
      <c r="AX99" s="75"/>
    </row>
    <row r="100" spans="2:50" s="72" customFormat="1" ht="11.25" customHeight="1" x14ac:dyDescent="0.15">
      <c r="B100" s="478"/>
      <c r="C100" s="478"/>
      <c r="D100" s="244"/>
      <c r="E100" s="244"/>
      <c r="F100" s="481"/>
      <c r="G100" s="482"/>
      <c r="H100" s="493"/>
      <c r="I100" s="494"/>
      <c r="J100" s="495"/>
      <c r="K100" s="496"/>
      <c r="L100" s="496"/>
      <c r="M100" s="496"/>
      <c r="N100" s="496"/>
      <c r="O100" s="496"/>
      <c r="P100" s="496"/>
      <c r="Q100" s="500"/>
      <c r="R100" s="501"/>
      <c r="S100" s="502"/>
      <c r="T100" s="500"/>
      <c r="U100" s="501"/>
      <c r="V100" s="502"/>
      <c r="W100" s="487"/>
      <c r="X100" s="488"/>
      <c r="Y100" s="489"/>
      <c r="Z100" s="487"/>
      <c r="AA100" s="488"/>
      <c r="AB100" s="489"/>
      <c r="AC100" s="487"/>
      <c r="AD100" s="488"/>
      <c r="AE100" s="489"/>
      <c r="AF100" s="487"/>
      <c r="AG100" s="488"/>
      <c r="AH100" s="489"/>
      <c r="AI100" s="472"/>
      <c r="AJ100" s="473"/>
      <c r="AK100" s="130"/>
      <c r="AL100" s="164"/>
      <c r="AM100" s="164"/>
      <c r="AN100" s="164"/>
      <c r="AO100" s="165"/>
      <c r="AP100" s="130"/>
      <c r="AQ100" s="164"/>
      <c r="AR100" s="164"/>
      <c r="AS100" s="164"/>
      <c r="AT100" s="165"/>
      <c r="AU100" s="476"/>
      <c r="AV100" s="74"/>
      <c r="AW100" s="75"/>
      <c r="AX100" s="75"/>
    </row>
    <row r="101" spans="2:50" s="72" customFormat="1" ht="11.25" customHeight="1" x14ac:dyDescent="0.15">
      <c r="B101" s="478">
        <f>'(道)総政第33号様式'!B107</f>
        <v>0</v>
      </c>
      <c r="C101" s="478"/>
      <c r="D101" s="244" t="str">
        <f>'(道)総政第33号様式'!D107</f>
        <v/>
      </c>
      <c r="E101" s="244"/>
      <c r="F101" s="479">
        <f>IF('(道)総政第33号様式'!F107="○",1,)</f>
        <v>0</v>
      </c>
      <c r="G101" s="480"/>
      <c r="H101" s="490">
        <f>'(道)総政第33号様式'!H107</f>
        <v>0</v>
      </c>
      <c r="I101" s="491"/>
      <c r="J101" s="492"/>
      <c r="K101" s="496">
        <f>'(道)総政第33号様式'!K107</f>
        <v>0</v>
      </c>
      <c r="L101" s="496"/>
      <c r="M101" s="496">
        <f>'(道)総政第33号様式'!M107</f>
        <v>0</v>
      </c>
      <c r="N101" s="496"/>
      <c r="O101" s="496">
        <f>'(道)総政第33号様式'!O107</f>
        <v>0</v>
      </c>
      <c r="P101" s="496"/>
      <c r="Q101" s="497">
        <f>'(道)総政第33号様式'!Q107</f>
        <v>0</v>
      </c>
      <c r="R101" s="498"/>
      <c r="S101" s="499"/>
      <c r="T101" s="497">
        <f>'(道)総政第33号様式'!T107</f>
        <v>0</v>
      </c>
      <c r="U101" s="498"/>
      <c r="V101" s="499"/>
      <c r="W101" s="484" t="str">
        <f>IF('(道)総政第33号様式'!W107="","",'(道)総政第33号様式'!W107)</f>
        <v/>
      </c>
      <c r="X101" s="485"/>
      <c r="Y101" s="486"/>
      <c r="Z101" s="484" t="str">
        <f>IF('(道)総政第33号様式'!Z107="","",'(道)総政第33号様式'!Z107)</f>
        <v/>
      </c>
      <c r="AA101" s="485"/>
      <c r="AB101" s="486"/>
      <c r="AC101" s="484" t="str">
        <f>IF('(道)総政第33号様式'!AC107="","",'(道)総政第33号様式'!AC107)</f>
        <v/>
      </c>
      <c r="AD101" s="485"/>
      <c r="AE101" s="486"/>
      <c r="AF101" s="484" t="str">
        <f>IF('(道)総政第33号様式'!AF107="","",'(道)総政第33号様式'!AF107)</f>
        <v/>
      </c>
      <c r="AG101" s="485"/>
      <c r="AH101" s="486"/>
      <c r="AI101" s="469" t="str">
        <f>'(道)総政第33号様式'!AI107</f>
        <v/>
      </c>
      <c r="AJ101" s="470"/>
      <c r="AK101" s="130" t="s">
        <v>22</v>
      </c>
      <c r="AL101" s="164">
        <f>'(道)総政第33号様式'!AL107</f>
        <v>0</v>
      </c>
      <c r="AM101" s="164"/>
      <c r="AN101" s="164"/>
      <c r="AO101" s="165"/>
      <c r="AP101" s="163" t="s">
        <v>82</v>
      </c>
      <c r="AQ101" s="164" t="str">
        <f>'(道)総政第33号様式'!AQ107</f>
        <v/>
      </c>
      <c r="AR101" s="164"/>
      <c r="AS101" s="164"/>
      <c r="AT101" s="165"/>
      <c r="AU101" s="483" t="s">
        <v>82</v>
      </c>
      <c r="AV101" s="74"/>
      <c r="AW101" s="75"/>
      <c r="AX101" s="75"/>
    </row>
    <row r="102" spans="2:50" s="72" customFormat="1" ht="11.25" customHeight="1" x14ac:dyDescent="0.15">
      <c r="B102" s="478"/>
      <c r="C102" s="478"/>
      <c r="D102" s="244"/>
      <c r="E102" s="244"/>
      <c r="F102" s="481"/>
      <c r="G102" s="482"/>
      <c r="H102" s="493"/>
      <c r="I102" s="494"/>
      <c r="J102" s="495"/>
      <c r="K102" s="496"/>
      <c r="L102" s="496"/>
      <c r="M102" s="496"/>
      <c r="N102" s="496"/>
      <c r="O102" s="496"/>
      <c r="P102" s="496"/>
      <c r="Q102" s="500"/>
      <c r="R102" s="501"/>
      <c r="S102" s="502"/>
      <c r="T102" s="500"/>
      <c r="U102" s="501"/>
      <c r="V102" s="502"/>
      <c r="W102" s="487"/>
      <c r="X102" s="488"/>
      <c r="Y102" s="489"/>
      <c r="Z102" s="487"/>
      <c r="AA102" s="488"/>
      <c r="AB102" s="489"/>
      <c r="AC102" s="487"/>
      <c r="AD102" s="488"/>
      <c r="AE102" s="489"/>
      <c r="AF102" s="487"/>
      <c r="AG102" s="488"/>
      <c r="AH102" s="489"/>
      <c r="AI102" s="472"/>
      <c r="AJ102" s="473"/>
      <c r="AK102" s="130"/>
      <c r="AL102" s="164"/>
      <c r="AM102" s="164"/>
      <c r="AN102" s="164"/>
      <c r="AO102" s="165"/>
      <c r="AP102" s="130"/>
      <c r="AQ102" s="164"/>
      <c r="AR102" s="164"/>
      <c r="AS102" s="164"/>
      <c r="AT102" s="165"/>
      <c r="AU102" s="476"/>
      <c r="AV102" s="74"/>
      <c r="AW102" s="75"/>
      <c r="AX102" s="75"/>
    </row>
    <row r="103" spans="2:50" s="72" customFormat="1" ht="11.25" customHeight="1" x14ac:dyDescent="0.15">
      <c r="B103" s="478">
        <f>'(道)総政第33号様式'!B109</f>
        <v>0</v>
      </c>
      <c r="C103" s="478"/>
      <c r="D103" s="244" t="str">
        <f>'(道)総政第33号様式'!D109</f>
        <v/>
      </c>
      <c r="E103" s="244"/>
      <c r="F103" s="479">
        <f>IF('(道)総政第33号様式'!F109="○",1,)</f>
        <v>0</v>
      </c>
      <c r="G103" s="480"/>
      <c r="H103" s="490">
        <f>'(道)総政第33号様式'!H109</f>
        <v>0</v>
      </c>
      <c r="I103" s="491"/>
      <c r="J103" s="492"/>
      <c r="K103" s="496">
        <f>'(道)総政第33号様式'!K109</f>
        <v>0</v>
      </c>
      <c r="L103" s="496"/>
      <c r="M103" s="496">
        <f>'(道)総政第33号様式'!M109</f>
        <v>0</v>
      </c>
      <c r="N103" s="496"/>
      <c r="O103" s="496">
        <f>'(道)総政第33号様式'!O109</f>
        <v>0</v>
      </c>
      <c r="P103" s="496"/>
      <c r="Q103" s="497">
        <f>'(道)総政第33号様式'!Q109</f>
        <v>0</v>
      </c>
      <c r="R103" s="498"/>
      <c r="S103" s="499"/>
      <c r="T103" s="497">
        <f>'(道)総政第33号様式'!T109</f>
        <v>0</v>
      </c>
      <c r="U103" s="498"/>
      <c r="V103" s="499"/>
      <c r="W103" s="484" t="str">
        <f>IF('(道)総政第33号様式'!W109="","",'(道)総政第33号様式'!W109)</f>
        <v/>
      </c>
      <c r="X103" s="485"/>
      <c r="Y103" s="486"/>
      <c r="Z103" s="484" t="str">
        <f>IF('(道)総政第33号様式'!Z109="","",'(道)総政第33号様式'!Z109)</f>
        <v/>
      </c>
      <c r="AA103" s="485"/>
      <c r="AB103" s="486"/>
      <c r="AC103" s="484" t="str">
        <f>IF('(道)総政第33号様式'!AC109="","",'(道)総政第33号様式'!AC109)</f>
        <v/>
      </c>
      <c r="AD103" s="485"/>
      <c r="AE103" s="486"/>
      <c r="AF103" s="484" t="str">
        <f>IF('(道)総政第33号様式'!AF109="","",'(道)総政第33号様式'!AF109)</f>
        <v/>
      </c>
      <c r="AG103" s="485"/>
      <c r="AH103" s="486"/>
      <c r="AI103" s="469" t="str">
        <f>'(道)総政第33号様式'!AI109</f>
        <v/>
      </c>
      <c r="AJ103" s="470"/>
      <c r="AK103" s="130" t="s">
        <v>22</v>
      </c>
      <c r="AL103" s="164">
        <f>'(道)総政第33号様式'!AL109</f>
        <v>0</v>
      </c>
      <c r="AM103" s="164"/>
      <c r="AN103" s="164"/>
      <c r="AO103" s="165"/>
      <c r="AP103" s="163" t="s">
        <v>82</v>
      </c>
      <c r="AQ103" s="164" t="str">
        <f>'(道)総政第33号様式'!AQ109</f>
        <v/>
      </c>
      <c r="AR103" s="164"/>
      <c r="AS103" s="164"/>
      <c r="AT103" s="165"/>
      <c r="AU103" s="483" t="s">
        <v>82</v>
      </c>
      <c r="AV103" s="74"/>
      <c r="AW103" s="75"/>
      <c r="AX103" s="75"/>
    </row>
    <row r="104" spans="2:50" s="72" customFormat="1" ht="11.25" customHeight="1" x14ac:dyDescent="0.15">
      <c r="B104" s="478"/>
      <c r="C104" s="478"/>
      <c r="D104" s="244"/>
      <c r="E104" s="244"/>
      <c r="F104" s="481"/>
      <c r="G104" s="482"/>
      <c r="H104" s="493"/>
      <c r="I104" s="494"/>
      <c r="J104" s="495"/>
      <c r="K104" s="496"/>
      <c r="L104" s="496"/>
      <c r="M104" s="496"/>
      <c r="N104" s="496"/>
      <c r="O104" s="496"/>
      <c r="P104" s="496"/>
      <c r="Q104" s="500"/>
      <c r="R104" s="501"/>
      <c r="S104" s="502"/>
      <c r="T104" s="500"/>
      <c r="U104" s="501"/>
      <c r="V104" s="502"/>
      <c r="W104" s="487"/>
      <c r="X104" s="488"/>
      <c r="Y104" s="489"/>
      <c r="Z104" s="487"/>
      <c r="AA104" s="488"/>
      <c r="AB104" s="489"/>
      <c r="AC104" s="487"/>
      <c r="AD104" s="488"/>
      <c r="AE104" s="489"/>
      <c r="AF104" s="487"/>
      <c r="AG104" s="488"/>
      <c r="AH104" s="489"/>
      <c r="AI104" s="472"/>
      <c r="AJ104" s="473"/>
      <c r="AK104" s="130"/>
      <c r="AL104" s="164"/>
      <c r="AM104" s="164"/>
      <c r="AN104" s="164"/>
      <c r="AO104" s="165"/>
      <c r="AP104" s="130"/>
      <c r="AQ104" s="164"/>
      <c r="AR104" s="164"/>
      <c r="AS104" s="164"/>
      <c r="AT104" s="165"/>
      <c r="AU104" s="476"/>
      <c r="AV104" s="74"/>
      <c r="AW104" s="75"/>
      <c r="AX104" s="75"/>
    </row>
    <row r="105" spans="2:50" s="72" customFormat="1" ht="11.25" customHeight="1" x14ac:dyDescent="0.15">
      <c r="B105" s="478">
        <f>'(道)総政第33号様式'!B111</f>
        <v>0</v>
      </c>
      <c r="C105" s="478"/>
      <c r="D105" s="244" t="str">
        <f>'(道)総政第33号様式'!D111</f>
        <v/>
      </c>
      <c r="E105" s="244"/>
      <c r="F105" s="479">
        <f>IF('(道)総政第33号様式'!F111="○",1,)</f>
        <v>0</v>
      </c>
      <c r="G105" s="480"/>
      <c r="H105" s="490">
        <f>'(道)総政第33号様式'!H111</f>
        <v>0</v>
      </c>
      <c r="I105" s="491"/>
      <c r="J105" s="492"/>
      <c r="K105" s="496">
        <f>'(道)総政第33号様式'!K111</f>
        <v>0</v>
      </c>
      <c r="L105" s="496"/>
      <c r="M105" s="496">
        <f>'(道)総政第33号様式'!M111</f>
        <v>0</v>
      </c>
      <c r="N105" s="496"/>
      <c r="O105" s="496">
        <f>'(道)総政第33号様式'!O111</f>
        <v>0</v>
      </c>
      <c r="P105" s="496"/>
      <c r="Q105" s="497">
        <f>'(道)総政第33号様式'!Q111</f>
        <v>0</v>
      </c>
      <c r="R105" s="498"/>
      <c r="S105" s="499"/>
      <c r="T105" s="497">
        <f>'(道)総政第33号様式'!T111</f>
        <v>0</v>
      </c>
      <c r="U105" s="498"/>
      <c r="V105" s="499"/>
      <c r="W105" s="484" t="str">
        <f>IF('(道)総政第33号様式'!W111="","",'(道)総政第33号様式'!W111)</f>
        <v/>
      </c>
      <c r="X105" s="485"/>
      <c r="Y105" s="486"/>
      <c r="Z105" s="484" t="str">
        <f>IF('(道)総政第33号様式'!Z111="","",'(道)総政第33号様式'!Z111)</f>
        <v/>
      </c>
      <c r="AA105" s="485"/>
      <c r="AB105" s="486"/>
      <c r="AC105" s="484" t="str">
        <f>IF('(道)総政第33号様式'!AC111="","",'(道)総政第33号様式'!AC111)</f>
        <v/>
      </c>
      <c r="AD105" s="485"/>
      <c r="AE105" s="486"/>
      <c r="AF105" s="484" t="str">
        <f>IF('(道)総政第33号様式'!AF111="","",'(道)総政第33号様式'!AF111)</f>
        <v/>
      </c>
      <c r="AG105" s="485"/>
      <c r="AH105" s="486"/>
      <c r="AI105" s="469" t="str">
        <f>'(道)総政第33号様式'!AI111</f>
        <v/>
      </c>
      <c r="AJ105" s="470"/>
      <c r="AK105" s="130" t="s">
        <v>22</v>
      </c>
      <c r="AL105" s="164">
        <f>'(道)総政第33号様式'!AL111</f>
        <v>0</v>
      </c>
      <c r="AM105" s="164"/>
      <c r="AN105" s="164"/>
      <c r="AO105" s="165"/>
      <c r="AP105" s="163" t="s">
        <v>82</v>
      </c>
      <c r="AQ105" s="164" t="str">
        <f>'(道)総政第33号様式'!AQ111</f>
        <v/>
      </c>
      <c r="AR105" s="164"/>
      <c r="AS105" s="164"/>
      <c r="AT105" s="165"/>
      <c r="AU105" s="483" t="s">
        <v>82</v>
      </c>
      <c r="AV105" s="74"/>
      <c r="AW105" s="75"/>
      <c r="AX105" s="75"/>
    </row>
    <row r="106" spans="2:50" s="72" customFormat="1" ht="11.25" customHeight="1" x14ac:dyDescent="0.15">
      <c r="B106" s="478"/>
      <c r="C106" s="478"/>
      <c r="D106" s="244"/>
      <c r="E106" s="244"/>
      <c r="F106" s="481"/>
      <c r="G106" s="482"/>
      <c r="H106" s="493"/>
      <c r="I106" s="494"/>
      <c r="J106" s="495"/>
      <c r="K106" s="496"/>
      <c r="L106" s="496"/>
      <c r="M106" s="496"/>
      <c r="N106" s="496"/>
      <c r="O106" s="496"/>
      <c r="P106" s="496"/>
      <c r="Q106" s="500"/>
      <c r="R106" s="501"/>
      <c r="S106" s="502"/>
      <c r="T106" s="500"/>
      <c r="U106" s="501"/>
      <c r="V106" s="502"/>
      <c r="W106" s="487"/>
      <c r="X106" s="488"/>
      <c r="Y106" s="489"/>
      <c r="Z106" s="487"/>
      <c r="AA106" s="488"/>
      <c r="AB106" s="489"/>
      <c r="AC106" s="487"/>
      <c r="AD106" s="488"/>
      <c r="AE106" s="489"/>
      <c r="AF106" s="487"/>
      <c r="AG106" s="488"/>
      <c r="AH106" s="489"/>
      <c r="AI106" s="472"/>
      <c r="AJ106" s="473"/>
      <c r="AK106" s="130"/>
      <c r="AL106" s="164"/>
      <c r="AM106" s="164"/>
      <c r="AN106" s="164"/>
      <c r="AO106" s="165"/>
      <c r="AP106" s="130"/>
      <c r="AQ106" s="164"/>
      <c r="AR106" s="164"/>
      <c r="AS106" s="164"/>
      <c r="AT106" s="165"/>
      <c r="AU106" s="476"/>
      <c r="AV106" s="74"/>
      <c r="AW106" s="75"/>
      <c r="AX106" s="75"/>
    </row>
    <row r="107" spans="2:50" s="72" customFormat="1" ht="11.25" customHeight="1" x14ac:dyDescent="0.15">
      <c r="B107" s="478">
        <f>'(道)総政第33号様式'!B113</f>
        <v>0</v>
      </c>
      <c r="C107" s="478"/>
      <c r="D107" s="244" t="str">
        <f>'(道)総政第33号様式'!D113</f>
        <v/>
      </c>
      <c r="E107" s="244"/>
      <c r="F107" s="479">
        <f>IF('(道)総政第33号様式'!F113="○",1,)</f>
        <v>0</v>
      </c>
      <c r="G107" s="480"/>
      <c r="H107" s="490">
        <f>'(道)総政第33号様式'!H113</f>
        <v>0</v>
      </c>
      <c r="I107" s="491"/>
      <c r="J107" s="492"/>
      <c r="K107" s="496">
        <f>'(道)総政第33号様式'!K113</f>
        <v>0</v>
      </c>
      <c r="L107" s="496"/>
      <c r="M107" s="496">
        <f>'(道)総政第33号様式'!M113</f>
        <v>0</v>
      </c>
      <c r="N107" s="496"/>
      <c r="O107" s="496">
        <f>'(道)総政第33号様式'!O113</f>
        <v>0</v>
      </c>
      <c r="P107" s="496"/>
      <c r="Q107" s="497">
        <f>'(道)総政第33号様式'!Q113</f>
        <v>0</v>
      </c>
      <c r="R107" s="498"/>
      <c r="S107" s="499"/>
      <c r="T107" s="497">
        <f>'(道)総政第33号様式'!T113</f>
        <v>0</v>
      </c>
      <c r="U107" s="498"/>
      <c r="V107" s="499"/>
      <c r="W107" s="484" t="str">
        <f>IF('(道)総政第33号様式'!W113="","",'(道)総政第33号様式'!W113)</f>
        <v/>
      </c>
      <c r="X107" s="485"/>
      <c r="Y107" s="486"/>
      <c r="Z107" s="484" t="str">
        <f>IF('(道)総政第33号様式'!Z113="","",'(道)総政第33号様式'!Z113)</f>
        <v/>
      </c>
      <c r="AA107" s="485"/>
      <c r="AB107" s="486"/>
      <c r="AC107" s="484" t="str">
        <f>IF('(道)総政第33号様式'!AC113="","",'(道)総政第33号様式'!AC113)</f>
        <v/>
      </c>
      <c r="AD107" s="485"/>
      <c r="AE107" s="486"/>
      <c r="AF107" s="484" t="str">
        <f>IF('(道)総政第33号様式'!AF113="","",'(道)総政第33号様式'!AF113)</f>
        <v/>
      </c>
      <c r="AG107" s="485"/>
      <c r="AH107" s="486"/>
      <c r="AI107" s="469" t="str">
        <f>'(道)総政第33号様式'!AI113</f>
        <v/>
      </c>
      <c r="AJ107" s="470"/>
      <c r="AK107" s="130" t="s">
        <v>22</v>
      </c>
      <c r="AL107" s="164">
        <f>'(道)総政第33号様式'!AL113</f>
        <v>0</v>
      </c>
      <c r="AM107" s="164"/>
      <c r="AN107" s="164"/>
      <c r="AO107" s="165"/>
      <c r="AP107" s="163" t="s">
        <v>82</v>
      </c>
      <c r="AQ107" s="164" t="str">
        <f>'(道)総政第33号様式'!AQ113</f>
        <v/>
      </c>
      <c r="AR107" s="164"/>
      <c r="AS107" s="164"/>
      <c r="AT107" s="165"/>
      <c r="AU107" s="483" t="s">
        <v>82</v>
      </c>
      <c r="AV107" s="74"/>
      <c r="AW107" s="75"/>
      <c r="AX107" s="75"/>
    </row>
    <row r="108" spans="2:50" s="72" customFormat="1" ht="11.25" customHeight="1" x14ac:dyDescent="0.15">
      <c r="B108" s="478"/>
      <c r="C108" s="478"/>
      <c r="D108" s="244"/>
      <c r="E108" s="244"/>
      <c r="F108" s="481"/>
      <c r="G108" s="482"/>
      <c r="H108" s="493"/>
      <c r="I108" s="494"/>
      <c r="J108" s="495"/>
      <c r="K108" s="496"/>
      <c r="L108" s="496"/>
      <c r="M108" s="496"/>
      <c r="N108" s="496"/>
      <c r="O108" s="496"/>
      <c r="P108" s="496"/>
      <c r="Q108" s="500"/>
      <c r="R108" s="501"/>
      <c r="S108" s="502"/>
      <c r="T108" s="500"/>
      <c r="U108" s="501"/>
      <c r="V108" s="502"/>
      <c r="W108" s="487"/>
      <c r="X108" s="488"/>
      <c r="Y108" s="489"/>
      <c r="Z108" s="487"/>
      <c r="AA108" s="488"/>
      <c r="AB108" s="489"/>
      <c r="AC108" s="487"/>
      <c r="AD108" s="488"/>
      <c r="AE108" s="489"/>
      <c r="AF108" s="487"/>
      <c r="AG108" s="488"/>
      <c r="AH108" s="489"/>
      <c r="AI108" s="472"/>
      <c r="AJ108" s="473"/>
      <c r="AK108" s="130"/>
      <c r="AL108" s="164"/>
      <c r="AM108" s="164"/>
      <c r="AN108" s="164"/>
      <c r="AO108" s="165"/>
      <c r="AP108" s="130"/>
      <c r="AQ108" s="164"/>
      <c r="AR108" s="164"/>
      <c r="AS108" s="164"/>
      <c r="AT108" s="165"/>
      <c r="AU108" s="476"/>
      <c r="AV108" s="74"/>
      <c r="AW108" s="75"/>
      <c r="AX108" s="75"/>
    </row>
    <row r="109" spans="2:50" s="72" customFormat="1" ht="11.25" customHeight="1" x14ac:dyDescent="0.15">
      <c r="B109" s="478">
        <f>'(道)総政第33号様式'!B115</f>
        <v>0</v>
      </c>
      <c r="C109" s="478"/>
      <c r="D109" s="244" t="str">
        <f>'(道)総政第33号様式'!D115</f>
        <v/>
      </c>
      <c r="E109" s="244"/>
      <c r="F109" s="479">
        <f>IF('(道)総政第33号様式'!F115="○",1,)</f>
        <v>0</v>
      </c>
      <c r="G109" s="480"/>
      <c r="H109" s="490">
        <f>'(道)総政第33号様式'!H115</f>
        <v>0</v>
      </c>
      <c r="I109" s="491"/>
      <c r="J109" s="492"/>
      <c r="K109" s="496">
        <f>'(道)総政第33号様式'!K115</f>
        <v>0</v>
      </c>
      <c r="L109" s="496"/>
      <c r="M109" s="496">
        <f>'(道)総政第33号様式'!M115</f>
        <v>0</v>
      </c>
      <c r="N109" s="496"/>
      <c r="O109" s="496">
        <f>'(道)総政第33号様式'!O115</f>
        <v>0</v>
      </c>
      <c r="P109" s="496"/>
      <c r="Q109" s="497">
        <f>'(道)総政第33号様式'!Q115</f>
        <v>0</v>
      </c>
      <c r="R109" s="498"/>
      <c r="S109" s="499"/>
      <c r="T109" s="497">
        <f>'(道)総政第33号様式'!T115</f>
        <v>0</v>
      </c>
      <c r="U109" s="498"/>
      <c r="V109" s="499"/>
      <c r="W109" s="484" t="str">
        <f>IF('(道)総政第33号様式'!W115="","",'(道)総政第33号様式'!W115)</f>
        <v/>
      </c>
      <c r="X109" s="485"/>
      <c r="Y109" s="486"/>
      <c r="Z109" s="484" t="str">
        <f>IF('(道)総政第33号様式'!Z115="","",'(道)総政第33号様式'!Z115)</f>
        <v/>
      </c>
      <c r="AA109" s="485"/>
      <c r="AB109" s="486"/>
      <c r="AC109" s="484" t="str">
        <f>IF('(道)総政第33号様式'!AC115="","",'(道)総政第33号様式'!AC115)</f>
        <v/>
      </c>
      <c r="AD109" s="485"/>
      <c r="AE109" s="486"/>
      <c r="AF109" s="484" t="str">
        <f>IF('(道)総政第33号様式'!AF115="","",'(道)総政第33号様式'!AF115)</f>
        <v/>
      </c>
      <c r="AG109" s="485"/>
      <c r="AH109" s="486"/>
      <c r="AI109" s="469" t="str">
        <f>'(道)総政第33号様式'!AI115</f>
        <v/>
      </c>
      <c r="AJ109" s="470"/>
      <c r="AK109" s="130" t="s">
        <v>22</v>
      </c>
      <c r="AL109" s="164">
        <f>'(道)総政第33号様式'!AL115</f>
        <v>0</v>
      </c>
      <c r="AM109" s="164"/>
      <c r="AN109" s="164"/>
      <c r="AO109" s="165"/>
      <c r="AP109" s="163" t="s">
        <v>82</v>
      </c>
      <c r="AQ109" s="164" t="str">
        <f>'(道)総政第33号様式'!AQ115</f>
        <v/>
      </c>
      <c r="AR109" s="164"/>
      <c r="AS109" s="164"/>
      <c r="AT109" s="165"/>
      <c r="AU109" s="483" t="s">
        <v>82</v>
      </c>
      <c r="AV109" s="74"/>
      <c r="AW109" s="75"/>
      <c r="AX109" s="75"/>
    </row>
    <row r="110" spans="2:50" s="72" customFormat="1" ht="11.25" customHeight="1" x14ac:dyDescent="0.15">
      <c r="B110" s="478"/>
      <c r="C110" s="478"/>
      <c r="D110" s="244"/>
      <c r="E110" s="244"/>
      <c r="F110" s="481"/>
      <c r="G110" s="482"/>
      <c r="H110" s="493"/>
      <c r="I110" s="494"/>
      <c r="J110" s="495"/>
      <c r="K110" s="496"/>
      <c r="L110" s="496"/>
      <c r="M110" s="496"/>
      <c r="N110" s="496"/>
      <c r="O110" s="496"/>
      <c r="P110" s="496"/>
      <c r="Q110" s="500"/>
      <c r="R110" s="501"/>
      <c r="S110" s="502"/>
      <c r="T110" s="500"/>
      <c r="U110" s="501"/>
      <c r="V110" s="502"/>
      <c r="W110" s="487"/>
      <c r="X110" s="488"/>
      <c r="Y110" s="489"/>
      <c r="Z110" s="487"/>
      <c r="AA110" s="488"/>
      <c r="AB110" s="489"/>
      <c r="AC110" s="487"/>
      <c r="AD110" s="488"/>
      <c r="AE110" s="489"/>
      <c r="AF110" s="487"/>
      <c r="AG110" s="488"/>
      <c r="AH110" s="489"/>
      <c r="AI110" s="472"/>
      <c r="AJ110" s="473"/>
      <c r="AK110" s="130"/>
      <c r="AL110" s="164"/>
      <c r="AM110" s="164"/>
      <c r="AN110" s="164"/>
      <c r="AO110" s="165"/>
      <c r="AP110" s="130"/>
      <c r="AQ110" s="164"/>
      <c r="AR110" s="164"/>
      <c r="AS110" s="164"/>
      <c r="AT110" s="165"/>
      <c r="AU110" s="476"/>
      <c r="AV110" s="74"/>
      <c r="AW110" s="75"/>
      <c r="AX110" s="75"/>
    </row>
    <row r="111" spans="2:50" s="72" customFormat="1" ht="11.25" customHeight="1" x14ac:dyDescent="0.15">
      <c r="B111" s="478">
        <f>'(道)総政第33号様式'!B117</f>
        <v>0</v>
      </c>
      <c r="C111" s="478"/>
      <c r="D111" s="244" t="str">
        <f>'(道)総政第33号様式'!D117</f>
        <v/>
      </c>
      <c r="E111" s="244"/>
      <c r="F111" s="479">
        <f>IF('(道)総政第33号様式'!F117="○",1,)</f>
        <v>0</v>
      </c>
      <c r="G111" s="480"/>
      <c r="H111" s="490">
        <f>'(道)総政第33号様式'!H117</f>
        <v>0</v>
      </c>
      <c r="I111" s="491"/>
      <c r="J111" s="492"/>
      <c r="K111" s="496">
        <f>'(道)総政第33号様式'!K117</f>
        <v>0</v>
      </c>
      <c r="L111" s="496"/>
      <c r="M111" s="496">
        <f>'(道)総政第33号様式'!M117</f>
        <v>0</v>
      </c>
      <c r="N111" s="496"/>
      <c r="O111" s="496">
        <f>'(道)総政第33号様式'!O117</f>
        <v>0</v>
      </c>
      <c r="P111" s="496"/>
      <c r="Q111" s="497">
        <f>'(道)総政第33号様式'!Q117</f>
        <v>0</v>
      </c>
      <c r="R111" s="498"/>
      <c r="S111" s="499"/>
      <c r="T111" s="497">
        <f>'(道)総政第33号様式'!T117</f>
        <v>0</v>
      </c>
      <c r="U111" s="498"/>
      <c r="V111" s="499"/>
      <c r="W111" s="484" t="str">
        <f>IF('(道)総政第33号様式'!W117="","",'(道)総政第33号様式'!W117)</f>
        <v/>
      </c>
      <c r="X111" s="485"/>
      <c r="Y111" s="486"/>
      <c r="Z111" s="484" t="str">
        <f>IF('(道)総政第33号様式'!Z117="","",'(道)総政第33号様式'!Z117)</f>
        <v/>
      </c>
      <c r="AA111" s="485"/>
      <c r="AB111" s="486"/>
      <c r="AC111" s="484" t="str">
        <f>IF('(道)総政第33号様式'!AC117="","",'(道)総政第33号様式'!AC117)</f>
        <v/>
      </c>
      <c r="AD111" s="485"/>
      <c r="AE111" s="486"/>
      <c r="AF111" s="484" t="str">
        <f>IF('(道)総政第33号様式'!AF117="","",'(道)総政第33号様式'!AF117)</f>
        <v/>
      </c>
      <c r="AG111" s="485"/>
      <c r="AH111" s="486"/>
      <c r="AI111" s="469" t="str">
        <f>'(道)総政第33号様式'!AI117</f>
        <v/>
      </c>
      <c r="AJ111" s="470"/>
      <c r="AK111" s="130" t="s">
        <v>22</v>
      </c>
      <c r="AL111" s="164">
        <f>'(道)総政第33号様式'!AL117</f>
        <v>0</v>
      </c>
      <c r="AM111" s="164"/>
      <c r="AN111" s="164"/>
      <c r="AO111" s="165"/>
      <c r="AP111" s="163" t="s">
        <v>82</v>
      </c>
      <c r="AQ111" s="164" t="str">
        <f>'(道)総政第33号様式'!AQ117</f>
        <v/>
      </c>
      <c r="AR111" s="164"/>
      <c r="AS111" s="164"/>
      <c r="AT111" s="165"/>
      <c r="AU111" s="483" t="s">
        <v>82</v>
      </c>
      <c r="AV111" s="74"/>
      <c r="AW111" s="75"/>
      <c r="AX111" s="75"/>
    </row>
    <row r="112" spans="2:50" s="72" customFormat="1" ht="11.25" customHeight="1" x14ac:dyDescent="0.15">
      <c r="B112" s="478"/>
      <c r="C112" s="478"/>
      <c r="D112" s="244"/>
      <c r="E112" s="244"/>
      <c r="F112" s="481"/>
      <c r="G112" s="482"/>
      <c r="H112" s="493"/>
      <c r="I112" s="494"/>
      <c r="J112" s="495"/>
      <c r="K112" s="496"/>
      <c r="L112" s="496"/>
      <c r="M112" s="496"/>
      <c r="N112" s="496"/>
      <c r="O112" s="496"/>
      <c r="P112" s="496"/>
      <c r="Q112" s="500"/>
      <c r="R112" s="501"/>
      <c r="S112" s="502"/>
      <c r="T112" s="500"/>
      <c r="U112" s="501"/>
      <c r="V112" s="502"/>
      <c r="W112" s="487"/>
      <c r="X112" s="488"/>
      <c r="Y112" s="489"/>
      <c r="Z112" s="487"/>
      <c r="AA112" s="488"/>
      <c r="AB112" s="489"/>
      <c r="AC112" s="487"/>
      <c r="AD112" s="488"/>
      <c r="AE112" s="489"/>
      <c r="AF112" s="487"/>
      <c r="AG112" s="488"/>
      <c r="AH112" s="489"/>
      <c r="AI112" s="472"/>
      <c r="AJ112" s="473"/>
      <c r="AK112" s="130"/>
      <c r="AL112" s="164"/>
      <c r="AM112" s="164"/>
      <c r="AN112" s="164"/>
      <c r="AO112" s="165"/>
      <c r="AP112" s="130"/>
      <c r="AQ112" s="164"/>
      <c r="AR112" s="164"/>
      <c r="AS112" s="164"/>
      <c r="AT112" s="165"/>
      <c r="AU112" s="476"/>
      <c r="AV112" s="74"/>
      <c r="AW112" s="75"/>
      <c r="AX112" s="75"/>
    </row>
    <row r="113" spans="2:50" s="72" customFormat="1" ht="11.25" customHeight="1" x14ac:dyDescent="0.15">
      <c r="B113" s="478">
        <f>'(道)総政第33号様式'!B119</f>
        <v>0</v>
      </c>
      <c r="C113" s="478"/>
      <c r="D113" s="244" t="str">
        <f>'(道)総政第33号様式'!D119</f>
        <v/>
      </c>
      <c r="E113" s="244"/>
      <c r="F113" s="479">
        <f>IF('(道)総政第33号様式'!F119="○",1,)</f>
        <v>0</v>
      </c>
      <c r="G113" s="480"/>
      <c r="H113" s="490">
        <f>'(道)総政第33号様式'!H119</f>
        <v>0</v>
      </c>
      <c r="I113" s="491"/>
      <c r="J113" s="492"/>
      <c r="K113" s="496">
        <f>'(道)総政第33号様式'!K119</f>
        <v>0</v>
      </c>
      <c r="L113" s="496"/>
      <c r="M113" s="496">
        <f>'(道)総政第33号様式'!M119</f>
        <v>0</v>
      </c>
      <c r="N113" s="496"/>
      <c r="O113" s="496">
        <f>'(道)総政第33号様式'!O119</f>
        <v>0</v>
      </c>
      <c r="P113" s="496"/>
      <c r="Q113" s="497">
        <f>'(道)総政第33号様式'!Q119</f>
        <v>0</v>
      </c>
      <c r="R113" s="498"/>
      <c r="S113" s="499"/>
      <c r="T113" s="497">
        <f>'(道)総政第33号様式'!T119</f>
        <v>0</v>
      </c>
      <c r="U113" s="498"/>
      <c r="V113" s="499"/>
      <c r="W113" s="484" t="str">
        <f>IF('(道)総政第33号様式'!W119="","",'(道)総政第33号様式'!W119)</f>
        <v/>
      </c>
      <c r="X113" s="485"/>
      <c r="Y113" s="486"/>
      <c r="Z113" s="484" t="str">
        <f>IF('(道)総政第33号様式'!Z119="","",'(道)総政第33号様式'!Z119)</f>
        <v/>
      </c>
      <c r="AA113" s="485"/>
      <c r="AB113" s="486"/>
      <c r="AC113" s="484" t="str">
        <f>IF('(道)総政第33号様式'!AC119="","",'(道)総政第33号様式'!AC119)</f>
        <v/>
      </c>
      <c r="AD113" s="485"/>
      <c r="AE113" s="486"/>
      <c r="AF113" s="484" t="str">
        <f>IF('(道)総政第33号様式'!AF119="","",'(道)総政第33号様式'!AF119)</f>
        <v/>
      </c>
      <c r="AG113" s="485"/>
      <c r="AH113" s="486"/>
      <c r="AI113" s="469" t="str">
        <f>'(道)総政第33号様式'!AI119</f>
        <v/>
      </c>
      <c r="AJ113" s="470"/>
      <c r="AK113" s="130" t="s">
        <v>22</v>
      </c>
      <c r="AL113" s="164">
        <f>'(道)総政第33号様式'!AL119</f>
        <v>0</v>
      </c>
      <c r="AM113" s="164"/>
      <c r="AN113" s="164"/>
      <c r="AO113" s="165"/>
      <c r="AP113" s="163" t="s">
        <v>82</v>
      </c>
      <c r="AQ113" s="164" t="str">
        <f>'(道)総政第33号様式'!AQ119</f>
        <v/>
      </c>
      <c r="AR113" s="164"/>
      <c r="AS113" s="164"/>
      <c r="AT113" s="165"/>
      <c r="AU113" s="483" t="s">
        <v>82</v>
      </c>
      <c r="AV113" s="74"/>
      <c r="AW113" s="75"/>
      <c r="AX113" s="75"/>
    </row>
    <row r="114" spans="2:50" s="72" customFormat="1" ht="11.25" customHeight="1" x14ac:dyDescent="0.15">
      <c r="B114" s="478"/>
      <c r="C114" s="478"/>
      <c r="D114" s="244"/>
      <c r="E114" s="244"/>
      <c r="F114" s="481"/>
      <c r="G114" s="482"/>
      <c r="H114" s="493"/>
      <c r="I114" s="494"/>
      <c r="J114" s="495"/>
      <c r="K114" s="496"/>
      <c r="L114" s="496"/>
      <c r="M114" s="496"/>
      <c r="N114" s="496"/>
      <c r="O114" s="496"/>
      <c r="P114" s="496"/>
      <c r="Q114" s="500"/>
      <c r="R114" s="501"/>
      <c r="S114" s="502"/>
      <c r="T114" s="500"/>
      <c r="U114" s="501"/>
      <c r="V114" s="502"/>
      <c r="W114" s="487"/>
      <c r="X114" s="488"/>
      <c r="Y114" s="489"/>
      <c r="Z114" s="487"/>
      <c r="AA114" s="488"/>
      <c r="AB114" s="489"/>
      <c r="AC114" s="487"/>
      <c r="AD114" s="488"/>
      <c r="AE114" s="489"/>
      <c r="AF114" s="487"/>
      <c r="AG114" s="488"/>
      <c r="AH114" s="489"/>
      <c r="AI114" s="472"/>
      <c r="AJ114" s="473"/>
      <c r="AK114" s="130"/>
      <c r="AL114" s="164"/>
      <c r="AM114" s="164"/>
      <c r="AN114" s="164"/>
      <c r="AO114" s="165"/>
      <c r="AP114" s="130"/>
      <c r="AQ114" s="164"/>
      <c r="AR114" s="164"/>
      <c r="AS114" s="164"/>
      <c r="AT114" s="165"/>
      <c r="AU114" s="476"/>
      <c r="AV114" s="74"/>
      <c r="AW114" s="75"/>
      <c r="AX114" s="75"/>
    </row>
    <row r="115" spans="2:50" s="72" customFormat="1" ht="11.25" customHeight="1" x14ac:dyDescent="0.15">
      <c r="B115" s="478">
        <f>'(道)総政第33号様式'!B121</f>
        <v>0</v>
      </c>
      <c r="C115" s="478"/>
      <c r="D115" s="244" t="str">
        <f>'(道)総政第33号様式'!D121</f>
        <v/>
      </c>
      <c r="E115" s="244"/>
      <c r="F115" s="479">
        <f>IF('(道)総政第33号様式'!F121="○",1,)</f>
        <v>0</v>
      </c>
      <c r="G115" s="480"/>
      <c r="H115" s="490">
        <f>'(道)総政第33号様式'!H121</f>
        <v>0</v>
      </c>
      <c r="I115" s="491"/>
      <c r="J115" s="492"/>
      <c r="K115" s="496">
        <f>'(道)総政第33号様式'!K121</f>
        <v>0</v>
      </c>
      <c r="L115" s="496"/>
      <c r="M115" s="496">
        <f>'(道)総政第33号様式'!M121</f>
        <v>0</v>
      </c>
      <c r="N115" s="496"/>
      <c r="O115" s="496">
        <f>'(道)総政第33号様式'!O121</f>
        <v>0</v>
      </c>
      <c r="P115" s="496"/>
      <c r="Q115" s="497">
        <f>'(道)総政第33号様式'!Q121</f>
        <v>0</v>
      </c>
      <c r="R115" s="498"/>
      <c r="S115" s="499"/>
      <c r="T115" s="497">
        <f>'(道)総政第33号様式'!T121</f>
        <v>0</v>
      </c>
      <c r="U115" s="498"/>
      <c r="V115" s="499"/>
      <c r="W115" s="484" t="str">
        <f>IF('(道)総政第33号様式'!W121="","",'(道)総政第33号様式'!W121)</f>
        <v/>
      </c>
      <c r="X115" s="485"/>
      <c r="Y115" s="486"/>
      <c r="Z115" s="484" t="str">
        <f>IF('(道)総政第33号様式'!Z121="","",'(道)総政第33号様式'!Z121)</f>
        <v/>
      </c>
      <c r="AA115" s="485"/>
      <c r="AB115" s="486"/>
      <c r="AC115" s="484" t="str">
        <f>IF('(道)総政第33号様式'!AC121="","",'(道)総政第33号様式'!AC121)</f>
        <v/>
      </c>
      <c r="AD115" s="485"/>
      <c r="AE115" s="486"/>
      <c r="AF115" s="484" t="str">
        <f>IF('(道)総政第33号様式'!AF121="","",'(道)総政第33号様式'!AF121)</f>
        <v/>
      </c>
      <c r="AG115" s="485"/>
      <c r="AH115" s="486"/>
      <c r="AI115" s="469" t="str">
        <f>'(道)総政第33号様式'!AI121</f>
        <v/>
      </c>
      <c r="AJ115" s="470"/>
      <c r="AK115" s="130" t="s">
        <v>22</v>
      </c>
      <c r="AL115" s="164">
        <f>'(道)総政第33号様式'!AL121</f>
        <v>0</v>
      </c>
      <c r="AM115" s="164"/>
      <c r="AN115" s="164"/>
      <c r="AO115" s="165"/>
      <c r="AP115" s="163" t="s">
        <v>82</v>
      </c>
      <c r="AQ115" s="164" t="str">
        <f>'(道)総政第33号様式'!AQ121</f>
        <v/>
      </c>
      <c r="AR115" s="164"/>
      <c r="AS115" s="164"/>
      <c r="AT115" s="165"/>
      <c r="AU115" s="483" t="s">
        <v>82</v>
      </c>
      <c r="AV115" s="74"/>
      <c r="AW115" s="75"/>
      <c r="AX115" s="75"/>
    </row>
    <row r="116" spans="2:50" s="72" customFormat="1" ht="11.25" customHeight="1" x14ac:dyDescent="0.15">
      <c r="B116" s="478"/>
      <c r="C116" s="478"/>
      <c r="D116" s="244"/>
      <c r="E116" s="244"/>
      <c r="F116" s="481"/>
      <c r="G116" s="482"/>
      <c r="H116" s="493"/>
      <c r="I116" s="494"/>
      <c r="J116" s="495"/>
      <c r="K116" s="496"/>
      <c r="L116" s="496"/>
      <c r="M116" s="496"/>
      <c r="N116" s="496"/>
      <c r="O116" s="496"/>
      <c r="P116" s="496"/>
      <c r="Q116" s="500"/>
      <c r="R116" s="501"/>
      <c r="S116" s="502"/>
      <c r="T116" s="500"/>
      <c r="U116" s="501"/>
      <c r="V116" s="502"/>
      <c r="W116" s="487"/>
      <c r="X116" s="488"/>
      <c r="Y116" s="489"/>
      <c r="Z116" s="487"/>
      <c r="AA116" s="488"/>
      <c r="AB116" s="489"/>
      <c r="AC116" s="487"/>
      <c r="AD116" s="488"/>
      <c r="AE116" s="489"/>
      <c r="AF116" s="487"/>
      <c r="AG116" s="488"/>
      <c r="AH116" s="489"/>
      <c r="AI116" s="472"/>
      <c r="AJ116" s="473"/>
      <c r="AK116" s="130"/>
      <c r="AL116" s="164"/>
      <c r="AM116" s="164"/>
      <c r="AN116" s="164"/>
      <c r="AO116" s="165"/>
      <c r="AP116" s="130"/>
      <c r="AQ116" s="164"/>
      <c r="AR116" s="164"/>
      <c r="AS116" s="164"/>
      <c r="AT116" s="165"/>
      <c r="AU116" s="476"/>
      <c r="AV116" s="74"/>
      <c r="AW116" s="75"/>
      <c r="AX116" s="75"/>
    </row>
    <row r="117" spans="2:50" s="72" customFormat="1" ht="11.25" customHeight="1" x14ac:dyDescent="0.15">
      <c r="B117" s="478">
        <f>'(道)総政第33号様式'!B123</f>
        <v>0</v>
      </c>
      <c r="C117" s="478"/>
      <c r="D117" s="244" t="str">
        <f>'(道)総政第33号様式'!D123</f>
        <v/>
      </c>
      <c r="E117" s="244"/>
      <c r="F117" s="479">
        <f>IF('(道)総政第33号様式'!F123="○",1,)</f>
        <v>0</v>
      </c>
      <c r="G117" s="480"/>
      <c r="H117" s="490">
        <f>'(道)総政第33号様式'!H123</f>
        <v>0</v>
      </c>
      <c r="I117" s="491"/>
      <c r="J117" s="492"/>
      <c r="K117" s="496">
        <f>'(道)総政第33号様式'!K123</f>
        <v>0</v>
      </c>
      <c r="L117" s="496"/>
      <c r="M117" s="496">
        <f>'(道)総政第33号様式'!M123</f>
        <v>0</v>
      </c>
      <c r="N117" s="496"/>
      <c r="O117" s="496">
        <f>'(道)総政第33号様式'!O123</f>
        <v>0</v>
      </c>
      <c r="P117" s="496"/>
      <c r="Q117" s="497">
        <f>'(道)総政第33号様式'!Q123</f>
        <v>0</v>
      </c>
      <c r="R117" s="498"/>
      <c r="S117" s="499"/>
      <c r="T117" s="497">
        <f>'(道)総政第33号様式'!T123</f>
        <v>0</v>
      </c>
      <c r="U117" s="498"/>
      <c r="V117" s="499"/>
      <c r="W117" s="484" t="str">
        <f>IF('(道)総政第33号様式'!W123="","",'(道)総政第33号様式'!W123)</f>
        <v/>
      </c>
      <c r="X117" s="485"/>
      <c r="Y117" s="486"/>
      <c r="Z117" s="484" t="str">
        <f>IF('(道)総政第33号様式'!Z123="","",'(道)総政第33号様式'!Z123)</f>
        <v/>
      </c>
      <c r="AA117" s="485"/>
      <c r="AB117" s="486"/>
      <c r="AC117" s="484" t="str">
        <f>IF('(道)総政第33号様式'!AC123="","",'(道)総政第33号様式'!AC123)</f>
        <v/>
      </c>
      <c r="AD117" s="485"/>
      <c r="AE117" s="486"/>
      <c r="AF117" s="484" t="str">
        <f>IF('(道)総政第33号様式'!AF123="","",'(道)総政第33号様式'!AF123)</f>
        <v/>
      </c>
      <c r="AG117" s="485"/>
      <c r="AH117" s="486"/>
      <c r="AI117" s="469" t="str">
        <f>'(道)総政第33号様式'!AI123</f>
        <v/>
      </c>
      <c r="AJ117" s="470"/>
      <c r="AK117" s="130" t="s">
        <v>22</v>
      </c>
      <c r="AL117" s="164">
        <f>'(道)総政第33号様式'!AL123</f>
        <v>0</v>
      </c>
      <c r="AM117" s="164"/>
      <c r="AN117" s="164"/>
      <c r="AO117" s="165"/>
      <c r="AP117" s="163" t="s">
        <v>82</v>
      </c>
      <c r="AQ117" s="164" t="str">
        <f>'(道)総政第33号様式'!AQ123</f>
        <v/>
      </c>
      <c r="AR117" s="164"/>
      <c r="AS117" s="164"/>
      <c r="AT117" s="165"/>
      <c r="AU117" s="483" t="s">
        <v>82</v>
      </c>
      <c r="AV117" s="74"/>
      <c r="AW117" s="75"/>
      <c r="AX117" s="75"/>
    </row>
    <row r="118" spans="2:50" s="72" customFormat="1" ht="11.25" customHeight="1" x14ac:dyDescent="0.15">
      <c r="B118" s="478"/>
      <c r="C118" s="478"/>
      <c r="D118" s="244"/>
      <c r="E118" s="244"/>
      <c r="F118" s="481"/>
      <c r="G118" s="482"/>
      <c r="H118" s="493"/>
      <c r="I118" s="494"/>
      <c r="J118" s="495"/>
      <c r="K118" s="496"/>
      <c r="L118" s="496"/>
      <c r="M118" s="496"/>
      <c r="N118" s="496"/>
      <c r="O118" s="496"/>
      <c r="P118" s="496"/>
      <c r="Q118" s="500"/>
      <c r="R118" s="501"/>
      <c r="S118" s="502"/>
      <c r="T118" s="500"/>
      <c r="U118" s="501"/>
      <c r="V118" s="502"/>
      <c r="W118" s="487"/>
      <c r="X118" s="488"/>
      <c r="Y118" s="489"/>
      <c r="Z118" s="487"/>
      <c r="AA118" s="488"/>
      <c r="AB118" s="489"/>
      <c r="AC118" s="487"/>
      <c r="AD118" s="488"/>
      <c r="AE118" s="489"/>
      <c r="AF118" s="487"/>
      <c r="AG118" s="488"/>
      <c r="AH118" s="489"/>
      <c r="AI118" s="472"/>
      <c r="AJ118" s="473"/>
      <c r="AK118" s="130"/>
      <c r="AL118" s="164"/>
      <c r="AM118" s="164"/>
      <c r="AN118" s="164"/>
      <c r="AO118" s="165"/>
      <c r="AP118" s="130"/>
      <c r="AQ118" s="164"/>
      <c r="AR118" s="164"/>
      <c r="AS118" s="164"/>
      <c r="AT118" s="165"/>
      <c r="AU118" s="476"/>
      <c r="AV118" s="74"/>
      <c r="AW118" s="75"/>
      <c r="AX118" s="75"/>
    </row>
    <row r="119" spans="2:50" s="72" customFormat="1" ht="11.25" customHeight="1" x14ac:dyDescent="0.15">
      <c r="B119" s="478">
        <f>'(道)総政第33号様式'!B125</f>
        <v>0</v>
      </c>
      <c r="C119" s="478"/>
      <c r="D119" s="244" t="str">
        <f>'(道)総政第33号様式'!D125</f>
        <v/>
      </c>
      <c r="E119" s="244"/>
      <c r="F119" s="479">
        <f>IF('(道)総政第33号様式'!F125="○",1,)</f>
        <v>0</v>
      </c>
      <c r="G119" s="480"/>
      <c r="H119" s="490">
        <f>'(道)総政第33号様式'!H125</f>
        <v>0</v>
      </c>
      <c r="I119" s="491"/>
      <c r="J119" s="492"/>
      <c r="K119" s="496">
        <f>'(道)総政第33号様式'!K125</f>
        <v>0</v>
      </c>
      <c r="L119" s="496"/>
      <c r="M119" s="496">
        <f>'(道)総政第33号様式'!M125</f>
        <v>0</v>
      </c>
      <c r="N119" s="496"/>
      <c r="O119" s="496">
        <f>'(道)総政第33号様式'!O125</f>
        <v>0</v>
      </c>
      <c r="P119" s="496"/>
      <c r="Q119" s="497">
        <f>'(道)総政第33号様式'!Q125</f>
        <v>0</v>
      </c>
      <c r="R119" s="498"/>
      <c r="S119" s="499"/>
      <c r="T119" s="497">
        <f>'(道)総政第33号様式'!T125</f>
        <v>0</v>
      </c>
      <c r="U119" s="498"/>
      <c r="V119" s="499"/>
      <c r="W119" s="484" t="str">
        <f>IF('(道)総政第33号様式'!W125="","",'(道)総政第33号様式'!W125)</f>
        <v/>
      </c>
      <c r="X119" s="485"/>
      <c r="Y119" s="486"/>
      <c r="Z119" s="484" t="str">
        <f>IF('(道)総政第33号様式'!Z125="","",'(道)総政第33号様式'!Z125)</f>
        <v/>
      </c>
      <c r="AA119" s="485"/>
      <c r="AB119" s="486"/>
      <c r="AC119" s="484" t="str">
        <f>IF('(道)総政第33号様式'!AC125="","",'(道)総政第33号様式'!AC125)</f>
        <v/>
      </c>
      <c r="AD119" s="485"/>
      <c r="AE119" s="486"/>
      <c r="AF119" s="484" t="str">
        <f>IF('(道)総政第33号様式'!AF125="","",'(道)総政第33号様式'!AF125)</f>
        <v/>
      </c>
      <c r="AG119" s="485"/>
      <c r="AH119" s="486"/>
      <c r="AI119" s="469" t="str">
        <f>'(道)総政第33号様式'!AI125</f>
        <v/>
      </c>
      <c r="AJ119" s="470"/>
      <c r="AK119" s="130" t="s">
        <v>22</v>
      </c>
      <c r="AL119" s="164">
        <f>'(道)総政第33号様式'!AL125</f>
        <v>0</v>
      </c>
      <c r="AM119" s="164"/>
      <c r="AN119" s="164"/>
      <c r="AO119" s="165"/>
      <c r="AP119" s="163" t="s">
        <v>82</v>
      </c>
      <c r="AQ119" s="164" t="str">
        <f>'(道)総政第33号様式'!AQ125</f>
        <v/>
      </c>
      <c r="AR119" s="164"/>
      <c r="AS119" s="164"/>
      <c r="AT119" s="165"/>
      <c r="AU119" s="483" t="s">
        <v>82</v>
      </c>
      <c r="AV119" s="74"/>
      <c r="AW119" s="75"/>
      <c r="AX119" s="75"/>
    </row>
    <row r="120" spans="2:50" s="72" customFormat="1" ht="11.25" customHeight="1" x14ac:dyDescent="0.15">
      <c r="B120" s="478"/>
      <c r="C120" s="478"/>
      <c r="D120" s="244"/>
      <c r="E120" s="244"/>
      <c r="F120" s="481"/>
      <c r="G120" s="482"/>
      <c r="H120" s="493"/>
      <c r="I120" s="494"/>
      <c r="J120" s="495"/>
      <c r="K120" s="496"/>
      <c r="L120" s="496"/>
      <c r="M120" s="496"/>
      <c r="N120" s="496"/>
      <c r="O120" s="496"/>
      <c r="P120" s="496"/>
      <c r="Q120" s="500"/>
      <c r="R120" s="501"/>
      <c r="S120" s="502"/>
      <c r="T120" s="500"/>
      <c r="U120" s="501"/>
      <c r="V120" s="502"/>
      <c r="W120" s="487"/>
      <c r="X120" s="488"/>
      <c r="Y120" s="489"/>
      <c r="Z120" s="487"/>
      <c r="AA120" s="488"/>
      <c r="AB120" s="489"/>
      <c r="AC120" s="487"/>
      <c r="AD120" s="488"/>
      <c r="AE120" s="489"/>
      <c r="AF120" s="487"/>
      <c r="AG120" s="488"/>
      <c r="AH120" s="489"/>
      <c r="AI120" s="472"/>
      <c r="AJ120" s="473"/>
      <c r="AK120" s="130"/>
      <c r="AL120" s="164"/>
      <c r="AM120" s="164"/>
      <c r="AN120" s="164"/>
      <c r="AO120" s="165"/>
      <c r="AP120" s="130"/>
      <c r="AQ120" s="164"/>
      <c r="AR120" s="164"/>
      <c r="AS120" s="164"/>
      <c r="AT120" s="165"/>
      <c r="AU120" s="476"/>
      <c r="AV120" s="74"/>
      <c r="AW120" s="75"/>
      <c r="AX120" s="75"/>
    </row>
    <row r="121" spans="2:50" s="72" customFormat="1" ht="11.25" customHeight="1" x14ac:dyDescent="0.15">
      <c r="B121" s="478">
        <f>'(道)総政第33号様式'!B127</f>
        <v>0</v>
      </c>
      <c r="C121" s="478"/>
      <c r="D121" s="244" t="str">
        <f>'(道)総政第33号様式'!D127</f>
        <v/>
      </c>
      <c r="E121" s="244"/>
      <c r="F121" s="479">
        <f>IF('(道)総政第33号様式'!F127="○",1,)</f>
        <v>0</v>
      </c>
      <c r="G121" s="480"/>
      <c r="H121" s="490">
        <f>'(道)総政第33号様式'!H127</f>
        <v>0</v>
      </c>
      <c r="I121" s="491"/>
      <c r="J121" s="492"/>
      <c r="K121" s="496">
        <f>'(道)総政第33号様式'!K127</f>
        <v>0</v>
      </c>
      <c r="L121" s="496"/>
      <c r="M121" s="496">
        <f>'(道)総政第33号様式'!M127</f>
        <v>0</v>
      </c>
      <c r="N121" s="496"/>
      <c r="O121" s="496">
        <f>'(道)総政第33号様式'!O127</f>
        <v>0</v>
      </c>
      <c r="P121" s="496"/>
      <c r="Q121" s="497">
        <f>'(道)総政第33号様式'!Q127</f>
        <v>0</v>
      </c>
      <c r="R121" s="498"/>
      <c r="S121" s="499"/>
      <c r="T121" s="497">
        <f>'(道)総政第33号様式'!T127</f>
        <v>0</v>
      </c>
      <c r="U121" s="498"/>
      <c r="V121" s="499"/>
      <c r="W121" s="484" t="str">
        <f>IF('(道)総政第33号様式'!W127="","",'(道)総政第33号様式'!W127)</f>
        <v/>
      </c>
      <c r="X121" s="485"/>
      <c r="Y121" s="486"/>
      <c r="Z121" s="484" t="str">
        <f>IF('(道)総政第33号様式'!Z127="","",'(道)総政第33号様式'!Z127)</f>
        <v/>
      </c>
      <c r="AA121" s="485"/>
      <c r="AB121" s="486"/>
      <c r="AC121" s="484" t="str">
        <f>IF('(道)総政第33号様式'!AC127="","",'(道)総政第33号様式'!AC127)</f>
        <v/>
      </c>
      <c r="AD121" s="485"/>
      <c r="AE121" s="486"/>
      <c r="AF121" s="484" t="str">
        <f>IF('(道)総政第33号様式'!AF127="","",'(道)総政第33号様式'!AF127)</f>
        <v/>
      </c>
      <c r="AG121" s="485"/>
      <c r="AH121" s="486"/>
      <c r="AI121" s="469" t="str">
        <f>'(道)総政第33号様式'!AI127</f>
        <v/>
      </c>
      <c r="AJ121" s="470"/>
      <c r="AK121" s="130" t="s">
        <v>22</v>
      </c>
      <c r="AL121" s="164">
        <f>'(道)総政第33号様式'!AL127</f>
        <v>0</v>
      </c>
      <c r="AM121" s="164"/>
      <c r="AN121" s="164"/>
      <c r="AO121" s="165"/>
      <c r="AP121" s="163" t="s">
        <v>82</v>
      </c>
      <c r="AQ121" s="164" t="str">
        <f>'(道)総政第33号様式'!AQ127</f>
        <v/>
      </c>
      <c r="AR121" s="164"/>
      <c r="AS121" s="164"/>
      <c r="AT121" s="165"/>
      <c r="AU121" s="483" t="s">
        <v>82</v>
      </c>
      <c r="AV121" s="74"/>
      <c r="AW121" s="75"/>
      <c r="AX121" s="75"/>
    </row>
    <row r="122" spans="2:50" s="72" customFormat="1" ht="11.25" customHeight="1" x14ac:dyDescent="0.15">
      <c r="B122" s="478"/>
      <c r="C122" s="478"/>
      <c r="D122" s="244"/>
      <c r="E122" s="244"/>
      <c r="F122" s="481"/>
      <c r="G122" s="482"/>
      <c r="H122" s="493"/>
      <c r="I122" s="494"/>
      <c r="J122" s="495"/>
      <c r="K122" s="496"/>
      <c r="L122" s="496"/>
      <c r="M122" s="496"/>
      <c r="N122" s="496"/>
      <c r="O122" s="496"/>
      <c r="P122" s="496"/>
      <c r="Q122" s="500"/>
      <c r="R122" s="501"/>
      <c r="S122" s="502"/>
      <c r="T122" s="500"/>
      <c r="U122" s="501"/>
      <c r="V122" s="502"/>
      <c r="W122" s="487"/>
      <c r="X122" s="488"/>
      <c r="Y122" s="489"/>
      <c r="Z122" s="487"/>
      <c r="AA122" s="488"/>
      <c r="AB122" s="489"/>
      <c r="AC122" s="487"/>
      <c r="AD122" s="488"/>
      <c r="AE122" s="489"/>
      <c r="AF122" s="487"/>
      <c r="AG122" s="488"/>
      <c r="AH122" s="489"/>
      <c r="AI122" s="472"/>
      <c r="AJ122" s="473"/>
      <c r="AK122" s="130"/>
      <c r="AL122" s="164"/>
      <c r="AM122" s="164"/>
      <c r="AN122" s="164"/>
      <c r="AO122" s="165"/>
      <c r="AP122" s="130"/>
      <c r="AQ122" s="164"/>
      <c r="AR122" s="164"/>
      <c r="AS122" s="164"/>
      <c r="AT122" s="165"/>
      <c r="AU122" s="476"/>
      <c r="AV122" s="74"/>
      <c r="AW122" s="75"/>
      <c r="AX122" s="75"/>
    </row>
    <row r="123" spans="2:50" s="72" customFormat="1" ht="11.25" customHeight="1" x14ac:dyDescent="0.15">
      <c r="B123" s="478">
        <f>'(道)総政第33号様式'!B129</f>
        <v>0</v>
      </c>
      <c r="C123" s="478"/>
      <c r="D123" s="244" t="str">
        <f>'(道)総政第33号様式'!D129</f>
        <v/>
      </c>
      <c r="E123" s="244"/>
      <c r="F123" s="479">
        <f>IF('(道)総政第33号様式'!F129="○",1,)</f>
        <v>0</v>
      </c>
      <c r="G123" s="480"/>
      <c r="H123" s="490">
        <f>'(道)総政第33号様式'!H129</f>
        <v>0</v>
      </c>
      <c r="I123" s="491"/>
      <c r="J123" s="492"/>
      <c r="K123" s="496">
        <f>'(道)総政第33号様式'!K129</f>
        <v>0</v>
      </c>
      <c r="L123" s="496"/>
      <c r="M123" s="496">
        <f>'(道)総政第33号様式'!M129</f>
        <v>0</v>
      </c>
      <c r="N123" s="496"/>
      <c r="O123" s="496">
        <f>'(道)総政第33号様式'!O129</f>
        <v>0</v>
      </c>
      <c r="P123" s="496"/>
      <c r="Q123" s="497">
        <f>'(道)総政第33号様式'!Q129</f>
        <v>0</v>
      </c>
      <c r="R123" s="498"/>
      <c r="S123" s="499"/>
      <c r="T123" s="497">
        <f>'(道)総政第33号様式'!T129</f>
        <v>0</v>
      </c>
      <c r="U123" s="498"/>
      <c r="V123" s="499"/>
      <c r="W123" s="484" t="str">
        <f>IF('(道)総政第33号様式'!W129="","",'(道)総政第33号様式'!W129)</f>
        <v/>
      </c>
      <c r="X123" s="485"/>
      <c r="Y123" s="486"/>
      <c r="Z123" s="484" t="str">
        <f>IF('(道)総政第33号様式'!Z129="","",'(道)総政第33号様式'!Z129)</f>
        <v/>
      </c>
      <c r="AA123" s="485"/>
      <c r="AB123" s="486"/>
      <c r="AC123" s="484" t="str">
        <f>IF('(道)総政第33号様式'!AC129="","",'(道)総政第33号様式'!AC129)</f>
        <v/>
      </c>
      <c r="AD123" s="485"/>
      <c r="AE123" s="486"/>
      <c r="AF123" s="484" t="str">
        <f>IF('(道)総政第33号様式'!AF129="","",'(道)総政第33号様式'!AF129)</f>
        <v/>
      </c>
      <c r="AG123" s="485"/>
      <c r="AH123" s="486"/>
      <c r="AI123" s="469" t="str">
        <f>'(道)総政第33号様式'!AI129</f>
        <v/>
      </c>
      <c r="AJ123" s="470"/>
      <c r="AK123" s="130" t="s">
        <v>22</v>
      </c>
      <c r="AL123" s="164">
        <f>'(道)総政第33号様式'!AL129</f>
        <v>0</v>
      </c>
      <c r="AM123" s="164"/>
      <c r="AN123" s="164"/>
      <c r="AO123" s="165"/>
      <c r="AP123" s="163" t="s">
        <v>82</v>
      </c>
      <c r="AQ123" s="164" t="str">
        <f>'(道)総政第33号様式'!AQ129</f>
        <v/>
      </c>
      <c r="AR123" s="164"/>
      <c r="AS123" s="164"/>
      <c r="AT123" s="165"/>
      <c r="AU123" s="483" t="s">
        <v>82</v>
      </c>
      <c r="AV123" s="74"/>
      <c r="AW123" s="75"/>
      <c r="AX123" s="75"/>
    </row>
    <row r="124" spans="2:50" s="72" customFormat="1" ht="11.25" customHeight="1" x14ac:dyDescent="0.15">
      <c r="B124" s="478"/>
      <c r="C124" s="478"/>
      <c r="D124" s="244"/>
      <c r="E124" s="244"/>
      <c r="F124" s="481"/>
      <c r="G124" s="482"/>
      <c r="H124" s="493"/>
      <c r="I124" s="494"/>
      <c r="J124" s="495"/>
      <c r="K124" s="496"/>
      <c r="L124" s="496"/>
      <c r="M124" s="496"/>
      <c r="N124" s="496"/>
      <c r="O124" s="496"/>
      <c r="P124" s="496"/>
      <c r="Q124" s="500"/>
      <c r="R124" s="501"/>
      <c r="S124" s="502"/>
      <c r="T124" s="500"/>
      <c r="U124" s="501"/>
      <c r="V124" s="502"/>
      <c r="W124" s="487"/>
      <c r="X124" s="488"/>
      <c r="Y124" s="489"/>
      <c r="Z124" s="487"/>
      <c r="AA124" s="488"/>
      <c r="AB124" s="489"/>
      <c r="AC124" s="487"/>
      <c r="AD124" s="488"/>
      <c r="AE124" s="489"/>
      <c r="AF124" s="487"/>
      <c r="AG124" s="488"/>
      <c r="AH124" s="489"/>
      <c r="AI124" s="472"/>
      <c r="AJ124" s="473"/>
      <c r="AK124" s="130"/>
      <c r="AL124" s="164"/>
      <c r="AM124" s="164"/>
      <c r="AN124" s="164"/>
      <c r="AO124" s="165"/>
      <c r="AP124" s="130"/>
      <c r="AQ124" s="164"/>
      <c r="AR124" s="164"/>
      <c r="AS124" s="164"/>
      <c r="AT124" s="165"/>
      <c r="AU124" s="476"/>
      <c r="AV124" s="74"/>
      <c r="AW124" s="75"/>
      <c r="AX124" s="75"/>
    </row>
    <row r="125" spans="2:50" s="72" customFormat="1" ht="11.25" customHeight="1" x14ac:dyDescent="0.15">
      <c r="B125" s="478">
        <f>'(道)総政第33号様式'!B131</f>
        <v>0</v>
      </c>
      <c r="C125" s="478"/>
      <c r="D125" s="244" t="str">
        <f>'(道)総政第33号様式'!D131</f>
        <v/>
      </c>
      <c r="E125" s="244"/>
      <c r="F125" s="479">
        <f>IF('(道)総政第33号様式'!F131="○",1,)</f>
        <v>0</v>
      </c>
      <c r="G125" s="480"/>
      <c r="H125" s="490">
        <f>'(道)総政第33号様式'!H131</f>
        <v>0</v>
      </c>
      <c r="I125" s="491"/>
      <c r="J125" s="492"/>
      <c r="K125" s="496">
        <f>'(道)総政第33号様式'!K131</f>
        <v>0</v>
      </c>
      <c r="L125" s="496"/>
      <c r="M125" s="496">
        <f>'(道)総政第33号様式'!M131</f>
        <v>0</v>
      </c>
      <c r="N125" s="496"/>
      <c r="O125" s="496">
        <f>'(道)総政第33号様式'!O131</f>
        <v>0</v>
      </c>
      <c r="P125" s="496"/>
      <c r="Q125" s="497">
        <f>'(道)総政第33号様式'!Q131</f>
        <v>0</v>
      </c>
      <c r="R125" s="498"/>
      <c r="S125" s="499"/>
      <c r="T125" s="497">
        <f>'(道)総政第33号様式'!T131</f>
        <v>0</v>
      </c>
      <c r="U125" s="498"/>
      <c r="V125" s="499"/>
      <c r="W125" s="484" t="str">
        <f>IF('(道)総政第33号様式'!W131="","",'(道)総政第33号様式'!W131)</f>
        <v/>
      </c>
      <c r="X125" s="485"/>
      <c r="Y125" s="486"/>
      <c r="Z125" s="484" t="str">
        <f>IF('(道)総政第33号様式'!Z131="","",'(道)総政第33号様式'!Z131)</f>
        <v/>
      </c>
      <c r="AA125" s="485"/>
      <c r="AB125" s="486"/>
      <c r="AC125" s="484" t="str">
        <f>IF('(道)総政第33号様式'!AC131="","",'(道)総政第33号様式'!AC131)</f>
        <v/>
      </c>
      <c r="AD125" s="485"/>
      <c r="AE125" s="486"/>
      <c r="AF125" s="484" t="str">
        <f>IF('(道)総政第33号様式'!AF131="","",'(道)総政第33号様式'!AF131)</f>
        <v/>
      </c>
      <c r="AG125" s="485"/>
      <c r="AH125" s="486"/>
      <c r="AI125" s="469" t="str">
        <f>'(道)総政第33号様式'!AI131</f>
        <v/>
      </c>
      <c r="AJ125" s="470"/>
      <c r="AK125" s="130" t="s">
        <v>22</v>
      </c>
      <c r="AL125" s="164">
        <f>'(道)総政第33号様式'!AL131</f>
        <v>0</v>
      </c>
      <c r="AM125" s="164"/>
      <c r="AN125" s="164"/>
      <c r="AO125" s="165"/>
      <c r="AP125" s="163" t="s">
        <v>82</v>
      </c>
      <c r="AQ125" s="164" t="str">
        <f>'(道)総政第33号様式'!AQ131</f>
        <v/>
      </c>
      <c r="AR125" s="164"/>
      <c r="AS125" s="164"/>
      <c r="AT125" s="165"/>
      <c r="AU125" s="483" t="s">
        <v>82</v>
      </c>
      <c r="AV125" s="74"/>
      <c r="AW125" s="75"/>
      <c r="AX125" s="75"/>
    </row>
    <row r="126" spans="2:50" s="72" customFormat="1" ht="11.25" customHeight="1" x14ac:dyDescent="0.15">
      <c r="B126" s="478"/>
      <c r="C126" s="478"/>
      <c r="D126" s="244"/>
      <c r="E126" s="244"/>
      <c r="F126" s="481"/>
      <c r="G126" s="482"/>
      <c r="H126" s="493"/>
      <c r="I126" s="494"/>
      <c r="J126" s="495"/>
      <c r="K126" s="496"/>
      <c r="L126" s="496"/>
      <c r="M126" s="496"/>
      <c r="N126" s="496"/>
      <c r="O126" s="496"/>
      <c r="P126" s="496"/>
      <c r="Q126" s="500"/>
      <c r="R126" s="501"/>
      <c r="S126" s="502"/>
      <c r="T126" s="500"/>
      <c r="U126" s="501"/>
      <c r="V126" s="502"/>
      <c r="W126" s="487"/>
      <c r="X126" s="488"/>
      <c r="Y126" s="489"/>
      <c r="Z126" s="487"/>
      <c r="AA126" s="488"/>
      <c r="AB126" s="489"/>
      <c r="AC126" s="487"/>
      <c r="AD126" s="488"/>
      <c r="AE126" s="489"/>
      <c r="AF126" s="487"/>
      <c r="AG126" s="488"/>
      <c r="AH126" s="489"/>
      <c r="AI126" s="472"/>
      <c r="AJ126" s="473"/>
      <c r="AK126" s="130"/>
      <c r="AL126" s="164"/>
      <c r="AM126" s="164"/>
      <c r="AN126" s="164"/>
      <c r="AO126" s="165"/>
      <c r="AP126" s="130"/>
      <c r="AQ126" s="164"/>
      <c r="AR126" s="164"/>
      <c r="AS126" s="164"/>
      <c r="AT126" s="165"/>
      <c r="AU126" s="476"/>
      <c r="AV126" s="74"/>
      <c r="AW126" s="75"/>
      <c r="AX126" s="75"/>
    </row>
    <row r="127" spans="2:50" s="72" customFormat="1" ht="11.25" customHeight="1" x14ac:dyDescent="0.15">
      <c r="B127" s="478">
        <f>'(道)総政第33号様式'!B133</f>
        <v>0</v>
      </c>
      <c r="C127" s="478"/>
      <c r="D127" s="244" t="str">
        <f>'(道)総政第33号様式'!D133</f>
        <v/>
      </c>
      <c r="E127" s="244"/>
      <c r="F127" s="479">
        <f>IF('(道)総政第33号様式'!F133="○",1,)</f>
        <v>0</v>
      </c>
      <c r="G127" s="480"/>
      <c r="H127" s="490">
        <f>'(道)総政第33号様式'!H133</f>
        <v>0</v>
      </c>
      <c r="I127" s="491"/>
      <c r="J127" s="492"/>
      <c r="K127" s="496">
        <f>'(道)総政第33号様式'!K133</f>
        <v>0</v>
      </c>
      <c r="L127" s="496"/>
      <c r="M127" s="496">
        <f>'(道)総政第33号様式'!M133</f>
        <v>0</v>
      </c>
      <c r="N127" s="496"/>
      <c r="O127" s="496">
        <f>'(道)総政第33号様式'!O133</f>
        <v>0</v>
      </c>
      <c r="P127" s="496"/>
      <c r="Q127" s="497">
        <f>'(道)総政第33号様式'!Q133</f>
        <v>0</v>
      </c>
      <c r="R127" s="498"/>
      <c r="S127" s="499"/>
      <c r="T127" s="497">
        <f>'(道)総政第33号様式'!T133</f>
        <v>0</v>
      </c>
      <c r="U127" s="498"/>
      <c r="V127" s="499"/>
      <c r="W127" s="484" t="str">
        <f>IF('(道)総政第33号様式'!W133="","",'(道)総政第33号様式'!W133)</f>
        <v/>
      </c>
      <c r="X127" s="485"/>
      <c r="Y127" s="486"/>
      <c r="Z127" s="484" t="str">
        <f>IF('(道)総政第33号様式'!Z133="","",'(道)総政第33号様式'!Z133)</f>
        <v/>
      </c>
      <c r="AA127" s="485"/>
      <c r="AB127" s="486"/>
      <c r="AC127" s="484" t="str">
        <f>IF('(道)総政第33号様式'!AC133="","",'(道)総政第33号様式'!AC133)</f>
        <v/>
      </c>
      <c r="AD127" s="485"/>
      <c r="AE127" s="486"/>
      <c r="AF127" s="484" t="str">
        <f>IF('(道)総政第33号様式'!AF133="","",'(道)総政第33号様式'!AF133)</f>
        <v/>
      </c>
      <c r="AG127" s="485"/>
      <c r="AH127" s="486"/>
      <c r="AI127" s="469" t="str">
        <f>'(道)総政第33号様式'!AI133</f>
        <v/>
      </c>
      <c r="AJ127" s="470"/>
      <c r="AK127" s="130" t="s">
        <v>22</v>
      </c>
      <c r="AL127" s="164">
        <f>'(道)総政第33号様式'!AL133</f>
        <v>0</v>
      </c>
      <c r="AM127" s="164"/>
      <c r="AN127" s="164"/>
      <c r="AO127" s="165"/>
      <c r="AP127" s="163" t="s">
        <v>82</v>
      </c>
      <c r="AQ127" s="164" t="str">
        <f>'(道)総政第33号様式'!AQ133</f>
        <v/>
      </c>
      <c r="AR127" s="164"/>
      <c r="AS127" s="164"/>
      <c r="AT127" s="165"/>
      <c r="AU127" s="483" t="s">
        <v>82</v>
      </c>
      <c r="AV127" s="74"/>
      <c r="AW127" s="75"/>
      <c r="AX127" s="75"/>
    </row>
    <row r="128" spans="2:50" s="72" customFormat="1" ht="11.25" customHeight="1" x14ac:dyDescent="0.15">
      <c r="B128" s="478"/>
      <c r="C128" s="478"/>
      <c r="D128" s="244"/>
      <c r="E128" s="244"/>
      <c r="F128" s="481"/>
      <c r="G128" s="482"/>
      <c r="H128" s="493"/>
      <c r="I128" s="494"/>
      <c r="J128" s="495"/>
      <c r="K128" s="496"/>
      <c r="L128" s="496"/>
      <c r="M128" s="496"/>
      <c r="N128" s="496"/>
      <c r="O128" s="496"/>
      <c r="P128" s="496"/>
      <c r="Q128" s="500"/>
      <c r="R128" s="501"/>
      <c r="S128" s="502"/>
      <c r="T128" s="500"/>
      <c r="U128" s="501"/>
      <c r="V128" s="502"/>
      <c r="W128" s="487"/>
      <c r="X128" s="488"/>
      <c r="Y128" s="489"/>
      <c r="Z128" s="487"/>
      <c r="AA128" s="488"/>
      <c r="AB128" s="489"/>
      <c r="AC128" s="487"/>
      <c r="AD128" s="488"/>
      <c r="AE128" s="489"/>
      <c r="AF128" s="487"/>
      <c r="AG128" s="488"/>
      <c r="AH128" s="489"/>
      <c r="AI128" s="472"/>
      <c r="AJ128" s="473"/>
      <c r="AK128" s="130"/>
      <c r="AL128" s="164"/>
      <c r="AM128" s="164"/>
      <c r="AN128" s="164"/>
      <c r="AO128" s="165"/>
      <c r="AP128" s="130"/>
      <c r="AQ128" s="164"/>
      <c r="AR128" s="164"/>
      <c r="AS128" s="164"/>
      <c r="AT128" s="165"/>
      <c r="AU128" s="476"/>
      <c r="AV128" s="74"/>
      <c r="AW128" s="75"/>
      <c r="AX128" s="75"/>
    </row>
    <row r="129" spans="1:50" s="6" customFormat="1" ht="11.25" customHeight="1" x14ac:dyDescent="0.15">
      <c r="B129" s="505" t="s">
        <v>53</v>
      </c>
      <c r="C129" s="506"/>
      <c r="D129" s="506"/>
      <c r="E129" s="506"/>
      <c r="F129" s="506"/>
      <c r="G129" s="507"/>
      <c r="H129" s="343">
        <f>'(道)総政第33号様式'!H135</f>
        <v>0</v>
      </c>
      <c r="I129" s="344"/>
      <c r="J129" s="219" t="s">
        <v>10</v>
      </c>
      <c r="K129" s="258"/>
      <c r="L129" s="258"/>
      <c r="M129" s="258"/>
      <c r="N129" s="258"/>
      <c r="O129" s="258"/>
      <c r="P129" s="258"/>
      <c r="Q129" s="213"/>
      <c r="R129" s="214"/>
      <c r="S129" s="215"/>
      <c r="T129" s="213"/>
      <c r="U129" s="214"/>
      <c r="V129" s="215"/>
      <c r="W129" s="213"/>
      <c r="X129" s="214"/>
      <c r="Y129" s="215"/>
      <c r="Z129" s="213"/>
      <c r="AA129" s="214"/>
      <c r="AB129" s="215"/>
      <c r="AC129" s="213"/>
      <c r="AD129" s="214"/>
      <c r="AE129" s="215"/>
      <c r="AF129" s="227"/>
      <c r="AG129" s="228"/>
      <c r="AH129" s="229"/>
      <c r="AI129" s="213"/>
      <c r="AJ129" s="214"/>
      <c r="AK129" s="215"/>
      <c r="AL129" s="514">
        <f>'(道)総政第33号様式'!AL135</f>
        <v>0</v>
      </c>
      <c r="AM129" s="514"/>
      <c r="AN129" s="514"/>
      <c r="AO129" s="515"/>
      <c r="AP129" s="163" t="s">
        <v>82</v>
      </c>
      <c r="AQ129" s="514">
        <f>'(道)総政第33号様式'!AQ135</f>
        <v>0</v>
      </c>
      <c r="AR129" s="514"/>
      <c r="AS129" s="514"/>
      <c r="AT129" s="515"/>
      <c r="AU129" s="483" t="s">
        <v>82</v>
      </c>
      <c r="AV129" s="47"/>
      <c r="AW129" s="42"/>
      <c r="AX129" s="42"/>
    </row>
    <row r="130" spans="1:50" s="6" customFormat="1" ht="11.25" customHeight="1" x14ac:dyDescent="0.15">
      <c r="B130" s="189"/>
      <c r="C130" s="190"/>
      <c r="D130" s="190"/>
      <c r="E130" s="190"/>
      <c r="F130" s="190"/>
      <c r="G130" s="191"/>
      <c r="H130" s="346"/>
      <c r="I130" s="347"/>
      <c r="J130" s="220"/>
      <c r="K130" s="258"/>
      <c r="L130" s="258"/>
      <c r="M130" s="258"/>
      <c r="N130" s="258"/>
      <c r="O130" s="258"/>
      <c r="P130" s="258"/>
      <c r="Q130" s="216"/>
      <c r="R130" s="217"/>
      <c r="S130" s="218"/>
      <c r="T130" s="216"/>
      <c r="U130" s="217"/>
      <c r="V130" s="218"/>
      <c r="W130" s="216"/>
      <c r="X130" s="217"/>
      <c r="Y130" s="218"/>
      <c r="Z130" s="216"/>
      <c r="AA130" s="217"/>
      <c r="AB130" s="218"/>
      <c r="AC130" s="216"/>
      <c r="AD130" s="217"/>
      <c r="AE130" s="218"/>
      <c r="AF130" s="230"/>
      <c r="AG130" s="231"/>
      <c r="AH130" s="232"/>
      <c r="AI130" s="216"/>
      <c r="AJ130" s="217"/>
      <c r="AK130" s="218"/>
      <c r="AL130" s="514"/>
      <c r="AM130" s="514"/>
      <c r="AN130" s="514"/>
      <c r="AO130" s="515"/>
      <c r="AP130" s="130"/>
      <c r="AQ130" s="514"/>
      <c r="AR130" s="514"/>
      <c r="AS130" s="514"/>
      <c r="AT130" s="515"/>
      <c r="AU130" s="476"/>
      <c r="AV130" s="47"/>
      <c r="AW130" s="42"/>
      <c r="AX130" s="42"/>
    </row>
    <row r="131" spans="1:50" s="6" customFormat="1" ht="11.25" customHeight="1" x14ac:dyDescent="0.15">
      <c r="AB131" s="26"/>
      <c r="AC131" s="26"/>
    </row>
    <row r="132" spans="1:50" s="90" customFormat="1" ht="11.25" customHeight="1" x14ac:dyDescent="0.15">
      <c r="A132" s="604" t="s">
        <v>95</v>
      </c>
      <c r="B132" s="604"/>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row>
    <row r="133" spans="1:50" s="91" customFormat="1" ht="25.5" customHeight="1" x14ac:dyDescent="0.15">
      <c r="A133" s="503" t="s">
        <v>141</v>
      </c>
      <c r="B133" s="503"/>
      <c r="C133" s="503"/>
      <c r="D133" s="503"/>
      <c r="E133" s="503"/>
      <c r="F133" s="503"/>
      <c r="G133" s="503"/>
      <c r="H133" s="503"/>
      <c r="I133" s="503"/>
      <c r="J133" s="503"/>
      <c r="K133" s="503"/>
      <c r="L133" s="503"/>
      <c r="M133" s="503"/>
      <c r="N133" s="503"/>
      <c r="O133" s="503"/>
      <c r="P133" s="503"/>
      <c r="Q133" s="503"/>
      <c r="R133" s="503"/>
      <c r="S133" s="503"/>
      <c r="T133" s="503"/>
      <c r="U133" s="503"/>
      <c r="V133" s="503"/>
      <c r="W133" s="503"/>
      <c r="X133" s="503"/>
      <c r="Y133" s="503"/>
      <c r="Z133" s="605"/>
      <c r="AA133" s="605"/>
      <c r="AB133" s="605"/>
      <c r="AC133" s="605"/>
      <c r="AD133" s="605"/>
      <c r="AE133" s="605"/>
      <c r="AF133" s="605"/>
      <c r="AG133" s="605"/>
      <c r="AH133" s="605"/>
      <c r="AI133" s="605"/>
      <c r="AJ133" s="605"/>
      <c r="AK133" s="605"/>
      <c r="AL133" s="605"/>
      <c r="AM133" s="605"/>
      <c r="AN133" s="605"/>
      <c r="AO133" s="605"/>
      <c r="AP133" s="605"/>
      <c r="AQ133" s="605"/>
      <c r="AR133" s="605"/>
      <c r="AS133" s="605"/>
      <c r="AT133" s="605"/>
      <c r="AU133" s="605"/>
      <c r="AV133" s="605"/>
      <c r="AW133" s="605"/>
      <c r="AX133" s="605"/>
    </row>
    <row r="134" spans="1:50" s="91" customFormat="1" ht="24.75" customHeight="1" x14ac:dyDescent="0.15">
      <c r="A134" s="602" t="s">
        <v>142</v>
      </c>
      <c r="B134" s="602"/>
      <c r="C134" s="602"/>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3"/>
    </row>
    <row r="135" spans="1:50" s="91" customFormat="1" ht="38.25" customHeight="1" x14ac:dyDescent="0.15">
      <c r="A135" s="602" t="s">
        <v>143</v>
      </c>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3"/>
    </row>
    <row r="136" spans="1:50" s="91" customFormat="1" ht="13.5" customHeight="1" x14ac:dyDescent="0.15">
      <c r="A136" s="503" t="s">
        <v>144</v>
      </c>
      <c r="B136" s="503"/>
      <c r="C136" s="503"/>
      <c r="D136" s="503"/>
      <c r="E136" s="503"/>
      <c r="F136" s="503"/>
      <c r="G136" s="503"/>
      <c r="H136" s="503"/>
      <c r="I136" s="503"/>
      <c r="J136" s="503"/>
      <c r="K136" s="503"/>
      <c r="L136" s="503"/>
      <c r="M136" s="503"/>
      <c r="N136" s="503"/>
      <c r="O136" s="503"/>
      <c r="P136" s="503"/>
      <c r="Q136" s="503"/>
      <c r="R136" s="503"/>
      <c r="S136" s="503"/>
      <c r="T136" s="503"/>
      <c r="U136" s="503"/>
      <c r="V136" s="503"/>
      <c r="W136" s="503"/>
      <c r="X136" s="503"/>
      <c r="Y136" s="503"/>
      <c r="Z136" s="603"/>
      <c r="AA136" s="603"/>
      <c r="AB136" s="603"/>
      <c r="AC136" s="603"/>
      <c r="AD136" s="603"/>
      <c r="AE136" s="603"/>
      <c r="AF136" s="603"/>
      <c r="AG136" s="603"/>
      <c r="AH136" s="603"/>
      <c r="AI136" s="603"/>
      <c r="AJ136" s="603"/>
      <c r="AK136" s="603"/>
      <c r="AL136" s="603"/>
      <c r="AM136" s="603"/>
      <c r="AN136" s="603"/>
      <c r="AO136" s="603"/>
      <c r="AP136" s="603"/>
      <c r="AQ136" s="603"/>
      <c r="AR136" s="603"/>
      <c r="AS136" s="603"/>
      <c r="AT136" s="603"/>
      <c r="AU136" s="603"/>
      <c r="AV136" s="603"/>
      <c r="AW136" s="603"/>
      <c r="AX136" s="603"/>
    </row>
    <row r="137" spans="1:50" s="91" customFormat="1" ht="13.5" customHeight="1" x14ac:dyDescent="0.15">
      <c r="A137" s="503" t="s">
        <v>145</v>
      </c>
      <c r="B137" s="503"/>
      <c r="C137" s="503"/>
      <c r="D137" s="503"/>
      <c r="E137" s="503"/>
      <c r="F137" s="503"/>
      <c r="G137" s="503"/>
      <c r="H137" s="503"/>
      <c r="I137" s="503"/>
      <c r="J137" s="503"/>
      <c r="K137" s="503"/>
      <c r="L137" s="503"/>
      <c r="M137" s="503"/>
      <c r="N137" s="503"/>
      <c r="O137" s="503"/>
      <c r="P137" s="503"/>
      <c r="Q137" s="503"/>
      <c r="R137" s="503"/>
      <c r="S137" s="503"/>
      <c r="T137" s="503"/>
      <c r="U137" s="503"/>
      <c r="V137" s="503"/>
      <c r="W137" s="503"/>
      <c r="X137" s="503"/>
      <c r="Y137" s="503"/>
      <c r="Z137" s="603"/>
      <c r="AA137" s="603"/>
      <c r="AB137" s="603"/>
      <c r="AC137" s="603"/>
      <c r="AD137" s="603"/>
      <c r="AE137" s="603"/>
      <c r="AF137" s="603"/>
      <c r="AG137" s="603"/>
      <c r="AH137" s="603"/>
      <c r="AI137" s="603"/>
      <c r="AJ137" s="603"/>
      <c r="AK137" s="603"/>
      <c r="AL137" s="603"/>
      <c r="AM137" s="603"/>
      <c r="AN137" s="603"/>
      <c r="AO137" s="603"/>
      <c r="AP137" s="603"/>
      <c r="AQ137" s="603"/>
      <c r="AR137" s="603"/>
      <c r="AS137" s="603"/>
      <c r="AT137" s="603"/>
      <c r="AU137" s="603"/>
      <c r="AV137" s="603"/>
      <c r="AW137" s="603"/>
      <c r="AX137" s="603"/>
    </row>
    <row r="138" spans="1:50" s="91" customFormat="1" ht="13.5" customHeight="1" x14ac:dyDescent="0.15">
      <c r="A138" s="503" t="s">
        <v>146</v>
      </c>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605"/>
      <c r="AA138" s="605"/>
      <c r="AB138" s="605"/>
      <c r="AC138" s="605"/>
      <c r="AD138" s="605"/>
      <c r="AE138" s="605"/>
      <c r="AF138" s="605"/>
      <c r="AG138" s="605"/>
      <c r="AH138" s="605"/>
      <c r="AI138" s="605"/>
      <c r="AJ138" s="605"/>
      <c r="AK138" s="605"/>
      <c r="AL138" s="605"/>
      <c r="AM138" s="605"/>
      <c r="AN138" s="605"/>
      <c r="AO138" s="605"/>
      <c r="AP138" s="605"/>
      <c r="AQ138" s="605"/>
      <c r="AR138" s="605"/>
      <c r="AS138" s="605"/>
      <c r="AT138" s="605"/>
      <c r="AU138" s="605"/>
      <c r="AV138" s="605"/>
      <c r="AW138" s="605"/>
      <c r="AX138" s="605"/>
    </row>
    <row r="139" spans="1:50" s="91" customFormat="1" ht="13.5" customHeight="1" x14ac:dyDescent="0.15">
      <c r="A139" s="602" t="s">
        <v>147</v>
      </c>
      <c r="B139" s="602"/>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3"/>
      <c r="AA139" s="603"/>
      <c r="AB139" s="603"/>
      <c r="AC139" s="603"/>
      <c r="AD139" s="603"/>
      <c r="AE139" s="603"/>
      <c r="AF139" s="603"/>
      <c r="AG139" s="603"/>
      <c r="AH139" s="603"/>
      <c r="AI139" s="603"/>
      <c r="AJ139" s="603"/>
      <c r="AK139" s="603"/>
      <c r="AL139" s="603"/>
      <c r="AM139" s="603"/>
      <c r="AN139" s="603"/>
      <c r="AO139" s="603"/>
      <c r="AP139" s="603"/>
      <c r="AQ139" s="603"/>
      <c r="AR139" s="603"/>
      <c r="AS139" s="603"/>
      <c r="AT139" s="603"/>
      <c r="AU139" s="603"/>
      <c r="AV139" s="603"/>
      <c r="AW139" s="603"/>
      <c r="AX139" s="603"/>
    </row>
    <row r="140" spans="1:50" s="91" customFormat="1" ht="27" customHeight="1" x14ac:dyDescent="0.15">
      <c r="A140" s="602" t="s">
        <v>148</v>
      </c>
      <c r="B140" s="602"/>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3"/>
      <c r="AA140" s="603"/>
      <c r="AB140" s="603"/>
      <c r="AC140" s="603"/>
      <c r="AD140" s="603"/>
      <c r="AE140" s="603"/>
      <c r="AF140" s="603"/>
      <c r="AG140" s="603"/>
      <c r="AH140" s="603"/>
      <c r="AI140" s="603"/>
      <c r="AJ140" s="603"/>
      <c r="AK140" s="603"/>
      <c r="AL140" s="603"/>
      <c r="AM140" s="603"/>
      <c r="AN140" s="603"/>
      <c r="AO140" s="603"/>
      <c r="AP140" s="603"/>
      <c r="AQ140" s="603"/>
      <c r="AR140" s="603"/>
      <c r="AS140" s="603"/>
      <c r="AT140" s="603"/>
      <c r="AU140" s="603"/>
      <c r="AV140" s="603"/>
      <c r="AW140" s="603"/>
      <c r="AX140" s="603"/>
    </row>
    <row r="141" spans="1:50" s="91" customFormat="1" ht="24.75" customHeight="1" x14ac:dyDescent="0.15">
      <c r="A141" s="606" t="s">
        <v>149</v>
      </c>
      <c r="B141" s="606"/>
      <c r="C141" s="606"/>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7"/>
      <c r="AA141" s="607"/>
      <c r="AB141" s="607"/>
      <c r="AC141" s="607"/>
      <c r="AD141" s="607"/>
      <c r="AE141" s="607"/>
      <c r="AF141" s="607"/>
      <c r="AG141" s="607"/>
      <c r="AH141" s="607"/>
      <c r="AI141" s="607"/>
      <c r="AJ141" s="607"/>
      <c r="AK141" s="607"/>
      <c r="AL141" s="607"/>
      <c r="AM141" s="607"/>
      <c r="AN141" s="607"/>
      <c r="AO141" s="607"/>
      <c r="AP141" s="607"/>
      <c r="AQ141" s="607"/>
      <c r="AR141" s="607"/>
      <c r="AS141" s="607"/>
      <c r="AT141" s="607"/>
      <c r="AU141" s="607"/>
      <c r="AV141" s="607"/>
      <c r="AW141" s="607"/>
      <c r="AX141" s="607"/>
    </row>
    <row r="142" spans="1:50" s="91" customFormat="1" ht="13.5" customHeight="1" x14ac:dyDescent="0.15">
      <c r="A142" s="503" t="s">
        <v>150</v>
      </c>
      <c r="B142" s="503"/>
      <c r="C142" s="503"/>
      <c r="D142" s="503"/>
      <c r="E142" s="503"/>
      <c r="F142" s="503"/>
      <c r="G142" s="503"/>
      <c r="H142" s="503"/>
      <c r="I142" s="503"/>
      <c r="J142" s="503"/>
      <c r="K142" s="503"/>
      <c r="L142" s="503"/>
      <c r="M142" s="503"/>
      <c r="N142" s="503"/>
      <c r="O142" s="503"/>
      <c r="P142" s="503"/>
      <c r="Q142" s="503"/>
      <c r="R142" s="503"/>
      <c r="S142" s="503"/>
      <c r="T142" s="503"/>
      <c r="U142" s="503"/>
      <c r="V142" s="503"/>
      <c r="W142" s="503"/>
      <c r="X142" s="503"/>
      <c r="Y142" s="503"/>
      <c r="Z142" s="603"/>
      <c r="AA142" s="603"/>
      <c r="AB142" s="603"/>
      <c r="AC142" s="603"/>
      <c r="AD142" s="603"/>
      <c r="AE142" s="603"/>
      <c r="AF142" s="603"/>
      <c r="AG142" s="603"/>
      <c r="AH142" s="603"/>
      <c r="AI142" s="603"/>
      <c r="AJ142" s="603"/>
      <c r="AK142" s="603"/>
      <c r="AL142" s="603"/>
      <c r="AM142" s="603"/>
      <c r="AN142" s="603"/>
      <c r="AO142" s="603"/>
      <c r="AP142" s="603"/>
      <c r="AQ142" s="603"/>
      <c r="AR142" s="603"/>
      <c r="AS142" s="603"/>
      <c r="AT142" s="603"/>
      <c r="AU142" s="603"/>
      <c r="AV142" s="603"/>
      <c r="AW142" s="603"/>
      <c r="AX142" s="603"/>
    </row>
    <row r="143" spans="1:50" s="91" customFormat="1" ht="23.25" customHeight="1" x14ac:dyDescent="0.15">
      <c r="A143" s="503" t="s">
        <v>151</v>
      </c>
      <c r="B143" s="503"/>
      <c r="C143" s="503"/>
      <c r="D143" s="503"/>
      <c r="E143" s="503"/>
      <c r="F143" s="503"/>
      <c r="G143" s="503"/>
      <c r="H143" s="503"/>
      <c r="I143" s="503"/>
      <c r="J143" s="503"/>
      <c r="K143" s="503"/>
      <c r="L143" s="503"/>
      <c r="M143" s="503"/>
      <c r="N143" s="503"/>
      <c r="O143" s="503"/>
      <c r="P143" s="503"/>
      <c r="Q143" s="503"/>
      <c r="R143" s="503"/>
      <c r="S143" s="503"/>
      <c r="T143" s="503"/>
      <c r="U143" s="503"/>
      <c r="V143" s="503"/>
      <c r="W143" s="503"/>
      <c r="X143" s="503"/>
      <c r="Y143" s="503"/>
      <c r="Z143" s="603"/>
      <c r="AA143" s="603"/>
      <c r="AB143" s="603"/>
      <c r="AC143" s="603"/>
      <c r="AD143" s="603"/>
      <c r="AE143" s="603"/>
      <c r="AF143" s="603"/>
      <c r="AG143" s="603"/>
      <c r="AH143" s="603"/>
      <c r="AI143" s="603"/>
      <c r="AJ143" s="603"/>
      <c r="AK143" s="603"/>
      <c r="AL143" s="603"/>
      <c r="AM143" s="603"/>
      <c r="AN143" s="603"/>
      <c r="AO143" s="603"/>
      <c r="AP143" s="603"/>
      <c r="AQ143" s="603"/>
      <c r="AR143" s="603"/>
      <c r="AS143" s="603"/>
      <c r="AT143" s="603"/>
      <c r="AU143" s="603"/>
      <c r="AV143" s="603"/>
      <c r="AW143" s="603"/>
      <c r="AX143" s="603"/>
    </row>
    <row r="144" spans="1:50" s="91" customFormat="1" ht="13.5" customHeight="1" x14ac:dyDescent="0.15">
      <c r="A144" s="503" t="s">
        <v>152</v>
      </c>
      <c r="B144" s="503"/>
      <c r="C144" s="503"/>
      <c r="D144" s="503"/>
      <c r="E144" s="503"/>
      <c r="F144" s="503"/>
      <c r="G144" s="503"/>
      <c r="H144" s="503"/>
      <c r="I144" s="503"/>
      <c r="J144" s="503"/>
      <c r="K144" s="503"/>
      <c r="L144" s="503"/>
      <c r="M144" s="503"/>
      <c r="N144" s="503"/>
      <c r="O144" s="503"/>
      <c r="P144" s="503"/>
      <c r="Q144" s="503"/>
      <c r="R144" s="503"/>
      <c r="S144" s="503"/>
      <c r="T144" s="503"/>
      <c r="U144" s="503"/>
      <c r="V144" s="503"/>
      <c r="W144" s="503"/>
      <c r="X144" s="503"/>
      <c r="Y144" s="503"/>
      <c r="Z144" s="605"/>
      <c r="AA144" s="605"/>
      <c r="AB144" s="605"/>
      <c r="AC144" s="605"/>
      <c r="AD144" s="605"/>
      <c r="AE144" s="605"/>
      <c r="AF144" s="605"/>
      <c r="AG144" s="605"/>
      <c r="AH144" s="605"/>
      <c r="AI144" s="605"/>
      <c r="AJ144" s="605"/>
      <c r="AK144" s="605"/>
      <c r="AL144" s="605"/>
      <c r="AM144" s="605"/>
      <c r="AN144" s="605"/>
      <c r="AO144" s="605"/>
      <c r="AP144" s="605"/>
      <c r="AQ144" s="605"/>
      <c r="AR144" s="605"/>
      <c r="AS144" s="605"/>
      <c r="AT144" s="605"/>
      <c r="AU144" s="605"/>
      <c r="AV144" s="605"/>
      <c r="AW144" s="605"/>
      <c r="AX144" s="605"/>
    </row>
    <row r="145" spans="1:50" s="91" customFormat="1" ht="13.5" customHeight="1" x14ac:dyDescent="0.15">
      <c r="A145" s="503" t="s">
        <v>153</v>
      </c>
      <c r="B145" s="503"/>
      <c r="C145" s="503"/>
      <c r="D145" s="503"/>
      <c r="E145" s="503"/>
      <c r="F145" s="503"/>
      <c r="G145" s="503"/>
      <c r="H145" s="503"/>
      <c r="I145" s="503"/>
      <c r="J145" s="503"/>
      <c r="K145" s="503"/>
      <c r="L145" s="503"/>
      <c r="M145" s="503"/>
      <c r="N145" s="503"/>
      <c r="O145" s="503"/>
      <c r="P145" s="503"/>
      <c r="Q145" s="503"/>
      <c r="R145" s="503"/>
      <c r="S145" s="503"/>
      <c r="T145" s="503"/>
      <c r="U145" s="503"/>
      <c r="V145" s="503"/>
      <c r="W145" s="503"/>
      <c r="X145" s="503"/>
      <c r="Y145" s="503"/>
      <c r="Z145" s="605"/>
      <c r="AA145" s="605"/>
      <c r="AB145" s="605"/>
      <c r="AC145" s="605"/>
      <c r="AD145" s="605"/>
      <c r="AE145" s="605"/>
      <c r="AF145" s="605"/>
      <c r="AG145" s="605"/>
      <c r="AH145" s="605"/>
      <c r="AI145" s="605"/>
      <c r="AJ145" s="605"/>
      <c r="AK145" s="605"/>
      <c r="AL145" s="605"/>
      <c r="AM145" s="605"/>
      <c r="AN145" s="605"/>
      <c r="AO145" s="605"/>
      <c r="AP145" s="605"/>
      <c r="AQ145" s="605"/>
      <c r="AR145" s="605"/>
      <c r="AS145" s="605"/>
      <c r="AT145" s="605"/>
      <c r="AU145" s="605"/>
      <c r="AV145" s="605"/>
      <c r="AW145" s="605"/>
      <c r="AX145" s="605"/>
    </row>
    <row r="146" spans="1:50" s="104" customFormat="1" ht="13.5" x14ac:dyDescent="0.15">
      <c r="A146" s="608" t="s">
        <v>111</v>
      </c>
      <c r="B146" s="608"/>
      <c r="C146" s="608"/>
      <c r="D146" s="608"/>
      <c r="E146" s="608"/>
      <c r="F146" s="608"/>
      <c r="G146" s="608"/>
      <c r="H146" s="608"/>
      <c r="I146" s="608"/>
      <c r="J146" s="608"/>
      <c r="K146" s="608"/>
      <c r="L146" s="608"/>
      <c r="M146" s="608"/>
      <c r="N146" s="608"/>
      <c r="O146" s="608"/>
      <c r="P146" s="608"/>
      <c r="Q146" s="608"/>
      <c r="R146" s="608"/>
      <c r="S146" s="608"/>
      <c r="T146" s="608"/>
      <c r="U146" s="608"/>
      <c r="V146" s="608"/>
      <c r="W146" s="608"/>
      <c r="X146" s="608"/>
      <c r="Y146" s="608"/>
      <c r="Z146" s="603"/>
      <c r="AA146" s="603"/>
      <c r="AB146" s="603"/>
      <c r="AC146" s="603"/>
      <c r="AD146" s="603"/>
      <c r="AE146" s="603"/>
      <c r="AF146" s="603"/>
      <c r="AG146" s="603"/>
      <c r="AH146" s="603"/>
      <c r="AI146" s="603"/>
      <c r="AJ146" s="603"/>
      <c r="AK146" s="603"/>
      <c r="AL146" s="603"/>
      <c r="AM146" s="603"/>
      <c r="AN146" s="603"/>
      <c r="AO146" s="603"/>
      <c r="AP146" s="603"/>
      <c r="AQ146" s="603"/>
      <c r="AR146" s="603"/>
      <c r="AS146" s="603"/>
      <c r="AT146" s="603"/>
      <c r="AU146" s="603"/>
      <c r="AV146" s="603"/>
      <c r="AW146" s="603"/>
      <c r="AX146" s="603"/>
    </row>
    <row r="147" spans="1:50" s="91" customFormat="1" ht="13.5" customHeight="1" x14ac:dyDescent="0.15">
      <c r="A147" s="503" t="s">
        <v>154</v>
      </c>
      <c r="B147" s="503"/>
      <c r="C147" s="503"/>
      <c r="D147" s="503"/>
      <c r="E147" s="503"/>
      <c r="F147" s="503"/>
      <c r="G147" s="503"/>
      <c r="H147" s="503"/>
      <c r="I147" s="503"/>
      <c r="J147" s="503"/>
      <c r="K147" s="503"/>
      <c r="L147" s="503"/>
      <c r="M147" s="503"/>
      <c r="N147" s="503"/>
      <c r="O147" s="503"/>
      <c r="P147" s="503"/>
      <c r="Q147" s="503"/>
      <c r="R147" s="503"/>
      <c r="S147" s="503"/>
      <c r="T147" s="503"/>
      <c r="U147" s="503"/>
      <c r="V147" s="503"/>
      <c r="W147" s="503"/>
      <c r="X147" s="503"/>
      <c r="Y147" s="503"/>
      <c r="Z147" s="603"/>
      <c r="AA147" s="603"/>
      <c r="AB147" s="603"/>
      <c r="AC147" s="603"/>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603"/>
    </row>
    <row r="148" spans="1:50" s="91" customFormat="1" ht="13.5" customHeight="1" x14ac:dyDescent="0.15">
      <c r="A148" s="602" t="s">
        <v>155</v>
      </c>
      <c r="B148" s="602"/>
      <c r="C148" s="602"/>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3"/>
      <c r="AA148" s="603"/>
      <c r="AB148" s="603"/>
      <c r="AC148" s="603"/>
      <c r="AD148" s="603"/>
      <c r="AE148" s="603"/>
      <c r="AF148" s="603"/>
      <c r="AG148" s="603"/>
      <c r="AH148" s="603"/>
      <c r="AI148" s="603"/>
      <c r="AJ148" s="603"/>
      <c r="AK148" s="603"/>
      <c r="AL148" s="603"/>
      <c r="AM148" s="603"/>
      <c r="AN148" s="603"/>
      <c r="AO148" s="603"/>
      <c r="AP148" s="603"/>
      <c r="AQ148" s="603"/>
      <c r="AR148" s="603"/>
      <c r="AS148" s="603"/>
      <c r="AT148" s="603"/>
      <c r="AU148" s="603"/>
      <c r="AV148" s="603"/>
      <c r="AW148" s="603"/>
      <c r="AX148" s="603"/>
    </row>
    <row r="149" spans="1:50" s="91" customFormat="1" ht="13.5" x14ac:dyDescent="0.15">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92"/>
      <c r="AC149" s="92"/>
      <c r="AD149" s="92"/>
      <c r="AE149" s="92"/>
      <c r="AF149" s="92"/>
    </row>
    <row r="150" spans="1:50" s="91" customFormat="1" ht="13.5" customHeight="1" x14ac:dyDescent="0.15">
      <c r="A150" s="503" t="s">
        <v>112</v>
      </c>
      <c r="B150" s="503"/>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c r="Y150" s="503"/>
    </row>
    <row r="151" spans="1:50" s="91" customFormat="1" ht="25.5" customHeight="1" x14ac:dyDescent="0.15">
      <c r="A151" s="503" t="s">
        <v>156</v>
      </c>
      <c r="B151" s="503"/>
      <c r="C151" s="503"/>
      <c r="D151" s="503"/>
      <c r="E151" s="503"/>
      <c r="F151" s="503"/>
      <c r="G151" s="503"/>
      <c r="H151" s="503"/>
      <c r="I151" s="503"/>
      <c r="J151" s="503"/>
      <c r="K151" s="503"/>
      <c r="L151" s="503"/>
      <c r="M151" s="503"/>
      <c r="N151" s="503"/>
      <c r="O151" s="503"/>
      <c r="P151" s="503"/>
      <c r="Q151" s="503"/>
      <c r="R151" s="503"/>
      <c r="S151" s="503"/>
      <c r="T151" s="503"/>
      <c r="U151" s="503"/>
      <c r="V151" s="503"/>
      <c r="W151" s="503"/>
      <c r="X151" s="503"/>
      <c r="Y151" s="503"/>
      <c r="Z151" s="603"/>
      <c r="AA151" s="603"/>
      <c r="AB151" s="603"/>
      <c r="AC151" s="603"/>
      <c r="AD151" s="603"/>
      <c r="AE151" s="603"/>
      <c r="AF151" s="603"/>
      <c r="AG151" s="603"/>
      <c r="AH151" s="603"/>
      <c r="AI151" s="603"/>
      <c r="AJ151" s="603"/>
      <c r="AK151" s="603"/>
      <c r="AL151" s="603"/>
      <c r="AM151" s="603"/>
      <c r="AN151" s="603"/>
      <c r="AO151" s="603"/>
      <c r="AP151" s="603"/>
      <c r="AQ151" s="603"/>
      <c r="AR151" s="603"/>
      <c r="AS151" s="603"/>
      <c r="AT151" s="603"/>
      <c r="AU151" s="603"/>
      <c r="AV151" s="603"/>
      <c r="AW151" s="603"/>
      <c r="AX151" s="603"/>
    </row>
    <row r="152" spans="1:50" s="91" customFormat="1" ht="13.5" customHeight="1" x14ac:dyDescent="0.15">
      <c r="A152" s="503" t="s">
        <v>113</v>
      </c>
      <c r="B152" s="503"/>
      <c r="C152" s="503"/>
      <c r="D152" s="503"/>
      <c r="E152" s="503"/>
      <c r="F152" s="503"/>
      <c r="G152" s="503"/>
      <c r="H152" s="503"/>
      <c r="I152" s="503"/>
      <c r="J152" s="503"/>
      <c r="K152" s="503"/>
      <c r="L152" s="503"/>
      <c r="M152" s="503"/>
      <c r="N152" s="503"/>
      <c r="O152" s="503"/>
      <c r="P152" s="503"/>
      <c r="Q152" s="503"/>
      <c r="R152" s="503"/>
      <c r="S152" s="503"/>
      <c r="T152" s="503"/>
      <c r="U152" s="503"/>
      <c r="V152" s="503"/>
      <c r="W152" s="503"/>
      <c r="X152" s="503"/>
      <c r="Y152" s="503"/>
      <c r="Z152" s="503"/>
      <c r="AA152" s="503"/>
      <c r="AB152" s="503"/>
      <c r="AC152" s="503"/>
      <c r="AD152" s="503"/>
      <c r="AE152" s="503"/>
      <c r="AF152" s="503"/>
      <c r="AG152" s="503"/>
      <c r="AH152" s="503"/>
      <c r="AI152" s="503"/>
      <c r="AJ152" s="503"/>
      <c r="AK152" s="503"/>
      <c r="AL152" s="503"/>
      <c r="AM152" s="503"/>
      <c r="AN152" s="503"/>
      <c r="AO152" s="503"/>
      <c r="AP152" s="503"/>
      <c r="AQ152" s="503"/>
      <c r="AR152" s="503"/>
      <c r="AS152" s="503"/>
      <c r="AT152" s="503"/>
      <c r="AU152" s="503"/>
      <c r="AV152" s="503"/>
      <c r="AW152" s="503"/>
      <c r="AX152" s="503"/>
    </row>
    <row r="153" spans="1:50" s="90" customFormat="1" x14ac:dyDescent="0.15">
      <c r="A153" s="504"/>
      <c r="B153" s="504"/>
      <c r="C153" s="504"/>
      <c r="D153" s="504"/>
      <c r="E153" s="504"/>
      <c r="F153" s="504"/>
      <c r="G153" s="504"/>
      <c r="H153" s="504"/>
      <c r="I153" s="504"/>
      <c r="J153" s="504"/>
      <c r="K153" s="504"/>
      <c r="L153" s="504"/>
      <c r="M153" s="504"/>
      <c r="N153" s="504"/>
      <c r="O153" s="504"/>
      <c r="P153" s="504"/>
      <c r="Q153" s="504"/>
      <c r="R153" s="504"/>
      <c r="S153" s="504"/>
      <c r="T153" s="504"/>
      <c r="U153" s="504"/>
      <c r="V153" s="504"/>
      <c r="W153" s="504"/>
      <c r="X153" s="504"/>
    </row>
  </sheetData>
  <mergeCells count="716">
    <mergeCell ref="A148:AX148"/>
    <mergeCell ref="A151:AX151"/>
    <mergeCell ref="A132:X132"/>
    <mergeCell ref="A133:AX133"/>
    <mergeCell ref="A134:AX134"/>
    <mergeCell ref="A135:AX135"/>
    <mergeCell ref="A136:AX136"/>
    <mergeCell ref="A137:AX137"/>
    <mergeCell ref="A138:AX138"/>
    <mergeCell ref="A139:AX139"/>
    <mergeCell ref="A140:AX140"/>
    <mergeCell ref="A141:AX141"/>
    <mergeCell ref="A142:AX142"/>
    <mergeCell ref="A143:AX143"/>
    <mergeCell ref="A144:AX144"/>
    <mergeCell ref="A145:AX145"/>
    <mergeCell ref="A146:AX146"/>
    <mergeCell ref="A147:AX147"/>
    <mergeCell ref="A150:Y150"/>
    <mergeCell ref="AP87:AP88"/>
    <mergeCell ref="AQ87:AT88"/>
    <mergeCell ref="AK85:AK86"/>
    <mergeCell ref="AL85:AO86"/>
    <mergeCell ref="AP85:AP86"/>
    <mergeCell ref="AQ85:AT86"/>
    <mergeCell ref="W87:Y88"/>
    <mergeCell ref="W85:Y86"/>
    <mergeCell ref="Q87:S88"/>
    <mergeCell ref="Q85:S86"/>
    <mergeCell ref="AC79:AE80"/>
    <mergeCell ref="AC77:AE78"/>
    <mergeCell ref="AC75:AE76"/>
    <mergeCell ref="AC73:AE74"/>
    <mergeCell ref="AC71:AE72"/>
    <mergeCell ref="AC69:AE70"/>
    <mergeCell ref="AF87:AH88"/>
    <mergeCell ref="AF85:AH86"/>
    <mergeCell ref="AF83:AH84"/>
    <mergeCell ref="AF81:AH82"/>
    <mergeCell ref="AF79:AH80"/>
    <mergeCell ref="AF77:AH78"/>
    <mergeCell ref="AF69:AH70"/>
    <mergeCell ref="AC83:AE84"/>
    <mergeCell ref="T73:V74"/>
    <mergeCell ref="T71:V72"/>
    <mergeCell ref="T69:V70"/>
    <mergeCell ref="W81:Y82"/>
    <mergeCell ref="W79:Y80"/>
    <mergeCell ref="W77:Y78"/>
    <mergeCell ref="W75:Y76"/>
    <mergeCell ref="W73:Y74"/>
    <mergeCell ref="W71:Y72"/>
    <mergeCell ref="W69:Y70"/>
    <mergeCell ref="Z79:AB80"/>
    <mergeCell ref="Z77:AB78"/>
    <mergeCell ref="Z75:AB76"/>
    <mergeCell ref="Z73:AB74"/>
    <mergeCell ref="Z71:AB72"/>
    <mergeCell ref="Z69:AB70"/>
    <mergeCell ref="D26:J27"/>
    <mergeCell ref="K26:L27"/>
    <mergeCell ref="M26:X27"/>
    <mergeCell ref="Y26:Z27"/>
    <mergeCell ref="D32:I39"/>
    <mergeCell ref="J36:N37"/>
    <mergeCell ref="Q79:S80"/>
    <mergeCell ref="Q77:S78"/>
    <mergeCell ref="Q75:S76"/>
    <mergeCell ref="D40:J43"/>
    <mergeCell ref="K40:S43"/>
    <mergeCell ref="F73:G74"/>
    <mergeCell ref="H77:J78"/>
    <mergeCell ref="D60:E68"/>
    <mergeCell ref="H60:J68"/>
    <mergeCell ref="K60:P61"/>
    <mergeCell ref="T79:V80"/>
    <mergeCell ref="T77:V78"/>
    <mergeCell ref="AF36:AG37"/>
    <mergeCell ref="AF38:AG39"/>
    <mergeCell ref="B48:F51"/>
    <mergeCell ref="G48:Q51"/>
    <mergeCell ref="R48:AB51"/>
    <mergeCell ref="AC48:AM49"/>
    <mergeCell ref="AN48:AW51"/>
    <mergeCell ref="T40:U43"/>
    <mergeCell ref="AH40:AL41"/>
    <mergeCell ref="AM40:AQ41"/>
    <mergeCell ref="AR40:AS41"/>
    <mergeCell ref="J38:N39"/>
    <mergeCell ref="O38:S39"/>
    <mergeCell ref="T38:U39"/>
    <mergeCell ref="V38:Z39"/>
    <mergeCell ref="AA38:AE39"/>
    <mergeCell ref="AH38:AL39"/>
    <mergeCell ref="B46:U46"/>
    <mergeCell ref="AI73:AJ74"/>
    <mergeCell ref="AK73:AK74"/>
    <mergeCell ref="Q73:S74"/>
    <mergeCell ref="Q71:S72"/>
    <mergeCell ref="Q69:S70"/>
    <mergeCell ref="A1:V1"/>
    <mergeCell ref="AI3:AT3"/>
    <mergeCell ref="AI4:AK4"/>
    <mergeCell ref="AL4:AM4"/>
    <mergeCell ref="AO4:AP4"/>
    <mergeCell ref="AR4:AS4"/>
    <mergeCell ref="B6:O6"/>
    <mergeCell ref="B20:S20"/>
    <mergeCell ref="D24:L25"/>
    <mergeCell ref="M24:Z25"/>
    <mergeCell ref="AB8:AQ8"/>
    <mergeCell ref="AR8:AT10"/>
    <mergeCell ref="AB9:AQ9"/>
    <mergeCell ref="AB10:AQ10"/>
    <mergeCell ref="M12:N12"/>
    <mergeCell ref="E15:F15"/>
    <mergeCell ref="B16:AX16"/>
    <mergeCell ref="AL73:AO74"/>
    <mergeCell ref="X52:Z53"/>
    <mergeCell ref="AI79:AJ80"/>
    <mergeCell ref="J32:AS33"/>
    <mergeCell ref="J34:N35"/>
    <mergeCell ref="O34:S35"/>
    <mergeCell ref="T34:U35"/>
    <mergeCell ref="V34:Z35"/>
    <mergeCell ref="AA34:AE35"/>
    <mergeCell ref="AF34:AG35"/>
    <mergeCell ref="AH34:AL35"/>
    <mergeCell ref="AM38:AQ39"/>
    <mergeCell ref="AR38:AS39"/>
    <mergeCell ref="AM34:AQ35"/>
    <mergeCell ref="AR34:AS35"/>
    <mergeCell ref="AH36:AL37"/>
    <mergeCell ref="AM36:AQ37"/>
    <mergeCell ref="O36:S37"/>
    <mergeCell ref="T36:U37"/>
    <mergeCell ref="V36:Z37"/>
    <mergeCell ref="AA36:AE37"/>
    <mergeCell ref="AQ69:AT70"/>
    <mergeCell ref="AQ71:AT72"/>
    <mergeCell ref="O73:P74"/>
    <mergeCell ref="AR36:AS37"/>
    <mergeCell ref="V52:W53"/>
    <mergeCell ref="AA52:AB53"/>
    <mergeCell ref="AC52:AF53"/>
    <mergeCell ref="G53:J54"/>
    <mergeCell ref="K53:L54"/>
    <mergeCell ref="M53:O54"/>
    <mergeCell ref="P53:Q54"/>
    <mergeCell ref="AC50:AM51"/>
    <mergeCell ref="B54:F55"/>
    <mergeCell ref="AK69:AK70"/>
    <mergeCell ref="AL69:AO70"/>
    <mergeCell ref="K62:L68"/>
    <mergeCell ref="M62:N68"/>
    <mergeCell ref="AC54:AF55"/>
    <mergeCell ref="AG52:AH53"/>
    <mergeCell ref="T60:V68"/>
    <mergeCell ref="B58:AU58"/>
    <mergeCell ref="B60:C68"/>
    <mergeCell ref="AP69:AP70"/>
    <mergeCell ref="O69:P70"/>
    <mergeCell ref="AU69:AU70"/>
    <mergeCell ref="Q60:S68"/>
    <mergeCell ref="AG54:AH55"/>
    <mergeCell ref="B71:C72"/>
    <mergeCell ref="D71:E72"/>
    <mergeCell ref="H71:J72"/>
    <mergeCell ref="K71:L72"/>
    <mergeCell ref="M71:N72"/>
    <mergeCell ref="O71:P72"/>
    <mergeCell ref="F71:G72"/>
    <mergeCell ref="B69:C70"/>
    <mergeCell ref="D69:E70"/>
    <mergeCell ref="H69:J70"/>
    <mergeCell ref="K69:L70"/>
    <mergeCell ref="M69:N70"/>
    <mergeCell ref="AU71:AU72"/>
    <mergeCell ref="AI69:AJ70"/>
    <mergeCell ref="AR52:AS55"/>
    <mergeCell ref="B52:F53"/>
    <mergeCell ref="R52:U53"/>
    <mergeCell ref="AW52:AW55"/>
    <mergeCell ref="AN53:AQ54"/>
    <mergeCell ref="AT53:AV54"/>
    <mergeCell ref="AQ60:AU68"/>
    <mergeCell ref="O62:P68"/>
    <mergeCell ref="W60:Y68"/>
    <mergeCell ref="Z60:AB68"/>
    <mergeCell ref="AC60:AE68"/>
    <mergeCell ref="AF60:AH68"/>
    <mergeCell ref="AI60:AK68"/>
    <mergeCell ref="AL60:AP68"/>
    <mergeCell ref="AI54:AK55"/>
    <mergeCell ref="AI52:AK53"/>
    <mergeCell ref="AL52:AM53"/>
    <mergeCell ref="AL54:AM55"/>
    <mergeCell ref="R54:U55"/>
    <mergeCell ref="V54:W55"/>
    <mergeCell ref="X54:Z55"/>
    <mergeCell ref="AA54:AB55"/>
    <mergeCell ref="AU75:AU76"/>
    <mergeCell ref="AQ75:AT76"/>
    <mergeCell ref="AQ77:AT78"/>
    <mergeCell ref="AK75:AK76"/>
    <mergeCell ref="AL75:AO76"/>
    <mergeCell ref="AP75:AP76"/>
    <mergeCell ref="AU77:AU78"/>
    <mergeCell ref="K77:L78"/>
    <mergeCell ref="M77:N78"/>
    <mergeCell ref="O77:P78"/>
    <mergeCell ref="O75:P76"/>
    <mergeCell ref="T75:V76"/>
    <mergeCell ref="B75:C76"/>
    <mergeCell ref="D75:E76"/>
    <mergeCell ref="H75:J76"/>
    <mergeCell ref="K75:L76"/>
    <mergeCell ref="M75:N76"/>
    <mergeCell ref="B73:C74"/>
    <mergeCell ref="D73:E74"/>
    <mergeCell ref="H73:J74"/>
    <mergeCell ref="K73:L74"/>
    <mergeCell ref="M73:N74"/>
    <mergeCell ref="AK79:AK80"/>
    <mergeCell ref="AL79:AO80"/>
    <mergeCell ref="H79:J80"/>
    <mergeCell ref="K79:L80"/>
    <mergeCell ref="M79:N80"/>
    <mergeCell ref="O79:P80"/>
    <mergeCell ref="AQ79:AT80"/>
    <mergeCell ref="AU79:AU80"/>
    <mergeCell ref="AK71:AK72"/>
    <mergeCell ref="AL71:AO72"/>
    <mergeCell ref="AP71:AP72"/>
    <mergeCell ref="AI71:AJ72"/>
    <mergeCell ref="AP73:AP74"/>
    <mergeCell ref="AF73:AH74"/>
    <mergeCell ref="AF71:AH72"/>
    <mergeCell ref="AQ73:AT74"/>
    <mergeCell ref="AU73:AU74"/>
    <mergeCell ref="AP79:AP80"/>
    <mergeCell ref="AI75:AJ76"/>
    <mergeCell ref="AF75:AH76"/>
    <mergeCell ref="AP77:AP78"/>
    <mergeCell ref="AI77:AJ78"/>
    <mergeCell ref="AK77:AK78"/>
    <mergeCell ref="AL77:AO78"/>
    <mergeCell ref="Q129:S130"/>
    <mergeCell ref="Z129:AB130"/>
    <mergeCell ref="AC129:AE130"/>
    <mergeCell ref="AF129:AH130"/>
    <mergeCell ref="T89:V90"/>
    <mergeCell ref="W89:Y90"/>
    <mergeCell ref="Z89:AB90"/>
    <mergeCell ref="AC89:AE90"/>
    <mergeCell ref="AF89:AH90"/>
    <mergeCell ref="W103:Y104"/>
    <mergeCell ref="W91:Y92"/>
    <mergeCell ref="Z91:AB92"/>
    <mergeCell ref="AC91:AE92"/>
    <mergeCell ref="AF91:AH92"/>
    <mergeCell ref="AF95:AH96"/>
    <mergeCell ref="Q97:S98"/>
    <mergeCell ref="Z103:AB104"/>
    <mergeCell ref="AC103:AE104"/>
    <mergeCell ref="AF103:AH104"/>
    <mergeCell ref="Q111:S112"/>
    <mergeCell ref="T111:V112"/>
    <mergeCell ref="Q115:S116"/>
    <mergeCell ref="T115:V116"/>
    <mergeCell ref="AI89:AJ90"/>
    <mergeCell ref="K87:L88"/>
    <mergeCell ref="M87:N88"/>
    <mergeCell ref="AI85:AJ86"/>
    <mergeCell ref="F97:G98"/>
    <mergeCell ref="H97:J98"/>
    <mergeCell ref="AU81:AU82"/>
    <mergeCell ref="AQ81:AT82"/>
    <mergeCell ref="AQ83:AT84"/>
    <mergeCell ref="AP81:AP82"/>
    <mergeCell ref="AU83:AU84"/>
    <mergeCell ref="AP83:AP84"/>
    <mergeCell ref="AK89:AK90"/>
    <mergeCell ref="AL89:AO90"/>
    <mergeCell ref="Q93:S94"/>
    <mergeCell ref="T93:V94"/>
    <mergeCell ref="T87:V88"/>
    <mergeCell ref="T85:V86"/>
    <mergeCell ref="T97:V98"/>
    <mergeCell ref="W97:Y98"/>
    <mergeCell ref="Z97:AB98"/>
    <mergeCell ref="AC97:AE98"/>
    <mergeCell ref="AU85:AU86"/>
    <mergeCell ref="AU89:AU90"/>
    <mergeCell ref="B83:C84"/>
    <mergeCell ref="D83:E84"/>
    <mergeCell ref="H83:J84"/>
    <mergeCell ref="K83:L84"/>
    <mergeCell ref="M83:N84"/>
    <mergeCell ref="O83:P84"/>
    <mergeCell ref="AI81:AJ82"/>
    <mergeCell ref="AK81:AK82"/>
    <mergeCell ref="AL81:AO82"/>
    <mergeCell ref="O81:P82"/>
    <mergeCell ref="AK83:AK84"/>
    <mergeCell ref="AL83:AO84"/>
    <mergeCell ref="AI83:AJ84"/>
    <mergeCell ref="T83:V84"/>
    <mergeCell ref="T81:V82"/>
    <mergeCell ref="H81:J82"/>
    <mergeCell ref="K81:L82"/>
    <mergeCell ref="M81:N82"/>
    <mergeCell ref="Z81:AB82"/>
    <mergeCell ref="Q81:S82"/>
    <mergeCell ref="AC81:AE82"/>
    <mergeCell ref="W83:Y84"/>
    <mergeCell ref="Z83:AB84"/>
    <mergeCell ref="Q83:S84"/>
    <mergeCell ref="B87:C88"/>
    <mergeCell ref="D87:E88"/>
    <mergeCell ref="H87:J88"/>
    <mergeCell ref="AC87:AE88"/>
    <mergeCell ref="AC85:AE86"/>
    <mergeCell ref="H85:J86"/>
    <mergeCell ref="K85:L86"/>
    <mergeCell ref="M85:N86"/>
    <mergeCell ref="O85:P86"/>
    <mergeCell ref="Z87:AB88"/>
    <mergeCell ref="Z85:AB86"/>
    <mergeCell ref="O129:P130"/>
    <mergeCell ref="B89:C90"/>
    <mergeCell ref="D89:E90"/>
    <mergeCell ref="F89:G90"/>
    <mergeCell ref="B93:C94"/>
    <mergeCell ref="D93:E94"/>
    <mergeCell ref="F93:G94"/>
    <mergeCell ref="H129:I130"/>
    <mergeCell ref="J129:J130"/>
    <mergeCell ref="K129:L130"/>
    <mergeCell ref="M129:N130"/>
    <mergeCell ref="B91:C92"/>
    <mergeCell ref="D91:E92"/>
    <mergeCell ref="F91:G92"/>
    <mergeCell ref="B97:C98"/>
    <mergeCell ref="D97:E98"/>
    <mergeCell ref="K97:L98"/>
    <mergeCell ref="M97:N98"/>
    <mergeCell ref="O97:P98"/>
    <mergeCell ref="H111:J112"/>
    <mergeCell ref="K111:L112"/>
    <mergeCell ref="M111:N112"/>
    <mergeCell ref="O111:P112"/>
    <mergeCell ref="H123:J124"/>
    <mergeCell ref="AL129:AO130"/>
    <mergeCell ref="AP129:AP130"/>
    <mergeCell ref="AQ129:AT130"/>
    <mergeCell ref="AI87:AJ88"/>
    <mergeCell ref="AK87:AK88"/>
    <mergeCell ref="AL87:AO88"/>
    <mergeCell ref="O87:P88"/>
    <mergeCell ref="H89:J90"/>
    <mergeCell ref="K89:L90"/>
    <mergeCell ref="M89:N90"/>
    <mergeCell ref="O89:P90"/>
    <mergeCell ref="Q89:S90"/>
    <mergeCell ref="H93:J94"/>
    <mergeCell ref="K93:L94"/>
    <mergeCell ref="M93:N94"/>
    <mergeCell ref="O93:P94"/>
    <mergeCell ref="AP89:AP90"/>
    <mergeCell ref="AQ89:AT90"/>
    <mergeCell ref="H91:J92"/>
    <mergeCell ref="K91:L92"/>
    <mergeCell ref="M91:N92"/>
    <mergeCell ref="O91:P92"/>
    <mergeCell ref="Q91:S92"/>
    <mergeCell ref="T91:V92"/>
    <mergeCell ref="AI91:AJ92"/>
    <mergeCell ref="AK91:AK92"/>
    <mergeCell ref="B30:AW30"/>
    <mergeCell ref="AU129:AU130"/>
    <mergeCell ref="F69:G70"/>
    <mergeCell ref="B129:G130"/>
    <mergeCell ref="F60:G68"/>
    <mergeCell ref="F87:G88"/>
    <mergeCell ref="F85:G86"/>
    <mergeCell ref="F83:G84"/>
    <mergeCell ref="F81:G82"/>
    <mergeCell ref="T129:V130"/>
    <mergeCell ref="W129:Y130"/>
    <mergeCell ref="AI129:AK130"/>
    <mergeCell ref="AU87:AU88"/>
    <mergeCell ref="H95:J96"/>
    <mergeCell ref="K95:L96"/>
    <mergeCell ref="M95:N96"/>
    <mergeCell ref="O95:P96"/>
    <mergeCell ref="Q95:S96"/>
    <mergeCell ref="T95:V96"/>
    <mergeCell ref="W95:Y96"/>
    <mergeCell ref="Z95:AB96"/>
    <mergeCell ref="AC95:AE96"/>
    <mergeCell ref="A152:AX152"/>
    <mergeCell ref="A153:X153"/>
    <mergeCell ref="F79:G80"/>
    <mergeCell ref="F77:G78"/>
    <mergeCell ref="F75:G76"/>
    <mergeCell ref="B85:C86"/>
    <mergeCell ref="D85:E86"/>
    <mergeCell ref="B81:C82"/>
    <mergeCell ref="D81:E82"/>
    <mergeCell ref="B79:C80"/>
    <mergeCell ref="D79:E80"/>
    <mergeCell ref="B77:C78"/>
    <mergeCell ref="D77:E78"/>
    <mergeCell ref="AL91:AO92"/>
    <mergeCell ref="AP91:AP92"/>
    <mergeCell ref="AQ91:AT92"/>
    <mergeCell ref="AU91:AU92"/>
    <mergeCell ref="AF97:AH98"/>
    <mergeCell ref="AU93:AU94"/>
    <mergeCell ref="B95:C96"/>
    <mergeCell ref="D95:E96"/>
    <mergeCell ref="F95:G96"/>
    <mergeCell ref="AI95:AJ96"/>
    <mergeCell ref="AK95:AK96"/>
    <mergeCell ref="AL95:AO96"/>
    <mergeCell ref="AP95:AP96"/>
    <mergeCell ref="AQ95:AT96"/>
    <mergeCell ref="AU95:AU96"/>
    <mergeCell ref="W93:Y94"/>
    <mergeCell ref="Z93:AB94"/>
    <mergeCell ref="AC93:AE94"/>
    <mergeCell ref="AF93:AH94"/>
    <mergeCell ref="AI93:AJ94"/>
    <mergeCell ref="AK93:AK94"/>
    <mergeCell ref="AL93:AO94"/>
    <mergeCell ref="AP93:AP94"/>
    <mergeCell ref="AQ93:AT94"/>
    <mergeCell ref="AI97:AJ98"/>
    <mergeCell ref="AK97:AK98"/>
    <mergeCell ref="AL97:AO98"/>
    <mergeCell ref="AP97:AP98"/>
    <mergeCell ref="AQ97:AT98"/>
    <mergeCell ref="AU97:AU98"/>
    <mergeCell ref="B99:C100"/>
    <mergeCell ref="D99:E100"/>
    <mergeCell ref="F99:G100"/>
    <mergeCell ref="H99:J100"/>
    <mergeCell ref="K99:L100"/>
    <mergeCell ref="M99:N100"/>
    <mergeCell ref="O99:P100"/>
    <mergeCell ref="Q99:S100"/>
    <mergeCell ref="T99:V100"/>
    <mergeCell ref="W99:Y100"/>
    <mergeCell ref="Z99:AB100"/>
    <mergeCell ref="AC99:AE100"/>
    <mergeCell ref="AF99:AH100"/>
    <mergeCell ref="AI99:AJ100"/>
    <mergeCell ref="AK99:AK100"/>
    <mergeCell ref="AL99:AO100"/>
    <mergeCell ref="AP99:AP100"/>
    <mergeCell ref="AQ99:AT100"/>
    <mergeCell ref="AU99:AU100"/>
    <mergeCell ref="B101:C102"/>
    <mergeCell ref="D101:E102"/>
    <mergeCell ref="F101:G102"/>
    <mergeCell ref="H101:J102"/>
    <mergeCell ref="K101:L102"/>
    <mergeCell ref="M101:N102"/>
    <mergeCell ref="O101:P102"/>
    <mergeCell ref="Q101:S102"/>
    <mergeCell ref="T101:V102"/>
    <mergeCell ref="W101:Y102"/>
    <mergeCell ref="Z101:AB102"/>
    <mergeCell ref="AC101:AE102"/>
    <mergeCell ref="AF101:AH102"/>
    <mergeCell ref="AI101:AJ102"/>
    <mergeCell ref="AK101:AK102"/>
    <mergeCell ref="AL101:AO102"/>
    <mergeCell ref="AP101:AP102"/>
    <mergeCell ref="AQ101:AT102"/>
    <mergeCell ref="AU101:AU102"/>
    <mergeCell ref="AQ103:AT104"/>
    <mergeCell ref="B103:C104"/>
    <mergeCell ref="D103:E104"/>
    <mergeCell ref="F103:G104"/>
    <mergeCell ref="H103:J104"/>
    <mergeCell ref="K103:L104"/>
    <mergeCell ref="M103:N104"/>
    <mergeCell ref="O103:P104"/>
    <mergeCell ref="Q103:S104"/>
    <mergeCell ref="T103:V104"/>
    <mergeCell ref="AL107:AO108"/>
    <mergeCell ref="AP107:AP108"/>
    <mergeCell ref="AQ107:AT108"/>
    <mergeCell ref="B107:C108"/>
    <mergeCell ref="D107:E108"/>
    <mergeCell ref="F107:G108"/>
    <mergeCell ref="H107:J108"/>
    <mergeCell ref="K107:L108"/>
    <mergeCell ref="M107:N108"/>
    <mergeCell ref="O107:P108"/>
    <mergeCell ref="Q107:S108"/>
    <mergeCell ref="T107:V108"/>
    <mergeCell ref="AI107:AJ108"/>
    <mergeCell ref="AK107:AK108"/>
    <mergeCell ref="AU103:AU104"/>
    <mergeCell ref="B105:C106"/>
    <mergeCell ref="D105:E106"/>
    <mergeCell ref="F105:G106"/>
    <mergeCell ref="H105:J106"/>
    <mergeCell ref="K105:L106"/>
    <mergeCell ref="M105:N106"/>
    <mergeCell ref="O105:P106"/>
    <mergeCell ref="Q105:S106"/>
    <mergeCell ref="T105:V106"/>
    <mergeCell ref="W105:Y106"/>
    <mergeCell ref="Z105:AB106"/>
    <mergeCell ref="AC105:AE106"/>
    <mergeCell ref="AF105:AH106"/>
    <mergeCell ref="AI105:AJ106"/>
    <mergeCell ref="AK105:AK106"/>
    <mergeCell ref="AL105:AO106"/>
    <mergeCell ref="AP105:AP106"/>
    <mergeCell ref="AQ105:AT106"/>
    <mergeCell ref="AU105:AU106"/>
    <mergeCell ref="AI103:AJ104"/>
    <mergeCell ref="AK103:AK104"/>
    <mergeCell ref="AL103:AO104"/>
    <mergeCell ref="AP103:AP104"/>
    <mergeCell ref="AU107:AU108"/>
    <mergeCell ref="B109:C110"/>
    <mergeCell ref="D109:E110"/>
    <mergeCell ref="F109:G110"/>
    <mergeCell ref="H109:J110"/>
    <mergeCell ref="K109:L110"/>
    <mergeCell ref="M109:N110"/>
    <mergeCell ref="O109:P110"/>
    <mergeCell ref="Q109:S110"/>
    <mergeCell ref="T109:V110"/>
    <mergeCell ref="W109:Y110"/>
    <mergeCell ref="Z109:AB110"/>
    <mergeCell ref="AC109:AE110"/>
    <mergeCell ref="AF109:AH110"/>
    <mergeCell ref="AI109:AJ110"/>
    <mergeCell ref="AK109:AK110"/>
    <mergeCell ref="AL109:AO110"/>
    <mergeCell ref="AP109:AP110"/>
    <mergeCell ref="AQ109:AT110"/>
    <mergeCell ref="AU109:AU110"/>
    <mergeCell ref="W107:Y108"/>
    <mergeCell ref="Z107:AB108"/>
    <mergeCell ref="AC107:AE108"/>
    <mergeCell ref="AF107:AH108"/>
    <mergeCell ref="AU111:AU112"/>
    <mergeCell ref="B113:C114"/>
    <mergeCell ref="D113:E114"/>
    <mergeCell ref="F113:G114"/>
    <mergeCell ref="H113:J114"/>
    <mergeCell ref="K113:L114"/>
    <mergeCell ref="M113:N114"/>
    <mergeCell ref="O113:P114"/>
    <mergeCell ref="Q113:S114"/>
    <mergeCell ref="T113:V114"/>
    <mergeCell ref="W113:Y114"/>
    <mergeCell ref="Z113:AB114"/>
    <mergeCell ref="AC113:AE114"/>
    <mergeCell ref="AF113:AH114"/>
    <mergeCell ref="AI113:AJ114"/>
    <mergeCell ref="AK113:AK114"/>
    <mergeCell ref="AL113:AO114"/>
    <mergeCell ref="AP113:AP114"/>
    <mergeCell ref="AQ113:AT114"/>
    <mergeCell ref="AU113:AU114"/>
    <mergeCell ref="W111:Y112"/>
    <mergeCell ref="Z111:AB112"/>
    <mergeCell ref="AC111:AE112"/>
    <mergeCell ref="AF111:AH112"/>
    <mergeCell ref="AI111:AJ112"/>
    <mergeCell ref="AK111:AK112"/>
    <mergeCell ref="AL111:AO112"/>
    <mergeCell ref="AP111:AP112"/>
    <mergeCell ref="AQ111:AT112"/>
    <mergeCell ref="B111:C112"/>
    <mergeCell ref="D111:E112"/>
    <mergeCell ref="F111:G112"/>
    <mergeCell ref="W115:Y116"/>
    <mergeCell ref="Z115:AB116"/>
    <mergeCell ref="AC115:AE116"/>
    <mergeCell ref="AF115:AH116"/>
    <mergeCell ref="AI115:AJ116"/>
    <mergeCell ref="AK115:AK116"/>
    <mergeCell ref="AL115:AO116"/>
    <mergeCell ref="AP115:AP116"/>
    <mergeCell ref="AQ115:AT116"/>
    <mergeCell ref="B115:C116"/>
    <mergeCell ref="D115:E116"/>
    <mergeCell ref="F115:G116"/>
    <mergeCell ref="H115:J116"/>
    <mergeCell ref="K115:L116"/>
    <mergeCell ref="M115:N116"/>
    <mergeCell ref="O115:P116"/>
    <mergeCell ref="AL119:AO120"/>
    <mergeCell ref="AP119:AP120"/>
    <mergeCell ref="AQ119:AT120"/>
    <mergeCell ref="B119:C120"/>
    <mergeCell ref="D119:E120"/>
    <mergeCell ref="F119:G120"/>
    <mergeCell ref="H119:J120"/>
    <mergeCell ref="K119:L120"/>
    <mergeCell ref="M119:N120"/>
    <mergeCell ref="O119:P120"/>
    <mergeCell ref="Q119:S120"/>
    <mergeCell ref="T119:V120"/>
    <mergeCell ref="AU115:AU116"/>
    <mergeCell ref="B117:C118"/>
    <mergeCell ref="D117:E118"/>
    <mergeCell ref="F117:G118"/>
    <mergeCell ref="H117:J118"/>
    <mergeCell ref="K117:L118"/>
    <mergeCell ref="M117:N118"/>
    <mergeCell ref="O117:P118"/>
    <mergeCell ref="Q117:S118"/>
    <mergeCell ref="T117:V118"/>
    <mergeCell ref="W117:Y118"/>
    <mergeCell ref="Z117:AB118"/>
    <mergeCell ref="AC117:AE118"/>
    <mergeCell ref="AF117:AH118"/>
    <mergeCell ref="AI117:AJ118"/>
    <mergeCell ref="AK117:AK118"/>
    <mergeCell ref="AL117:AO118"/>
    <mergeCell ref="AP117:AP118"/>
    <mergeCell ref="AQ117:AT118"/>
    <mergeCell ref="AU117:AU118"/>
    <mergeCell ref="K123:L124"/>
    <mergeCell ref="M123:N124"/>
    <mergeCell ref="O123:P124"/>
    <mergeCell ref="Q123:S124"/>
    <mergeCell ref="T123:V124"/>
    <mergeCell ref="AU119:AU120"/>
    <mergeCell ref="B121:C122"/>
    <mergeCell ref="D121:E122"/>
    <mergeCell ref="F121:G122"/>
    <mergeCell ref="H121:J122"/>
    <mergeCell ref="K121:L122"/>
    <mergeCell ref="M121:N122"/>
    <mergeCell ref="O121:P122"/>
    <mergeCell ref="Q121:S122"/>
    <mergeCell ref="T121:V122"/>
    <mergeCell ref="W121:Y122"/>
    <mergeCell ref="Z121:AB122"/>
    <mergeCell ref="AC121:AE122"/>
    <mergeCell ref="AF121:AH122"/>
    <mergeCell ref="AI121:AJ122"/>
    <mergeCell ref="AK121:AK122"/>
    <mergeCell ref="AL121:AO122"/>
    <mergeCell ref="AP121:AP122"/>
    <mergeCell ref="AQ121:AT122"/>
    <mergeCell ref="AU121:AU122"/>
    <mergeCell ref="W119:Y120"/>
    <mergeCell ref="Z119:AB120"/>
    <mergeCell ref="AC119:AE120"/>
    <mergeCell ref="AF119:AH120"/>
    <mergeCell ref="AI119:AJ120"/>
    <mergeCell ref="AK119:AK120"/>
    <mergeCell ref="AU123:AU124"/>
    <mergeCell ref="B125:C126"/>
    <mergeCell ref="D125:E126"/>
    <mergeCell ref="F125:G126"/>
    <mergeCell ref="H125:J126"/>
    <mergeCell ref="K125:L126"/>
    <mergeCell ref="M125:N126"/>
    <mergeCell ref="O125:P126"/>
    <mergeCell ref="Q125:S126"/>
    <mergeCell ref="T125:V126"/>
    <mergeCell ref="W125:Y126"/>
    <mergeCell ref="Z125:AB126"/>
    <mergeCell ref="AC125:AE126"/>
    <mergeCell ref="AF125:AH126"/>
    <mergeCell ref="AI125:AJ126"/>
    <mergeCell ref="AK125:AK126"/>
    <mergeCell ref="AL125:AO126"/>
    <mergeCell ref="AU125:AU126"/>
    <mergeCell ref="W123:Y124"/>
    <mergeCell ref="Z123:AB124"/>
    <mergeCell ref="AC123:AE124"/>
    <mergeCell ref="AF123:AH124"/>
    <mergeCell ref="AI123:AJ124"/>
    <mergeCell ref="AK123:AK124"/>
    <mergeCell ref="AL123:AO124"/>
    <mergeCell ref="AP123:AP124"/>
    <mergeCell ref="AQ123:AT124"/>
    <mergeCell ref="B123:C124"/>
    <mergeCell ref="D123:E124"/>
    <mergeCell ref="F123:G124"/>
    <mergeCell ref="AU127:AU128"/>
    <mergeCell ref="W127:Y128"/>
    <mergeCell ref="Z127:AB128"/>
    <mergeCell ref="AC127:AE128"/>
    <mergeCell ref="AF127:AH128"/>
    <mergeCell ref="AI127:AJ128"/>
    <mergeCell ref="AK127:AK128"/>
    <mergeCell ref="AL127:AO128"/>
    <mergeCell ref="AP127:AP128"/>
    <mergeCell ref="AQ127:AT128"/>
    <mergeCell ref="B127:C128"/>
    <mergeCell ref="D127:E128"/>
    <mergeCell ref="F127:G128"/>
    <mergeCell ref="H127:J128"/>
    <mergeCell ref="K127:L128"/>
    <mergeCell ref="M127:N128"/>
    <mergeCell ref="O127:P128"/>
    <mergeCell ref="Q127:S128"/>
    <mergeCell ref="T127:V128"/>
    <mergeCell ref="AP125:AP126"/>
    <mergeCell ref="AQ125:AT126"/>
  </mergeCells>
  <phoneticPr fontId="2"/>
  <dataValidations count="1">
    <dataValidation showInputMessage="1" showErrorMessage="1" sqref="B69:C128"/>
  </dataValidations>
  <printOptions horizontalCentered="1"/>
  <pageMargins left="0.39370078740157483" right="0.23" top="0.59055118110236227" bottom="0.39370078740157483" header="0.51181102362204722" footer="0.51181102362204722"/>
  <pageSetup paperSize="9" scale="91" orientation="portrait" r:id="rId1"/>
  <headerFooter alignWithMargins="0"/>
  <rowBreaks count="2" manualBreakCount="2">
    <brk id="56" max="16383" man="1"/>
    <brk id="131" max="49" man="1"/>
  </rowBreaks>
  <ignoredErrors>
    <ignoredError sqref="AI72:AJ72 A70:C70 D70:E70 A69 C69 A72:C72 A71 C71 A74:C74 A73 C73 A76:C76 A75 C75 A78:C78 A77 C77 A80:C80 A79 C79 A82:C82 A81 C81 A84:C84 A83 C83 A86:C86 A85 C85 A88:C88 A87 C87 E69 D72:E72 E71 D74:E74 E73 D76:E76 E75 D78:E78 E77 D80:E80 E79 D82:E82 E81 D84:E84 E83 D86:E86 E85 D88:E88 E87 AJ71" evalError="1"/>
    <ignoredError sqref="O35:S37 AA34:AE35 AM34:AQ37 B52:F55 O34:S34 AA37:AE37 AB36:AE36 AB8:AQ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(道)総政第33号様式</vt:lpstr>
      <vt:lpstr>(国)様式第1-8</vt:lpstr>
      <vt:lpstr>'(国)様式第1-8'!Print_Area</vt:lpstr>
      <vt:lpstr>'(道)総政第33号様式'!Print_Area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　企画振興部　交通企画課</dc:creator>
  <cp:lastModifiedBy>なし</cp:lastModifiedBy>
  <cp:lastPrinted>2018-10-02T11:06:48Z</cp:lastPrinted>
  <dcterms:created xsi:type="dcterms:W3CDTF">2005-03-17T04:53:14Z</dcterms:created>
  <dcterms:modified xsi:type="dcterms:W3CDTF">2021-10-12T03:52:26Z</dcterms:modified>
</cp:coreProperties>
</file>