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8010"/>
  </bookViews>
  <sheets>
    <sheet name="基本情報入力票" sheetId="2" r:id="rId1"/>
    <sheet name="参考様式6" sheetId="5" r:id="rId2"/>
    <sheet name="参考様式7，8(入力欄有)" sheetId="8" r:id="rId3"/>
    <sheet name="参考様式9，10(入力欄有)" sheetId="3" r:id="rId4"/>
    <sheet name="参考様式11" sheetId="4" r:id="rId5"/>
    <sheet name="参考様式12" sheetId="9" r:id="rId6"/>
  </sheets>
  <definedNames>
    <definedName name="_xlnm.Print_Area" localSheetId="0">基本情報入力票!$A$1:$M$98</definedName>
    <definedName name="_xlnm.Print_Area" localSheetId="4">参考様式11!$A$1:$L$87</definedName>
    <definedName name="_xlnm.Print_Area" localSheetId="5">参考様式12!$A$1:$K$56</definedName>
    <definedName name="_xlnm.Print_Area" localSheetId="2">'参考様式7，8(入力欄有)'!$A$1:$L$100</definedName>
    <definedName name="_xlnm.Print_Area" localSheetId="3">'参考様式9，10(入力欄有)'!$A$1:$L$89</definedName>
  </definedNames>
  <calcPr calcId="162913"/>
</workbook>
</file>

<file path=xl/calcChain.xml><?xml version="1.0" encoding="utf-8"?>
<calcChain xmlns="http://schemas.openxmlformats.org/spreadsheetml/2006/main">
  <c r="C47" i="2" l="1"/>
  <c r="E44" i="2"/>
  <c r="J19" i="9" l="1"/>
  <c r="J18" i="9"/>
  <c r="H35" i="9"/>
  <c r="F87" i="4"/>
  <c r="H87" i="4"/>
  <c r="I21" i="4"/>
  <c r="I20" i="4"/>
  <c r="I22" i="3"/>
  <c r="I21" i="3"/>
  <c r="I30" i="8"/>
  <c r="I29" i="8"/>
  <c r="H18" i="5"/>
  <c r="H19" i="5"/>
  <c r="E50" i="2"/>
  <c r="H58" i="8"/>
  <c r="F24" i="5"/>
  <c r="D86" i="8" l="1"/>
  <c r="I67" i="4" l="1"/>
  <c r="I68" i="4"/>
  <c r="I69" i="4"/>
  <c r="I70" i="4"/>
  <c r="I71" i="4"/>
  <c r="I73" i="4"/>
  <c r="I74" i="4"/>
  <c r="I75" i="4"/>
  <c r="I76" i="4"/>
  <c r="I77" i="4"/>
  <c r="I79" i="4"/>
  <c r="I80" i="4"/>
  <c r="I81" i="4"/>
  <c r="I82" i="4"/>
  <c r="I83" i="4"/>
  <c r="I85" i="4"/>
  <c r="I86" i="4"/>
  <c r="I87" i="4"/>
  <c r="F67" i="4"/>
  <c r="H67" i="4"/>
  <c r="F68" i="4"/>
  <c r="H68" i="4"/>
  <c r="F69" i="4"/>
  <c r="H69" i="4"/>
  <c r="F70" i="4"/>
  <c r="H70" i="4"/>
  <c r="F71" i="4"/>
  <c r="H71" i="4"/>
  <c r="F73" i="4"/>
  <c r="H73" i="4"/>
  <c r="F74" i="4"/>
  <c r="H74" i="4"/>
  <c r="F75" i="4"/>
  <c r="H75" i="4"/>
  <c r="F76" i="4"/>
  <c r="H76" i="4"/>
  <c r="F77" i="4"/>
  <c r="H77" i="4"/>
  <c r="F79" i="4"/>
  <c r="H79" i="4"/>
  <c r="F80" i="4"/>
  <c r="H80" i="4"/>
  <c r="F81" i="4"/>
  <c r="H81" i="4"/>
  <c r="F82" i="4"/>
  <c r="H82" i="4"/>
  <c r="F83" i="4"/>
  <c r="H83" i="4"/>
  <c r="F85" i="4"/>
  <c r="H85" i="4"/>
  <c r="F86" i="4"/>
  <c r="H86" i="4"/>
  <c r="I50" i="9" l="1"/>
  <c r="H50" i="9"/>
  <c r="F50" i="9"/>
  <c r="I44" i="9"/>
  <c r="H44" i="9"/>
  <c r="F44" i="9"/>
  <c r="C48" i="2" l="1"/>
  <c r="E49" i="2" s="1"/>
  <c r="F35" i="9"/>
  <c r="I35" i="9"/>
  <c r="F36" i="9"/>
  <c r="H36" i="9"/>
  <c r="I36" i="9"/>
  <c r="F37" i="9"/>
  <c r="H37" i="9"/>
  <c r="I37" i="9"/>
  <c r="F38" i="9"/>
  <c r="H38" i="9"/>
  <c r="I38" i="9"/>
  <c r="F39" i="9"/>
  <c r="H39" i="9"/>
  <c r="I39" i="9"/>
  <c r="F41" i="9"/>
  <c r="H41" i="9"/>
  <c r="I41" i="9"/>
  <c r="F42" i="9"/>
  <c r="H42" i="9"/>
  <c r="I42" i="9"/>
  <c r="F43" i="9"/>
  <c r="H43" i="9"/>
  <c r="I43" i="9"/>
  <c r="F45" i="9"/>
  <c r="H45" i="9"/>
  <c r="I45" i="9"/>
  <c r="F47" i="9"/>
  <c r="H47" i="9"/>
  <c r="I47" i="9"/>
  <c r="F48" i="9"/>
  <c r="H48" i="9"/>
  <c r="I48" i="9"/>
  <c r="F49" i="9"/>
  <c r="H49" i="9"/>
  <c r="I49" i="9"/>
  <c r="F51" i="9"/>
  <c r="H51" i="9"/>
  <c r="I51" i="9"/>
  <c r="I53" i="9"/>
  <c r="F54" i="9"/>
  <c r="H54" i="9"/>
  <c r="I54" i="9"/>
  <c r="F55" i="9"/>
  <c r="H55" i="9"/>
  <c r="I55" i="9"/>
  <c r="G24" i="9"/>
  <c r="I6" i="9"/>
  <c r="B5" i="9"/>
  <c r="D16" i="9"/>
  <c r="D15" i="9"/>
  <c r="B4" i="9"/>
  <c r="E53" i="2"/>
  <c r="F19" i="9" s="1"/>
  <c r="C10" i="2" l="1"/>
  <c r="F23" i="5"/>
  <c r="C20" i="5"/>
  <c r="C16" i="5"/>
  <c r="C92" i="2"/>
  <c r="E95" i="2" s="1"/>
  <c r="C15" i="5" s="1"/>
  <c r="C14" i="5"/>
  <c r="C13" i="5"/>
  <c r="H6" i="5"/>
  <c r="A4" i="5"/>
  <c r="C85" i="2"/>
  <c r="E88" i="2" s="1"/>
  <c r="E36" i="8"/>
  <c r="E32" i="8"/>
  <c r="E31" i="8"/>
  <c r="E23" i="8"/>
  <c r="C72" i="2"/>
  <c r="C39" i="2"/>
  <c r="E42" i="2" s="1"/>
  <c r="E22" i="8" s="1"/>
  <c r="C33" i="2"/>
  <c r="E36" i="2" s="1"/>
  <c r="E21" i="8" s="1"/>
  <c r="H3" i="5" l="1"/>
  <c r="E75" i="2"/>
  <c r="E24" i="8"/>
  <c r="E20" i="8"/>
  <c r="E19" i="8"/>
  <c r="E26" i="3"/>
  <c r="E64" i="2"/>
  <c r="E25" i="4"/>
  <c r="C10" i="3" l="1"/>
  <c r="C10" i="4"/>
  <c r="K4" i="8"/>
  <c r="H83" i="8"/>
  <c r="E65" i="2"/>
  <c r="C10" i="8"/>
  <c r="H53" i="9"/>
  <c r="D66" i="3"/>
  <c r="D34" i="9" s="1"/>
  <c r="H49" i="3"/>
  <c r="E25" i="3"/>
  <c r="E24" i="3"/>
  <c r="B5" i="3"/>
  <c r="E59" i="2" l="1"/>
  <c r="E57" i="2"/>
  <c r="D66" i="4"/>
  <c r="H46" i="4"/>
  <c r="E24" i="4"/>
  <c r="E23" i="4"/>
  <c r="H48" i="2"/>
  <c r="K48" i="2" s="1"/>
  <c r="A7" i="2"/>
  <c r="E58" i="2"/>
  <c r="E51" i="2"/>
  <c r="J18" i="2"/>
  <c r="A6" i="2" s="1"/>
  <c r="J17" i="2"/>
  <c r="A68" i="2" s="1"/>
  <c r="K3" i="8" s="1"/>
  <c r="J16" i="2"/>
  <c r="D72" i="4" s="1"/>
  <c r="E13" i="2"/>
  <c r="J3" i="9" s="1"/>
  <c r="F18" i="9" l="1"/>
  <c r="D92" i="8"/>
  <c r="D17" i="9"/>
  <c r="H45" i="4"/>
  <c r="G23" i="9"/>
  <c r="E34" i="8"/>
  <c r="D84" i="3"/>
  <c r="D52" i="9" s="1"/>
  <c r="E18" i="5"/>
  <c r="E29" i="8"/>
  <c r="E21" i="3"/>
  <c r="D78" i="3"/>
  <c r="D46" i="9" s="1"/>
  <c r="E20" i="4"/>
  <c r="D84" i="4"/>
  <c r="E35" i="8"/>
  <c r="H57" i="8"/>
  <c r="H48" i="3"/>
  <c r="F53" i="9"/>
  <c r="D78" i="4"/>
  <c r="E19" i="5"/>
  <c r="E30" i="8"/>
  <c r="E22" i="3"/>
  <c r="E21" i="4"/>
  <c r="A3" i="2"/>
  <c r="C66" i="8"/>
  <c r="D72" i="3"/>
  <c r="D40" i="9" s="1"/>
  <c r="A4" i="2"/>
  <c r="B11" i="9" s="1"/>
  <c r="A5" i="2"/>
  <c r="K3" i="3" s="1"/>
  <c r="K4" i="4"/>
  <c r="K4" i="3"/>
  <c r="C9" i="4"/>
  <c r="C9" i="8"/>
  <c r="C9" i="3"/>
  <c r="K6" i="8"/>
  <c r="K6" i="3"/>
  <c r="K6" i="4"/>
  <c r="E19" i="4" l="1"/>
  <c r="E28" i="8"/>
  <c r="C17" i="5"/>
  <c r="E20" i="3"/>
  <c r="A18" i="3"/>
  <c r="A15" i="3"/>
  <c r="K3" i="4"/>
  <c r="B5" i="8"/>
  <c r="B5" i="4"/>
</calcChain>
</file>

<file path=xl/comments1.xml><?xml version="1.0" encoding="utf-8"?>
<comments xmlns="http://schemas.openxmlformats.org/spreadsheetml/2006/main">
  <authors>
    <author>作成者</author>
  </authors>
  <commentList>
    <comment ref="C62" authorId="0" shapeId="0">
      <text>
        <r>
          <rPr>
            <b/>
            <sz val="12"/>
            <color indexed="10"/>
            <rFont val="ＭＳ Ｐゴシック"/>
            <family val="3"/>
            <charset val="128"/>
          </rPr>
          <t>三者検討会伺い書(別紙1)の「６．開催理由」等を記入</t>
        </r>
      </text>
    </comment>
  </commentList>
</comments>
</file>

<file path=xl/comments2.xml><?xml version="1.0" encoding="utf-8"?>
<comments xmlns="http://schemas.openxmlformats.org/spreadsheetml/2006/main">
  <authors>
    <author>作成者</author>
  </authors>
  <commentList>
    <comment ref="G69" authorId="0" shapeId="0">
      <text>
        <r>
          <rPr>
            <b/>
            <sz val="9"/>
            <color indexed="10"/>
            <rFont val="ＭＳ Ｐゴシック"/>
            <family val="3"/>
            <charset val="128"/>
          </rPr>
          <t>推薦者名簿については、
色つきのセルに直接入力する。</t>
        </r>
      </text>
    </comment>
    <comment ref="H95" authorId="0" shapeId="0">
      <text>
        <r>
          <rPr>
            <b/>
            <sz val="9"/>
            <color indexed="10"/>
            <rFont val="ＭＳ Ｐゴシック"/>
            <family val="3"/>
            <charset val="128"/>
          </rPr>
          <t>出席者名簿については、
色つきのセルに直接入力する。</t>
        </r>
      </text>
    </comment>
  </commentList>
</comments>
</file>

<file path=xl/comments3.xml><?xml version="1.0" encoding="utf-8"?>
<comments xmlns="http://schemas.openxmlformats.org/spreadsheetml/2006/main">
  <authors>
    <author>作成者</author>
  </authors>
  <commentList>
    <comment ref="H81" authorId="0" shapeId="0">
      <text>
        <r>
          <rPr>
            <b/>
            <sz val="9"/>
            <color indexed="10"/>
            <rFont val="ＭＳ Ｐゴシック"/>
            <family val="3"/>
            <charset val="128"/>
          </rPr>
          <t>出席者名簿については、
色つきのセルに直接入力する。</t>
        </r>
      </text>
    </comment>
  </commentList>
</comments>
</file>

<file path=xl/comments4.xml><?xml version="1.0" encoding="utf-8"?>
<comments xmlns="http://schemas.openxmlformats.org/spreadsheetml/2006/main">
  <authors>
    <author>作成者</author>
  </authors>
  <commentList>
    <comment ref="H67" authorId="0" shapeId="0">
      <text>
        <r>
          <rPr>
            <b/>
            <sz val="9"/>
            <color indexed="10"/>
            <rFont val="ＭＳ Ｐゴシック"/>
            <family val="3"/>
            <charset val="128"/>
          </rPr>
          <t>様式10から
自動表示設定に
なっています</t>
        </r>
      </text>
    </comment>
  </commentList>
</comments>
</file>

<file path=xl/comments5.xml><?xml version="1.0" encoding="utf-8"?>
<comments xmlns="http://schemas.openxmlformats.org/spreadsheetml/2006/main">
  <authors>
    <author>作成者</author>
  </authors>
  <commentList>
    <comment ref="H35" authorId="0" shapeId="0">
      <text>
        <r>
          <rPr>
            <b/>
            <sz val="9"/>
            <color indexed="10"/>
            <rFont val="ＭＳ Ｐゴシック"/>
            <family val="3"/>
            <charset val="128"/>
          </rPr>
          <t>様式10から
自動表示設定に
なっています</t>
        </r>
      </text>
    </comment>
  </commentList>
</comments>
</file>

<file path=xl/sharedStrings.xml><?xml version="1.0" encoding="utf-8"?>
<sst xmlns="http://schemas.openxmlformats.org/spreadsheetml/2006/main" count="374" uniqueCount="250">
  <si>
    <t>(一社)札幌建設業協会</t>
    <rPh sb="1" eb="2">
      <t>イチ</t>
    </rPh>
    <rPh sb="2" eb="3">
      <t>シャ</t>
    </rPh>
    <rPh sb="4" eb="6">
      <t>サッポロ</t>
    </rPh>
    <rPh sb="6" eb="9">
      <t>ケンセツギョウ</t>
    </rPh>
    <rPh sb="9" eb="11">
      <t>キョウカイ</t>
    </rPh>
    <phoneticPr fontId="1"/>
  </si>
  <si>
    <t>(一社)北海道建設業協会</t>
    <rPh sb="1" eb="2">
      <t>イチ</t>
    </rPh>
    <rPh sb="2" eb="3">
      <t>シャ</t>
    </rPh>
    <rPh sb="4" eb="7">
      <t>ホッカイドウ</t>
    </rPh>
    <rPh sb="7" eb="10">
      <t>ケンセツギョウ</t>
    </rPh>
    <rPh sb="10" eb="12">
      <t>キョウカイ</t>
    </rPh>
    <phoneticPr fontId="1"/>
  </si>
  <si>
    <t>(一社)空知建設業協会</t>
    <rPh sb="1" eb="2">
      <t>イチ</t>
    </rPh>
    <rPh sb="2" eb="3">
      <t>シャ</t>
    </rPh>
    <rPh sb="4" eb="6">
      <t>ソラチ</t>
    </rPh>
    <rPh sb="6" eb="9">
      <t>ケンセツギョウ</t>
    </rPh>
    <rPh sb="9" eb="11">
      <t>キョウカイ</t>
    </rPh>
    <phoneticPr fontId="1"/>
  </si>
  <si>
    <t>(一社)函館建設業協会</t>
    <rPh sb="1" eb="2">
      <t>イチ</t>
    </rPh>
    <rPh sb="2" eb="3">
      <t>シャ</t>
    </rPh>
    <rPh sb="4" eb="6">
      <t>ハコダテ</t>
    </rPh>
    <rPh sb="6" eb="9">
      <t>ケンセツギョウ</t>
    </rPh>
    <rPh sb="9" eb="11">
      <t>キョウカイ</t>
    </rPh>
    <phoneticPr fontId="1"/>
  </si>
  <si>
    <t>(一社)室蘭建設業協会</t>
    <rPh sb="1" eb="2">
      <t>イチ</t>
    </rPh>
    <rPh sb="2" eb="3">
      <t>シャ</t>
    </rPh>
    <rPh sb="4" eb="6">
      <t>ムロラン</t>
    </rPh>
    <rPh sb="6" eb="9">
      <t>ケンセツギョウ</t>
    </rPh>
    <rPh sb="9" eb="11">
      <t>キョウカイ</t>
    </rPh>
    <phoneticPr fontId="1"/>
  </si>
  <si>
    <t>(一社)旭川建設業協会</t>
    <rPh sb="1" eb="2">
      <t>イチ</t>
    </rPh>
    <rPh sb="2" eb="3">
      <t>シャ</t>
    </rPh>
    <rPh sb="4" eb="6">
      <t>アサヒカワ</t>
    </rPh>
    <rPh sb="6" eb="9">
      <t>ケンセツギョウ</t>
    </rPh>
    <rPh sb="9" eb="11">
      <t>キョウカイ</t>
    </rPh>
    <phoneticPr fontId="1"/>
  </si>
  <si>
    <t>(一社)帯広建設業協会</t>
    <rPh sb="1" eb="2">
      <t>イチ</t>
    </rPh>
    <rPh sb="2" eb="3">
      <t>シャ</t>
    </rPh>
    <rPh sb="4" eb="6">
      <t>オビヒロ</t>
    </rPh>
    <rPh sb="6" eb="9">
      <t>ケンセツギョウ</t>
    </rPh>
    <rPh sb="9" eb="11">
      <t>キョウカイ</t>
    </rPh>
    <phoneticPr fontId="1"/>
  </si>
  <si>
    <t>(一社)釧路建設業協会</t>
    <rPh sb="1" eb="2">
      <t>イチ</t>
    </rPh>
    <rPh sb="2" eb="3">
      <t>シャ</t>
    </rPh>
    <rPh sb="4" eb="6">
      <t>クシロ</t>
    </rPh>
    <rPh sb="6" eb="9">
      <t>ケンセツギョウ</t>
    </rPh>
    <rPh sb="9" eb="11">
      <t>キョウカイ</t>
    </rPh>
    <phoneticPr fontId="1"/>
  </si>
  <si>
    <t>(一社)網走建設業協会</t>
    <rPh sb="1" eb="2">
      <t>イチ</t>
    </rPh>
    <rPh sb="2" eb="3">
      <t>シャ</t>
    </rPh>
    <rPh sb="4" eb="6">
      <t>アバシリ</t>
    </rPh>
    <rPh sb="6" eb="9">
      <t>ケンセツギョウ</t>
    </rPh>
    <rPh sb="9" eb="11">
      <t>キョウカイ</t>
    </rPh>
    <phoneticPr fontId="1"/>
  </si>
  <si>
    <t>稚内建設協会</t>
    <rPh sb="0" eb="2">
      <t>ワッカナイ</t>
    </rPh>
    <rPh sb="2" eb="4">
      <t>ケンセツ</t>
    </rPh>
    <rPh sb="4" eb="6">
      <t>キョウカイ</t>
    </rPh>
    <phoneticPr fontId="1"/>
  </si>
  <si>
    <t>留萌建設協会</t>
    <rPh sb="0" eb="2">
      <t>ルモイ</t>
    </rPh>
    <rPh sb="2" eb="4">
      <t>ケンセツ</t>
    </rPh>
    <rPh sb="4" eb="6">
      <t>キョウカイ</t>
    </rPh>
    <phoneticPr fontId="1"/>
  </si>
  <si>
    <t>小樽建設協会</t>
    <rPh sb="0" eb="2">
      <t>オタル</t>
    </rPh>
    <rPh sb="2" eb="4">
      <t>ケンセツ</t>
    </rPh>
    <rPh sb="4" eb="6">
      <t>キョウカイ</t>
    </rPh>
    <phoneticPr fontId="1"/>
  </si>
  <si>
    <t>北海道</t>
    <rPh sb="0" eb="3">
      <t>ホッカイドウ</t>
    </rPh>
    <phoneticPr fontId="1"/>
  </si>
  <si>
    <t>札幌</t>
    <rPh sb="0" eb="2">
      <t>サッポロ</t>
    </rPh>
    <phoneticPr fontId="1"/>
  </si>
  <si>
    <t>空知</t>
    <rPh sb="0" eb="2">
      <t>ソラチ</t>
    </rPh>
    <phoneticPr fontId="1"/>
  </si>
  <si>
    <t>函館</t>
    <rPh sb="0" eb="2">
      <t>ハコダテ</t>
    </rPh>
    <phoneticPr fontId="1"/>
  </si>
  <si>
    <t>室蘭</t>
    <rPh sb="0" eb="2">
      <t>ムロラン</t>
    </rPh>
    <phoneticPr fontId="1"/>
  </si>
  <si>
    <t>小樽</t>
    <rPh sb="0" eb="2">
      <t>オタル</t>
    </rPh>
    <phoneticPr fontId="1"/>
  </si>
  <si>
    <t>留萌</t>
    <rPh sb="0" eb="2">
      <t>ルモイ</t>
    </rPh>
    <phoneticPr fontId="1"/>
  </si>
  <si>
    <t>旭川</t>
    <rPh sb="0" eb="2">
      <t>アサヒカワ</t>
    </rPh>
    <phoneticPr fontId="1"/>
  </si>
  <si>
    <t>帯広</t>
    <rPh sb="0" eb="2">
      <t>オビヒロ</t>
    </rPh>
    <phoneticPr fontId="1"/>
  </si>
  <si>
    <t>釧路</t>
    <rPh sb="0" eb="2">
      <t>クシロ</t>
    </rPh>
    <phoneticPr fontId="1"/>
  </si>
  <si>
    <t>網走</t>
    <rPh sb="0" eb="2">
      <t>アバシリ</t>
    </rPh>
    <phoneticPr fontId="1"/>
  </si>
  <si>
    <t>稚内</t>
    <rPh sb="0" eb="2">
      <t>ワッカナイ</t>
    </rPh>
    <phoneticPr fontId="1"/>
  </si>
  <si>
    <t>（公印省略）</t>
    <rPh sb="1" eb="3">
      <t>コウイン</t>
    </rPh>
    <rPh sb="3" eb="5">
      <t>ショウリャク</t>
    </rPh>
    <phoneticPr fontId="1"/>
  </si>
  <si>
    <t>記</t>
    <rPh sb="0" eb="1">
      <t>キ</t>
    </rPh>
    <phoneticPr fontId="1"/>
  </si>
  <si>
    <t>１　開催日時</t>
    <rPh sb="2" eb="4">
      <t>カイサイ</t>
    </rPh>
    <rPh sb="4" eb="6">
      <t>ニチジ</t>
    </rPh>
    <phoneticPr fontId="1"/>
  </si>
  <si>
    <t>２　開催場所</t>
    <rPh sb="2" eb="4">
      <t>カイサイ</t>
    </rPh>
    <rPh sb="4" eb="6">
      <t>バショ</t>
    </rPh>
    <phoneticPr fontId="1"/>
  </si>
  <si>
    <t>３　検討会出席予定者</t>
    <rPh sb="2" eb="5">
      <t>ケントウカイ</t>
    </rPh>
    <rPh sb="5" eb="7">
      <t>シュッセキ</t>
    </rPh>
    <rPh sb="7" eb="10">
      <t>ヨテイシャ</t>
    </rPh>
    <phoneticPr fontId="1"/>
  </si>
  <si>
    <t>出席予定者名簿</t>
    <rPh sb="0" eb="2">
      <t>シュッセキ</t>
    </rPh>
    <rPh sb="2" eb="5">
      <t>ヨテイシャ</t>
    </rPh>
    <rPh sb="5" eb="7">
      <t>メイボ</t>
    </rPh>
    <phoneticPr fontId="1"/>
  </si>
  <si>
    <t>設計者</t>
    <rPh sb="0" eb="3">
      <t>セッケイシャ</t>
    </rPh>
    <phoneticPr fontId="1"/>
  </si>
  <si>
    <t>あ</t>
    <phoneticPr fontId="1"/>
  </si>
  <si>
    <t>い</t>
    <phoneticPr fontId="1"/>
  </si>
  <si>
    <t>う</t>
    <phoneticPr fontId="1"/>
  </si>
  <si>
    <t>施工者</t>
    <rPh sb="0" eb="3">
      <t>セコウシャ</t>
    </rPh>
    <phoneticPr fontId="1"/>
  </si>
  <si>
    <t>　＊＊建設（株）</t>
    <rPh sb="3" eb="5">
      <t>ケンセツ</t>
    </rPh>
    <rPh sb="5" eb="8">
      <t>カブ</t>
    </rPh>
    <phoneticPr fontId="1"/>
  </si>
  <si>
    <t>　＋＋組（株）</t>
    <rPh sb="3" eb="4">
      <t>クミ</t>
    </rPh>
    <rPh sb="4" eb="7">
      <t>カブ</t>
    </rPh>
    <phoneticPr fontId="1"/>
  </si>
  <si>
    <t>き</t>
    <phoneticPr fontId="1"/>
  </si>
  <si>
    <t>か</t>
    <phoneticPr fontId="1"/>
  </si>
  <si>
    <t>く</t>
    <phoneticPr fontId="1"/>
  </si>
  <si>
    <t>発注者</t>
    <rPh sb="0" eb="3">
      <t>ハッチュウシャ</t>
    </rPh>
    <phoneticPr fontId="1"/>
  </si>
  <si>
    <t>さ</t>
    <phoneticPr fontId="1"/>
  </si>
  <si>
    <t>し</t>
    <phoneticPr fontId="1"/>
  </si>
  <si>
    <t>ち</t>
    <phoneticPr fontId="1"/>
  </si>
  <si>
    <t>業務名</t>
    <rPh sb="0" eb="3">
      <t>ギョウムメイ</t>
    </rPh>
    <phoneticPr fontId="1"/>
  </si>
  <si>
    <t>別紙による</t>
    <rPh sb="0" eb="2">
      <t>ベッシ</t>
    </rPh>
    <phoneticPr fontId="1"/>
  </si>
  <si>
    <t>４　業務名</t>
    <rPh sb="2" eb="5">
      <t>ギョウムメイ</t>
    </rPh>
    <phoneticPr fontId="1"/>
  </si>
  <si>
    <t>５　業務受託者</t>
    <rPh sb="2" eb="4">
      <t>ギョウム</t>
    </rPh>
    <rPh sb="4" eb="7">
      <t>ジュタクシャ</t>
    </rPh>
    <phoneticPr fontId="1"/>
  </si>
  <si>
    <t>事業室地域調整課</t>
    <rPh sb="0" eb="3">
      <t>ジギョウシツ</t>
    </rPh>
    <rPh sb="3" eb="5">
      <t>チイキ</t>
    </rPh>
    <rPh sb="5" eb="8">
      <t>チョウセイカ</t>
    </rPh>
    <phoneticPr fontId="1"/>
  </si>
  <si>
    <t>（出張所長）</t>
    <rPh sb="1" eb="3">
      <t>シュッチョウ</t>
    </rPh>
    <rPh sb="3" eb="5">
      <t>ショチョウ</t>
    </rPh>
    <phoneticPr fontId="1"/>
  </si>
  <si>
    <t>所属（役職名）</t>
    <rPh sb="0" eb="2">
      <t>ショゾク</t>
    </rPh>
    <rPh sb="3" eb="6">
      <t>ヤクショクメイ</t>
    </rPh>
    <phoneticPr fontId="1"/>
  </si>
  <si>
    <t>（土木委員）</t>
    <rPh sb="1" eb="3">
      <t>ドボク</t>
    </rPh>
    <rPh sb="3" eb="5">
      <t>イイン</t>
    </rPh>
    <phoneticPr fontId="1"/>
  </si>
  <si>
    <t>（管理技術者）</t>
    <rPh sb="1" eb="3">
      <t>カンリ</t>
    </rPh>
    <rPh sb="3" eb="6">
      <t>ギジュツシャ</t>
    </rPh>
    <phoneticPr fontId="1"/>
  </si>
  <si>
    <t>（照査技術者）</t>
    <rPh sb="1" eb="3">
      <t>ショウサ</t>
    </rPh>
    <rPh sb="3" eb="6">
      <t>ギジュツシャ</t>
    </rPh>
    <phoneticPr fontId="1"/>
  </si>
  <si>
    <t>（担当員）</t>
    <rPh sb="1" eb="4">
      <t>タントウイン</t>
    </rPh>
    <phoneticPr fontId="1"/>
  </si>
  <si>
    <t>（＊＊係長）</t>
    <rPh sb="3" eb="5">
      <t>カカリチョウ</t>
    </rPh>
    <phoneticPr fontId="1"/>
  </si>
  <si>
    <t>（主任）</t>
    <rPh sb="1" eb="3">
      <t>シュニン</t>
    </rPh>
    <phoneticPr fontId="1"/>
  </si>
  <si>
    <t>主査（＠＠）</t>
    <rPh sb="0" eb="2">
      <t>シュサ</t>
    </rPh>
    <phoneticPr fontId="1"/>
  </si>
  <si>
    <t>氏名</t>
    <rPh sb="0" eb="2">
      <t>シメイ</t>
    </rPh>
    <phoneticPr fontId="1"/>
  </si>
  <si>
    <t>備考</t>
    <rPh sb="0" eb="2">
      <t>ビコウ</t>
    </rPh>
    <phoneticPr fontId="1"/>
  </si>
  <si>
    <t>構成員</t>
    <rPh sb="0" eb="3">
      <t>コウセイイン</t>
    </rPh>
    <phoneticPr fontId="1"/>
  </si>
  <si>
    <t>別紙</t>
    <rPh sb="0" eb="2">
      <t>ベッシ</t>
    </rPh>
    <phoneticPr fontId="1"/>
  </si>
  <si>
    <t>建管</t>
    <rPh sb="0" eb="2">
      <t>ケンカン</t>
    </rPh>
    <phoneticPr fontId="1"/>
  </si>
  <si>
    <t>北海道上川総合振興局旭川建設管理部長</t>
    <rPh sb="0" eb="3">
      <t>ホッカイドウ</t>
    </rPh>
    <rPh sb="3" eb="5">
      <t>カミカワ</t>
    </rPh>
    <rPh sb="5" eb="7">
      <t>ソウゴウ</t>
    </rPh>
    <rPh sb="7" eb="10">
      <t>シンコウキョク</t>
    </rPh>
    <rPh sb="10" eb="12">
      <t>アサヒカワ</t>
    </rPh>
    <rPh sb="12" eb="14">
      <t>ケンセツ</t>
    </rPh>
    <rPh sb="14" eb="16">
      <t>カンリ</t>
    </rPh>
    <rPh sb="16" eb="18">
      <t>ブチョウ</t>
    </rPh>
    <phoneticPr fontId="1"/>
  </si>
  <si>
    <t>北海道渡島総合振興局函館建設管理部長</t>
    <rPh sb="0" eb="3">
      <t>ホッカイドウ</t>
    </rPh>
    <rPh sb="3" eb="5">
      <t>オシマ</t>
    </rPh>
    <rPh sb="5" eb="7">
      <t>ソウゴウ</t>
    </rPh>
    <rPh sb="7" eb="10">
      <t>シンコウキョク</t>
    </rPh>
    <rPh sb="10" eb="12">
      <t>ハコダテ</t>
    </rPh>
    <rPh sb="12" eb="14">
      <t>ケンセツ</t>
    </rPh>
    <rPh sb="14" eb="16">
      <t>カンリ</t>
    </rPh>
    <rPh sb="16" eb="18">
      <t>ブチョウ</t>
    </rPh>
    <phoneticPr fontId="1"/>
  </si>
  <si>
    <t>建管名</t>
    <rPh sb="0" eb="2">
      <t>ケンカン</t>
    </rPh>
    <rPh sb="2" eb="3">
      <t>メイ</t>
    </rPh>
    <phoneticPr fontId="1"/>
  </si>
  <si>
    <t>通知年（令和）</t>
    <rPh sb="0" eb="2">
      <t>ツウチ</t>
    </rPh>
    <rPh sb="2" eb="3">
      <t>ネン</t>
    </rPh>
    <rPh sb="4" eb="6">
      <t>レイワ</t>
    </rPh>
    <phoneticPr fontId="1"/>
  </si>
  <si>
    <t>西暦</t>
    <rPh sb="0" eb="2">
      <t>セイレキ</t>
    </rPh>
    <phoneticPr fontId="1"/>
  </si>
  <si>
    <t>月</t>
    <rPh sb="0" eb="1">
      <t>ツキ</t>
    </rPh>
    <phoneticPr fontId="1"/>
  </si>
  <si>
    <t>日</t>
    <rPh sb="0" eb="1">
      <t>ニチ</t>
    </rPh>
    <phoneticPr fontId="1"/>
  </si>
  <si>
    <t>開催出張所等</t>
    <rPh sb="0" eb="2">
      <t>カイサイ</t>
    </rPh>
    <rPh sb="2" eb="6">
      <t>シュッチョウジョナド</t>
    </rPh>
    <phoneticPr fontId="1"/>
  </si>
  <si>
    <t>受託者名</t>
    <rPh sb="0" eb="3">
      <t>ジュタクシャ</t>
    </rPh>
    <rPh sb="3" eb="4">
      <t>メイ</t>
    </rPh>
    <phoneticPr fontId="1"/>
  </si>
  <si>
    <t>担当主査　職</t>
    <rPh sb="0" eb="2">
      <t>タントウ</t>
    </rPh>
    <rPh sb="2" eb="4">
      <t>シュサ</t>
    </rPh>
    <rPh sb="5" eb="6">
      <t>ショク</t>
    </rPh>
    <phoneticPr fontId="1"/>
  </si>
  <si>
    <t>電話</t>
    <rPh sb="0" eb="2">
      <t>デンワ</t>
    </rPh>
    <phoneticPr fontId="1"/>
  </si>
  <si>
    <t>檜山郡上ノ国町＊＊＊</t>
    <rPh sb="0" eb="3">
      <t>ヒヤマグン</t>
    </rPh>
    <rPh sb="3" eb="4">
      <t>カミ</t>
    </rPh>
    <rPh sb="5" eb="7">
      <t>クニチョウ</t>
    </rPh>
    <phoneticPr fontId="1"/>
  </si>
  <si>
    <t>￥￥コンサルタント（株）</t>
    <rPh sb="9" eb="12">
      <t>カブ</t>
    </rPh>
    <phoneticPr fontId="1"/>
  </si>
  <si>
    <t>設計監理</t>
    <rPh sb="0" eb="2">
      <t>セッケイ</t>
    </rPh>
    <rPh sb="2" eb="4">
      <t>カンリ</t>
    </rPh>
    <phoneticPr fontId="1"/>
  </si>
  <si>
    <t>さんしゃ　たろう</t>
    <phoneticPr fontId="1"/>
  </si>
  <si>
    <t>0138-**-@@@@</t>
    <phoneticPr fontId="1"/>
  </si>
  <si>
    <t>曜日</t>
    <rPh sb="0" eb="2">
      <t>ヨウビ</t>
    </rPh>
    <phoneticPr fontId="1"/>
  </si>
  <si>
    <t>火</t>
    <rPh sb="0" eb="1">
      <t>ヒ</t>
    </rPh>
    <phoneticPr fontId="1"/>
  </si>
  <si>
    <t>月</t>
    <rPh sb="0" eb="1">
      <t>ゲツ</t>
    </rPh>
    <phoneticPr fontId="1"/>
  </si>
  <si>
    <t>水</t>
    <rPh sb="0" eb="1">
      <t>スイ</t>
    </rPh>
    <phoneticPr fontId="1"/>
  </si>
  <si>
    <t>木</t>
    <rPh sb="0" eb="1">
      <t>モク</t>
    </rPh>
    <phoneticPr fontId="1"/>
  </si>
  <si>
    <t>金</t>
    <rPh sb="0" eb="1">
      <t>キン</t>
    </rPh>
    <phoneticPr fontId="1"/>
  </si>
  <si>
    <t>土</t>
    <rPh sb="0" eb="1">
      <t>ド</t>
    </rPh>
    <phoneticPr fontId="1"/>
  </si>
  <si>
    <t>設計積算管理委員長　様</t>
    <rPh sb="0" eb="2">
      <t>セッケイ</t>
    </rPh>
    <rPh sb="2" eb="4">
      <t>セキサン</t>
    </rPh>
    <rPh sb="4" eb="6">
      <t>カンリ</t>
    </rPh>
    <rPh sb="6" eb="9">
      <t>イインチョウ</t>
    </rPh>
    <rPh sb="10" eb="11">
      <t>サマ</t>
    </rPh>
    <phoneticPr fontId="1"/>
  </si>
  <si>
    <t>工事発注前三者検討会の開催調整について</t>
    <rPh sb="0" eb="10">
      <t>コウジハッチュウマエサンシャケントウカイ</t>
    </rPh>
    <rPh sb="11" eb="13">
      <t>カイサイ</t>
    </rPh>
    <rPh sb="13" eb="15">
      <t>チョウセイ</t>
    </rPh>
    <phoneticPr fontId="1"/>
  </si>
  <si>
    <t>記</t>
    <rPh sb="0" eb="1">
      <t>キ</t>
    </rPh>
    <phoneticPr fontId="1"/>
  </si>
  <si>
    <t>（設計積算管理委員長）</t>
    <rPh sb="1" eb="10">
      <t>セッケイセキサンカンリイインチョウ</t>
    </rPh>
    <phoneticPr fontId="1"/>
  </si>
  <si>
    <t>出席　推薦者名簿</t>
    <rPh sb="0" eb="2">
      <t>シュッセキ</t>
    </rPh>
    <rPh sb="3" eb="5">
      <t>スイセン</t>
    </rPh>
    <rPh sb="5" eb="6">
      <t>シャ</t>
    </rPh>
    <rPh sb="6" eb="8">
      <t>メイボ</t>
    </rPh>
    <phoneticPr fontId="1"/>
  </si>
  <si>
    <t>開催日時案における参加可否</t>
    <rPh sb="0" eb="5">
      <t>カイサイニチジアン</t>
    </rPh>
    <rPh sb="9" eb="11">
      <t>サンカ</t>
    </rPh>
    <rPh sb="11" eb="13">
      <t>カヒ</t>
    </rPh>
    <phoneticPr fontId="1"/>
  </si>
  <si>
    <t>可・不可</t>
    <rPh sb="0" eb="1">
      <t>カ</t>
    </rPh>
    <rPh sb="2" eb="4">
      <t>フカ</t>
    </rPh>
    <phoneticPr fontId="1"/>
  </si>
  <si>
    <t>　○○建設業協会</t>
    <rPh sb="3" eb="6">
      <t>ケンセツギョウ</t>
    </rPh>
    <rPh sb="6" eb="8">
      <t>キョウカイ</t>
    </rPh>
    <phoneticPr fontId="1"/>
  </si>
  <si>
    <t>※提案日時に参加不可の場合</t>
    <rPh sb="1" eb="3">
      <t>テイアン</t>
    </rPh>
    <rPh sb="3" eb="5">
      <t>ニチジ</t>
    </rPh>
    <rPh sb="6" eb="8">
      <t>サンカ</t>
    </rPh>
    <rPh sb="8" eb="10">
      <t>フカ</t>
    </rPh>
    <rPh sb="11" eb="13">
      <t>バアイ</t>
    </rPh>
    <phoneticPr fontId="1"/>
  </si>
  <si>
    <t>希望日時</t>
    <rPh sb="0" eb="2">
      <t>キボウ</t>
    </rPh>
    <rPh sb="2" eb="4">
      <t>ニチジ</t>
    </rPh>
    <phoneticPr fontId="1"/>
  </si>
  <si>
    <t>①</t>
    <phoneticPr fontId="1"/>
  </si>
  <si>
    <t>②</t>
    <phoneticPr fontId="1"/>
  </si>
  <si>
    <t>（月日）</t>
    <rPh sb="1" eb="3">
      <t>ガッピ</t>
    </rPh>
    <phoneticPr fontId="1"/>
  </si>
  <si>
    <t>（開始時間）</t>
    <rPh sb="1" eb="3">
      <t>カイシ</t>
    </rPh>
    <rPh sb="3" eb="5">
      <t>ジカン</t>
    </rPh>
    <phoneticPr fontId="1"/>
  </si>
  <si>
    <t>　日頃より、北海道の建設行政にご理解、ご協力を賜り、厚くお礼申し上げます。</t>
    <rPh sb="1" eb="3">
      <t>ヒゴロ</t>
    </rPh>
    <rPh sb="6" eb="9">
      <t>ホッカイドウ</t>
    </rPh>
    <rPh sb="10" eb="12">
      <t>ケンセツ</t>
    </rPh>
    <rPh sb="12" eb="14">
      <t>ギョウセイ</t>
    </rPh>
    <rPh sb="16" eb="18">
      <t>リカイ</t>
    </rPh>
    <rPh sb="20" eb="22">
      <t>キョウリョク</t>
    </rPh>
    <rPh sb="23" eb="24">
      <t>タマワ</t>
    </rPh>
    <rPh sb="26" eb="27">
      <t>アツ</t>
    </rPh>
    <rPh sb="29" eb="30">
      <t>レイ</t>
    </rPh>
    <rPh sb="30" eb="31">
      <t>モウ</t>
    </rPh>
    <rPh sb="32" eb="33">
      <t>ア</t>
    </rPh>
    <phoneticPr fontId="1"/>
  </si>
  <si>
    <t>７　参加費用支弁等</t>
    <rPh sb="2" eb="4">
      <t>サンカ</t>
    </rPh>
    <rPh sb="4" eb="6">
      <t>ヒヨウ</t>
    </rPh>
    <rPh sb="6" eb="8">
      <t>シベン</t>
    </rPh>
    <rPh sb="8" eb="9">
      <t>ナド</t>
    </rPh>
    <phoneticPr fontId="1"/>
  </si>
  <si>
    <t>８　留意事項</t>
    <rPh sb="2" eb="4">
      <t>リュウイ</t>
    </rPh>
    <rPh sb="4" eb="6">
      <t>ジコウ</t>
    </rPh>
    <phoneticPr fontId="1"/>
  </si>
  <si>
    <t>委託業務において、人件費、旅費交通費を設計で計上しており、業務受託者（設計者）から支払うこととしています。(実施要領による)</t>
    <rPh sb="0" eb="4">
      <t>イタクギョウム</t>
    </rPh>
    <rPh sb="9" eb="12">
      <t>ジンケンヒ</t>
    </rPh>
    <rPh sb="13" eb="15">
      <t>リョヒ</t>
    </rPh>
    <rPh sb="15" eb="18">
      <t>コウツウヒ</t>
    </rPh>
    <rPh sb="19" eb="21">
      <t>セッケイ</t>
    </rPh>
    <rPh sb="22" eb="24">
      <t>ケイジョウ</t>
    </rPh>
    <rPh sb="54" eb="56">
      <t>ジッシ</t>
    </rPh>
    <rPh sb="56" eb="58">
      <t>ヨウリョウ</t>
    </rPh>
    <phoneticPr fontId="1"/>
  </si>
  <si>
    <t>工事発注前の工事であることから入札時における公平性・透明性を考慮し、以下の措置を講じることになります。</t>
    <phoneticPr fontId="1"/>
  </si>
  <si>
    <t>①　工事発注前三者検討会で使用した資料等について、入札閲覧室で公開する。</t>
    <phoneticPr fontId="1"/>
  </si>
  <si>
    <t>函館建設管理部</t>
    <rPh sb="0" eb="2">
      <t>ハコダテ</t>
    </rPh>
    <rPh sb="2" eb="4">
      <t>ケンセツ</t>
    </rPh>
    <rPh sb="4" eb="7">
      <t>カンリブ</t>
    </rPh>
    <phoneticPr fontId="1"/>
  </si>
  <si>
    <t>本委託業務において、施工者側（建設業協会等）参加者に係る人件費、旅費交通費を設計で計上しており、受託者（設計者）から支払うこととしています。（実施要領による）</t>
    <rPh sb="0" eb="1">
      <t>ホン</t>
    </rPh>
    <rPh sb="1" eb="5">
      <t>イタクギョウム</t>
    </rPh>
    <rPh sb="10" eb="13">
      <t>セコウシャ</t>
    </rPh>
    <rPh sb="13" eb="14">
      <t>ガワ</t>
    </rPh>
    <rPh sb="15" eb="18">
      <t>ケンセツギョウ</t>
    </rPh>
    <rPh sb="18" eb="20">
      <t>キョウカイ</t>
    </rPh>
    <rPh sb="20" eb="21">
      <t>ナド</t>
    </rPh>
    <rPh sb="22" eb="25">
      <t>サンカシャ</t>
    </rPh>
    <rPh sb="26" eb="27">
      <t>カカ</t>
    </rPh>
    <rPh sb="28" eb="31">
      <t>ジンケンヒ</t>
    </rPh>
    <rPh sb="32" eb="34">
      <t>リョヒ</t>
    </rPh>
    <rPh sb="71" eb="73">
      <t>ジッシ</t>
    </rPh>
    <rPh sb="73" eb="75">
      <t>ヨウリョウ</t>
    </rPh>
    <phoneticPr fontId="1"/>
  </si>
  <si>
    <t>え</t>
    <phoneticPr fontId="1"/>
  </si>
  <si>
    <t>す</t>
    <phoneticPr fontId="1"/>
  </si>
  <si>
    <t>（例）＊＊＊改修工事における＠＠構造物の施工に伴う「行程管理」「仮設計画」技術的所見などについて相互に情報交換するものです。また、工事箇所周辺は貴重な動植物が生息していることから環境に配慮した工程を検討する必要があります。</t>
    <rPh sb="1" eb="2">
      <t>レイ</t>
    </rPh>
    <rPh sb="6" eb="8">
      <t>カイシュウ</t>
    </rPh>
    <rPh sb="8" eb="10">
      <t>コウジ</t>
    </rPh>
    <rPh sb="16" eb="19">
      <t>コウゾウブツ</t>
    </rPh>
    <rPh sb="20" eb="22">
      <t>セコウ</t>
    </rPh>
    <rPh sb="23" eb="24">
      <t>トモナ</t>
    </rPh>
    <rPh sb="26" eb="28">
      <t>コウテイ</t>
    </rPh>
    <rPh sb="28" eb="30">
      <t>カンリ</t>
    </rPh>
    <rPh sb="32" eb="34">
      <t>カセツ</t>
    </rPh>
    <rPh sb="34" eb="36">
      <t>ケイカク</t>
    </rPh>
    <rPh sb="37" eb="40">
      <t>ギジュツテキ</t>
    </rPh>
    <rPh sb="40" eb="42">
      <t>ショケン</t>
    </rPh>
    <rPh sb="48" eb="50">
      <t>ソウゴ</t>
    </rPh>
    <rPh sb="51" eb="53">
      <t>ジョウホウ</t>
    </rPh>
    <rPh sb="53" eb="55">
      <t>コウカン</t>
    </rPh>
    <rPh sb="65" eb="67">
      <t>コウジ</t>
    </rPh>
    <rPh sb="67" eb="69">
      <t>カショ</t>
    </rPh>
    <rPh sb="69" eb="71">
      <t>シュウヘン</t>
    </rPh>
    <rPh sb="72" eb="74">
      <t>キチョウ</t>
    </rPh>
    <rPh sb="75" eb="78">
      <t>ドウショクブツ</t>
    </rPh>
    <rPh sb="79" eb="81">
      <t>セイソク</t>
    </rPh>
    <rPh sb="89" eb="91">
      <t>カンキョウ</t>
    </rPh>
    <rPh sb="92" eb="94">
      <t>ハイリョ</t>
    </rPh>
    <rPh sb="96" eb="98">
      <t>コウテイ</t>
    </rPh>
    <rPh sb="99" eb="101">
      <t>ケントウ</t>
    </rPh>
    <rPh sb="103" eb="105">
      <t>ヒツヨウ</t>
    </rPh>
    <phoneticPr fontId="1"/>
  </si>
  <si>
    <t>（←計算式）</t>
    <rPh sb="2" eb="5">
      <t>ケイサンシキ</t>
    </rPh>
    <phoneticPr fontId="1"/>
  </si>
  <si>
    <t>（→標題へ）</t>
    <rPh sb="2" eb="4">
      <t>ヒョウダイ</t>
    </rPh>
    <phoneticPr fontId="1"/>
  </si>
  <si>
    <t>く</t>
    <phoneticPr fontId="1"/>
  </si>
  <si>
    <t>６　開催日時（案）</t>
    <rPh sb="2" eb="4">
      <t>カイサイ</t>
    </rPh>
    <rPh sb="4" eb="6">
      <t>ニチジ</t>
    </rPh>
    <rPh sb="7" eb="8">
      <t>アン</t>
    </rPh>
    <phoneticPr fontId="1"/>
  </si>
  <si>
    <t>７　開催場所（案）</t>
    <rPh sb="2" eb="4">
      <t>カイサイ</t>
    </rPh>
    <rPh sb="4" eb="6">
      <t>バショ</t>
    </rPh>
    <rPh sb="7" eb="8">
      <t>アン</t>
    </rPh>
    <phoneticPr fontId="1"/>
  </si>
  <si>
    <t>１　業務名</t>
    <rPh sb="2" eb="5">
      <t>ギョウムメイ</t>
    </rPh>
    <phoneticPr fontId="1"/>
  </si>
  <si>
    <t>２　業務受託者</t>
    <rPh sb="2" eb="4">
      <t>ギョウム</t>
    </rPh>
    <rPh sb="4" eb="7">
      <t>ジュタクシャ</t>
    </rPh>
    <phoneticPr fontId="1"/>
  </si>
  <si>
    <t>業務期間(から)</t>
    <rPh sb="0" eb="2">
      <t>ギョウム</t>
    </rPh>
    <rPh sb="2" eb="4">
      <t>キカン</t>
    </rPh>
    <phoneticPr fontId="1"/>
  </si>
  <si>
    <t>業務期間(まで)</t>
    <rPh sb="0" eb="2">
      <t>ギョウム</t>
    </rPh>
    <rPh sb="2" eb="4">
      <t>キカン</t>
    </rPh>
    <phoneticPr fontId="1"/>
  </si>
  <si>
    <t>３　業務期間</t>
    <rPh sb="2" eb="4">
      <t>ギョウム</t>
    </rPh>
    <rPh sb="4" eb="6">
      <t>キカン</t>
    </rPh>
    <phoneticPr fontId="1"/>
  </si>
  <si>
    <t>から</t>
    <phoneticPr fontId="1"/>
  </si>
  <si>
    <t>まで　予定</t>
    <rPh sb="3" eb="5">
      <t>ヨテイ</t>
    </rPh>
    <phoneticPr fontId="1"/>
  </si>
  <si>
    <t>４　業務概要</t>
    <rPh sb="2" eb="4">
      <t>ギョウム</t>
    </rPh>
    <rPh sb="4" eb="6">
      <t>ガイヨウ</t>
    </rPh>
    <phoneticPr fontId="1"/>
  </si>
  <si>
    <t>業務概要</t>
    <rPh sb="0" eb="2">
      <t>ギョウム</t>
    </rPh>
    <rPh sb="2" eb="4">
      <t>ガイヨウ</t>
    </rPh>
    <phoneticPr fontId="1"/>
  </si>
  <si>
    <t>橋梁詳細設計（＠＠橋）</t>
    <rPh sb="0" eb="2">
      <t>キョウリョウ</t>
    </rPh>
    <rPh sb="2" eb="4">
      <t>ショウサイ</t>
    </rPh>
    <rPh sb="4" eb="6">
      <t>セッケイ</t>
    </rPh>
    <rPh sb="9" eb="10">
      <t>ハシ</t>
    </rPh>
    <phoneticPr fontId="1"/>
  </si>
  <si>
    <t>８　添付資料</t>
    <rPh sb="2" eb="4">
      <t>テンプ</t>
    </rPh>
    <rPh sb="4" eb="6">
      <t>シリョウ</t>
    </rPh>
    <phoneticPr fontId="1"/>
  </si>
  <si>
    <t>添付説明資料（事業概要資料）</t>
    <rPh sb="0" eb="2">
      <t>テンプ</t>
    </rPh>
    <rPh sb="2" eb="4">
      <t>セツメイ</t>
    </rPh>
    <rPh sb="4" eb="6">
      <t>シリョウ</t>
    </rPh>
    <rPh sb="7" eb="11">
      <t>ジギョウガイヨウ</t>
    </rPh>
    <rPh sb="11" eb="13">
      <t>シリョウ</t>
    </rPh>
    <phoneticPr fontId="1"/>
  </si>
  <si>
    <t>日時・場所調整に係る打合せ簿</t>
    <rPh sb="0" eb="2">
      <t>ニチジ</t>
    </rPh>
    <rPh sb="3" eb="5">
      <t>バショ</t>
    </rPh>
    <rPh sb="5" eb="7">
      <t>チョウセイ</t>
    </rPh>
    <rPh sb="8" eb="9">
      <t>カカ</t>
    </rPh>
    <rPh sb="10" eb="12">
      <t>ウチアワ</t>
    </rPh>
    <rPh sb="13" eb="14">
      <t>ボ</t>
    </rPh>
    <phoneticPr fontId="1"/>
  </si>
  <si>
    <t>設計図（橋梁一般図、位置図、</t>
    <rPh sb="0" eb="3">
      <t>セッケイズ</t>
    </rPh>
    <rPh sb="4" eb="6">
      <t>キョウリョウ</t>
    </rPh>
    <rPh sb="6" eb="9">
      <t>イッパンズ</t>
    </rPh>
    <rPh sb="10" eb="12">
      <t>イチ</t>
    </rPh>
    <rPh sb="12" eb="13">
      <t>ズ</t>
    </rPh>
    <phoneticPr fontId="1"/>
  </si>
  <si>
    <t>９　推薦者</t>
    <rPh sb="2" eb="5">
      <t>スイセンシャ</t>
    </rPh>
    <phoneticPr fontId="1"/>
  </si>
  <si>
    <t>１０　提出先</t>
    <rPh sb="3" eb="6">
      <t>テイシュツサキ</t>
    </rPh>
    <phoneticPr fontId="1"/>
  </si>
  <si>
    <t>e-mail：</t>
    <phoneticPr fontId="1"/>
  </si>
  <si>
    <t>@pref.hokkaido.lg.jp</t>
    <phoneticPr fontId="1"/>
  </si>
  <si>
    <t>１１　その他</t>
    <rPh sb="5" eb="6">
      <t>タ</t>
    </rPh>
    <phoneticPr fontId="1"/>
  </si>
  <si>
    <t>現在、WEB会議には対応しておりません</t>
    <rPh sb="0" eb="2">
      <t>ゲンザイ</t>
    </rPh>
    <rPh sb="6" eb="8">
      <t>カイギ</t>
    </rPh>
    <rPh sb="10" eb="12">
      <t>タイオウ</t>
    </rPh>
    <phoneticPr fontId="1"/>
  </si>
  <si>
    <t>事業　和夫</t>
    <rPh sb="0" eb="2">
      <t>ジギョウ</t>
    </rPh>
    <rPh sb="3" eb="5">
      <t>カズオ</t>
    </rPh>
    <phoneticPr fontId="1"/>
  </si>
  <si>
    <t>出張所長等氏名</t>
    <rPh sb="0" eb="2">
      <t>シュッチョウ</t>
    </rPh>
    <rPh sb="2" eb="4">
      <t>ショチョウ</t>
    </rPh>
    <rPh sb="4" eb="5">
      <t>ナド</t>
    </rPh>
    <rPh sb="5" eb="7">
      <t>シメイ</t>
    </rPh>
    <phoneticPr fontId="1"/>
  </si>
  <si>
    <t>３　開催承認日</t>
    <rPh sb="2" eb="4">
      <t>カイサイ</t>
    </rPh>
    <rPh sb="4" eb="6">
      <t>ショウニン</t>
    </rPh>
    <rPh sb="6" eb="7">
      <t>ビ</t>
    </rPh>
    <phoneticPr fontId="1"/>
  </si>
  <si>
    <t>開催承認日</t>
    <rPh sb="0" eb="2">
      <t>カイサイ</t>
    </rPh>
    <rPh sb="2" eb="4">
      <t>ショウニン</t>
    </rPh>
    <rPh sb="4" eb="5">
      <t>ビ</t>
    </rPh>
    <phoneticPr fontId="1"/>
  </si>
  <si>
    <t>５　開催日時案</t>
    <rPh sb="2" eb="4">
      <t>カイサイ</t>
    </rPh>
    <rPh sb="4" eb="6">
      <t>ニチジ</t>
    </rPh>
    <rPh sb="6" eb="7">
      <t>アン</t>
    </rPh>
    <phoneticPr fontId="1"/>
  </si>
  <si>
    <t>６　開催場所案</t>
    <rPh sb="2" eb="4">
      <t>カイサイ</t>
    </rPh>
    <rPh sb="4" eb="6">
      <t>バショ</t>
    </rPh>
    <rPh sb="6" eb="7">
      <t>アン</t>
    </rPh>
    <phoneticPr fontId="1"/>
  </si>
  <si>
    <t>７　添付資料</t>
    <rPh sb="2" eb="4">
      <t>テンプ</t>
    </rPh>
    <rPh sb="4" eb="6">
      <t>シリョウ</t>
    </rPh>
    <phoneticPr fontId="1"/>
  </si>
  <si>
    <t>担当者氏名</t>
    <rPh sb="0" eb="3">
      <t>タントウシャ</t>
    </rPh>
    <rPh sb="3" eb="5">
      <t>シメイ</t>
    </rPh>
    <phoneticPr fontId="1"/>
  </si>
  <si>
    <t>担当者所属</t>
    <rPh sb="0" eb="3">
      <t>タントウシャ</t>
    </rPh>
    <rPh sb="3" eb="5">
      <t>ショゾク</t>
    </rPh>
    <phoneticPr fontId="1"/>
  </si>
  <si>
    <t>治水係</t>
    <rPh sb="0" eb="2">
      <t>チスイ</t>
    </rPh>
    <rPh sb="2" eb="3">
      <t>カカリ</t>
    </rPh>
    <phoneticPr fontId="1"/>
  </si>
  <si>
    <t>河川　花子</t>
    <rPh sb="0" eb="2">
      <t>カセン</t>
    </rPh>
    <rPh sb="3" eb="5">
      <t>ハナコ</t>
    </rPh>
    <phoneticPr fontId="1"/>
  </si>
  <si>
    <t>担当者</t>
    <rPh sb="0" eb="3">
      <t>タントウシャ</t>
    </rPh>
    <phoneticPr fontId="1"/>
  </si>
  <si>
    <t>旭川建設管理部</t>
    <rPh sb="0" eb="2">
      <t>アサヒカワ</t>
    </rPh>
    <rPh sb="2" eb="4">
      <t>ケンセツ</t>
    </rPh>
    <rPh sb="4" eb="7">
      <t>カンリブ</t>
    </rPh>
    <phoneticPr fontId="1"/>
  </si>
  <si>
    <t>網走建設管理部</t>
    <rPh sb="0" eb="2">
      <t>アバシリ</t>
    </rPh>
    <phoneticPr fontId="1"/>
  </si>
  <si>
    <t>小樽建設管理部</t>
    <rPh sb="0" eb="2">
      <t>オタル</t>
    </rPh>
    <phoneticPr fontId="1"/>
  </si>
  <si>
    <t>帯広建設管理部</t>
  </si>
  <si>
    <t>釧路建設管理部</t>
  </si>
  <si>
    <t>札幌建設管理部</t>
  </si>
  <si>
    <t>室蘭建設管理部</t>
  </si>
  <si>
    <t>留萌建設管理部</t>
  </si>
  <si>
    <t>稚内建設管理部</t>
  </si>
  <si>
    <t>札幌建設管理部</t>
    <rPh sb="0" eb="2">
      <t>サッポロ</t>
    </rPh>
    <phoneticPr fontId="1"/>
  </si>
  <si>
    <t>北海道建設部建設政策局建設管理課</t>
    <rPh sb="3" eb="6">
      <t>ケンセツブ</t>
    </rPh>
    <rPh sb="6" eb="16">
      <t>ケンセツセイサクキョクケンセツカンリカ</t>
    </rPh>
    <phoneticPr fontId="1"/>
  </si>
  <si>
    <t>北海道オホーツク総合振興局網走建設管理部長</t>
    <rPh sb="13" eb="15">
      <t>アバシリ</t>
    </rPh>
    <phoneticPr fontId="1"/>
  </si>
  <si>
    <t>北海道後志総合振興局小樽建設管理部長</t>
    <rPh sb="3" eb="5">
      <t>シリベシ</t>
    </rPh>
    <rPh sb="10" eb="12">
      <t>オタル</t>
    </rPh>
    <phoneticPr fontId="1"/>
  </si>
  <si>
    <t>北海道十勝総合振興局帯広建設管理部長</t>
    <rPh sb="3" eb="5">
      <t>トカチ</t>
    </rPh>
    <rPh sb="10" eb="12">
      <t>オビヒロ</t>
    </rPh>
    <phoneticPr fontId="1"/>
  </si>
  <si>
    <t>北海道釧路総合振興局釧路建設管理部長</t>
    <rPh sb="3" eb="5">
      <t>クシロ</t>
    </rPh>
    <rPh sb="10" eb="12">
      <t>クシロ</t>
    </rPh>
    <phoneticPr fontId="1"/>
  </si>
  <si>
    <t>北海道空知総合振興局札幌建設管理部長</t>
    <rPh sb="3" eb="5">
      <t>ソラチ</t>
    </rPh>
    <rPh sb="10" eb="12">
      <t>サッポロ</t>
    </rPh>
    <phoneticPr fontId="1"/>
  </si>
  <si>
    <t>北海道建設部建設政策局建設管理課技術管理担当課長</t>
    <rPh sb="3" eb="24">
      <t>ケンセツブケンセツセイサクキョクケンセツカンリカギジュツカンリタントウカチョウ</t>
    </rPh>
    <phoneticPr fontId="1"/>
  </si>
  <si>
    <t>北海道胆振総合振興局室蘭建設管理部長</t>
    <rPh sb="3" eb="5">
      <t>イブリ</t>
    </rPh>
    <rPh sb="10" eb="12">
      <t>ムロラン</t>
    </rPh>
    <phoneticPr fontId="1"/>
  </si>
  <si>
    <t>北海道留萌振興局留萌建設管理部長</t>
    <rPh sb="3" eb="5">
      <t>ルモイ</t>
    </rPh>
    <rPh sb="8" eb="10">
      <t>ルモイ</t>
    </rPh>
    <phoneticPr fontId="1"/>
  </si>
  <si>
    <t>北海道宗谷総合振興局稚内建設管理部長</t>
    <rPh sb="3" eb="5">
      <t>ソウヤ</t>
    </rPh>
    <rPh sb="10" eb="12">
      <t>ワッカナイ</t>
    </rPh>
    <phoneticPr fontId="1"/>
  </si>
  <si>
    <t>（建協名）</t>
    <rPh sb="1" eb="3">
      <t>ケンキョウ</t>
    </rPh>
    <rPh sb="3" eb="4">
      <t>メイ</t>
    </rPh>
    <phoneticPr fontId="1"/>
  </si>
  <si>
    <t>年月日再入力</t>
    <rPh sb="0" eb="3">
      <t>ネンガッピ</t>
    </rPh>
    <rPh sb="3" eb="6">
      <t>サイニュウリョク</t>
    </rPh>
    <phoneticPr fontId="1"/>
  </si>
  <si>
    <t>令和（年）</t>
    <rPh sb="0" eb="2">
      <t>レイワ</t>
    </rPh>
    <rPh sb="3" eb="4">
      <t>ネン</t>
    </rPh>
    <phoneticPr fontId="1"/>
  </si>
  <si>
    <t>現場等住所（未記載もOK）</t>
    <rPh sb="0" eb="2">
      <t>ゲンバ</t>
    </rPh>
    <rPh sb="2" eb="3">
      <t>ナド</t>
    </rPh>
    <rPh sb="3" eb="5">
      <t>ジュウショ</t>
    </rPh>
    <rPh sb="6" eb="9">
      <t>ミキサイ</t>
    </rPh>
    <phoneticPr fontId="1"/>
  </si>
  <si>
    <t>開催回数（第＊＊回）</t>
    <rPh sb="0" eb="2">
      <t>カイサイ</t>
    </rPh>
    <rPh sb="2" eb="4">
      <t>カイスウ</t>
    </rPh>
    <rPh sb="5" eb="6">
      <t>ダイ</t>
    </rPh>
    <rPh sb="8" eb="9">
      <t>カイ</t>
    </rPh>
    <phoneticPr fontId="1"/>
  </si>
  <si>
    <t>　　　次の業務について、業務受託者と調整し、工事発注前三者検討会の開催
　　　日程等を設定しましたので上申します。</t>
    <rPh sb="3" eb="4">
      <t>ツギ</t>
    </rPh>
    <rPh sb="5" eb="7">
      <t>ギョウム</t>
    </rPh>
    <rPh sb="12" eb="14">
      <t>ギョウム</t>
    </rPh>
    <rPh sb="14" eb="17">
      <t>ジュタクシャ</t>
    </rPh>
    <rPh sb="18" eb="20">
      <t>チョウセイ</t>
    </rPh>
    <rPh sb="22" eb="32">
      <t>コウジハッチュウマエサンシャケントウカイ</t>
    </rPh>
    <rPh sb="33" eb="35">
      <t>カイサイ</t>
    </rPh>
    <rPh sb="39" eb="41">
      <t>ニッテイ</t>
    </rPh>
    <rPh sb="41" eb="42">
      <t>ナド</t>
    </rPh>
    <rPh sb="43" eb="45">
      <t>セッテイ</t>
    </rPh>
    <rPh sb="51" eb="53">
      <t>ジョウシン</t>
    </rPh>
    <phoneticPr fontId="1"/>
  </si>
  <si>
    <t>机上打合せ場所：</t>
    <rPh sb="0" eb="2">
      <t>キジョウ</t>
    </rPh>
    <rPh sb="2" eb="4">
      <t>ウチアワ</t>
    </rPh>
    <rPh sb="5" eb="7">
      <t>バショ</t>
    </rPh>
    <phoneticPr fontId="1"/>
  </si>
  <si>
    <t>現地打合せ場所：</t>
    <rPh sb="0" eb="2">
      <t>ゲンチ</t>
    </rPh>
    <rPh sb="2" eb="4">
      <t>ウチアワ</t>
    </rPh>
    <rPh sb="5" eb="7">
      <t>バショ</t>
    </rPh>
    <phoneticPr fontId="1"/>
  </si>
  <si>
    <t>設計積算管理委員長</t>
    <rPh sb="0" eb="2">
      <t>セッケイ</t>
    </rPh>
    <rPh sb="2" eb="4">
      <t>セキサン</t>
    </rPh>
    <rPh sb="4" eb="6">
      <t>カンリ</t>
    </rPh>
    <rPh sb="6" eb="9">
      <t>イインチョウ</t>
    </rPh>
    <phoneticPr fontId="1"/>
  </si>
  <si>
    <t>工事発注前三者検討会の開催調整について（回答）</t>
    <rPh sb="0" eb="10">
      <t>コウジハッチュウマエサンシャケントウカイ</t>
    </rPh>
    <rPh sb="11" eb="13">
      <t>カイサイ</t>
    </rPh>
    <rPh sb="13" eb="15">
      <t>チョウセイ</t>
    </rPh>
    <rPh sb="20" eb="22">
      <t>カイトウ</t>
    </rPh>
    <phoneticPr fontId="1"/>
  </si>
  <si>
    <t>７　参加者</t>
    <rPh sb="2" eb="5">
      <t>サンカシャ</t>
    </rPh>
    <phoneticPr fontId="1"/>
  </si>
  <si>
    <t>６　開催場所</t>
    <rPh sb="2" eb="4">
      <t>カイサイ</t>
    </rPh>
    <rPh sb="4" eb="6">
      <t>バショ</t>
    </rPh>
    <phoneticPr fontId="1"/>
  </si>
  <si>
    <t>５　開催日時</t>
    <rPh sb="2" eb="4">
      <t>カイサイ</t>
    </rPh>
    <rPh sb="4" eb="6">
      <t>ニチジ</t>
    </rPh>
    <phoneticPr fontId="1"/>
  </si>
  <si>
    <t>②　工事発注前三者検討会で検討した工種について、本業務の成果が関与している工事を総合評価落札方式（施工計画審査タイプ）で発注する場合、簡易な施工計画を求めることはしないものとする。</t>
    <rPh sb="24" eb="25">
      <t>ホン</t>
    </rPh>
    <rPh sb="25" eb="27">
      <t>ギョウム</t>
    </rPh>
    <rPh sb="28" eb="30">
      <t>セイカ</t>
    </rPh>
    <rPh sb="31" eb="33">
      <t>カンヨ</t>
    </rPh>
    <rPh sb="37" eb="39">
      <t>コウジ</t>
    </rPh>
    <rPh sb="44" eb="46">
      <t>ラクサツ</t>
    </rPh>
    <rPh sb="46" eb="48">
      <t>ホウシキ</t>
    </rPh>
    <rPh sb="51" eb="53">
      <t>ケイカク</t>
    </rPh>
    <rPh sb="60" eb="62">
      <t>ハッチュウ</t>
    </rPh>
    <phoneticPr fontId="1"/>
  </si>
  <si>
    <t>開催日（案）</t>
    <rPh sb="0" eb="3">
      <t>カイサイビ</t>
    </rPh>
    <rPh sb="4" eb="5">
      <t>アン</t>
    </rPh>
    <phoneticPr fontId="1"/>
  </si>
  <si>
    <t>＃＃出張所</t>
    <rPh sb="2" eb="5">
      <t>シュッチョウジョ</t>
    </rPh>
    <phoneticPr fontId="1"/>
  </si>
  <si>
    <t>提案いただいた内容について</t>
    <rPh sb="0" eb="2">
      <t>テイアン</t>
    </rPh>
    <rPh sb="7" eb="9">
      <t>ナイヨウ</t>
    </rPh>
    <phoneticPr fontId="1"/>
  </si>
  <si>
    <t>①　円滑な工事の施工に資するものとして、各種基準等の規定に基づき、設計成果への反映を検討します。</t>
    <rPh sb="2" eb="4">
      <t>エンカツ</t>
    </rPh>
    <rPh sb="5" eb="7">
      <t>コウジ</t>
    </rPh>
    <rPh sb="8" eb="10">
      <t>セコウ</t>
    </rPh>
    <rPh sb="11" eb="12">
      <t>シ</t>
    </rPh>
    <rPh sb="20" eb="22">
      <t>カクシュ</t>
    </rPh>
    <rPh sb="22" eb="24">
      <t>キジュン</t>
    </rPh>
    <rPh sb="24" eb="25">
      <t>ナド</t>
    </rPh>
    <rPh sb="26" eb="28">
      <t>キテイ</t>
    </rPh>
    <rPh sb="29" eb="30">
      <t>モト</t>
    </rPh>
    <rPh sb="33" eb="35">
      <t>セッケイ</t>
    </rPh>
    <rPh sb="35" eb="37">
      <t>セイカ</t>
    </rPh>
    <rPh sb="39" eb="41">
      <t>ハンエイ</t>
    </rPh>
    <rPh sb="42" eb="44">
      <t>ケントウ</t>
    </rPh>
    <phoneticPr fontId="1"/>
  </si>
  <si>
    <t>出席予定者名簿による</t>
    <rPh sb="0" eb="2">
      <t>シュッセキ</t>
    </rPh>
    <rPh sb="2" eb="5">
      <t>ヨテイシャ</t>
    </rPh>
    <rPh sb="5" eb="7">
      <t>メイボ</t>
    </rPh>
    <phoneticPr fontId="1"/>
  </si>
  <si>
    <t>（傍聴など）</t>
    <rPh sb="1" eb="3">
      <t>ボウチョウ</t>
    </rPh>
    <phoneticPr fontId="1"/>
  </si>
  <si>
    <t>け</t>
    <phoneticPr fontId="1"/>
  </si>
  <si>
    <t>　（株）＃＃組</t>
    <rPh sb="6" eb="7">
      <t>クミ</t>
    </rPh>
    <phoneticPr fontId="1"/>
  </si>
  <si>
    <t>（参加費用不要の場合）</t>
    <rPh sb="1" eb="7">
      <t>サンカヒヨウフヨウ</t>
    </rPh>
    <rPh sb="8" eb="10">
      <t>バアイ</t>
    </rPh>
    <phoneticPr fontId="1"/>
  </si>
  <si>
    <t>せ</t>
    <phoneticPr fontId="1"/>
  </si>
  <si>
    <t>（技師）</t>
    <rPh sb="1" eb="3">
      <t>ギシ</t>
    </rPh>
    <phoneticPr fontId="1"/>
  </si>
  <si>
    <t>施工者から提案された内容について</t>
    <rPh sb="0" eb="3">
      <t>セコウシャ</t>
    </rPh>
    <rPh sb="5" eb="7">
      <t>テイアン</t>
    </rPh>
    <rPh sb="10" eb="12">
      <t>ナイヨウ</t>
    </rPh>
    <phoneticPr fontId="1"/>
  </si>
  <si>
    <t>け</t>
    <phoneticPr fontId="1"/>
  </si>
  <si>
    <t>　－</t>
    <phoneticPr fontId="1"/>
  </si>
  <si>
    <t>　（株）＃＃組</t>
    <rPh sb="1" eb="4">
      <t>カブ</t>
    </rPh>
    <rPh sb="6" eb="7">
      <t>クミ</t>
    </rPh>
    <phoneticPr fontId="1"/>
  </si>
  <si>
    <t>　＋＋組（株）</t>
    <rPh sb="3" eb="4">
      <t>クミ</t>
    </rPh>
    <phoneticPr fontId="1"/>
  </si>
  <si>
    <t>別紙参考様式８（出席　推薦者名簿）に記入の上、提出願います</t>
    <rPh sb="0" eb="2">
      <t>ベッシ</t>
    </rPh>
    <rPh sb="2" eb="4">
      <t>サンコウ</t>
    </rPh>
    <rPh sb="4" eb="6">
      <t>ヨウシキ</t>
    </rPh>
    <rPh sb="8" eb="10">
      <t>シュッセキ</t>
    </rPh>
    <rPh sb="11" eb="14">
      <t>スイセンシャ</t>
    </rPh>
    <rPh sb="14" eb="16">
      <t>メイボ</t>
    </rPh>
    <rPh sb="18" eb="20">
      <t>キニュウ</t>
    </rPh>
    <rPh sb="21" eb="22">
      <t>ウエ</t>
    </rPh>
    <rPh sb="23" eb="25">
      <t>テイシュツ</t>
    </rPh>
    <rPh sb="25" eb="26">
      <t>ネガ</t>
    </rPh>
    <phoneticPr fontId="1"/>
  </si>
  <si>
    <t>別紙　参考様式7</t>
    <rPh sb="0" eb="2">
      <t>ベッシ</t>
    </rPh>
    <rPh sb="3" eb="7">
      <t>サンコウヨウシキ</t>
    </rPh>
    <phoneticPr fontId="1"/>
  </si>
  <si>
    <t>別紙　参考様式８</t>
    <rPh sb="0" eb="2">
      <t>ベッシ</t>
    </rPh>
    <rPh sb="3" eb="7">
      <t>サンコウヨウシキ</t>
    </rPh>
    <phoneticPr fontId="1"/>
  </si>
  <si>
    <t>別紙　参考様式６</t>
    <rPh sb="0" eb="2">
      <t>ベッシ</t>
    </rPh>
    <rPh sb="3" eb="7">
      <t>サンコウヨウシキ</t>
    </rPh>
    <phoneticPr fontId="1"/>
  </si>
  <si>
    <t>別紙　参考様式９</t>
    <rPh sb="0" eb="2">
      <t>ベッシ</t>
    </rPh>
    <rPh sb="3" eb="7">
      <t>サンコウヨウシキ</t>
    </rPh>
    <phoneticPr fontId="1"/>
  </si>
  <si>
    <t>別紙　参考様式12</t>
    <rPh sb="0" eb="2">
      <t>ベッシ</t>
    </rPh>
    <rPh sb="3" eb="7">
      <t>サンコウヨウシキ</t>
    </rPh>
    <phoneticPr fontId="1"/>
  </si>
  <si>
    <t>別紙10</t>
    <rPh sb="0" eb="2">
      <t>ベッシ</t>
    </rPh>
    <phoneticPr fontId="1"/>
  </si>
  <si>
    <t>別紙　参考様式11</t>
    <rPh sb="0" eb="2">
      <t>ベッシ</t>
    </rPh>
    <rPh sb="3" eb="7">
      <t>サンコウヨウシキ</t>
    </rPh>
    <phoneticPr fontId="1"/>
  </si>
  <si>
    <t>主査（＃＃）</t>
    <rPh sb="0" eb="2">
      <t>シュサ</t>
    </rPh>
    <phoneticPr fontId="1"/>
  </si>
  <si>
    <t>た</t>
    <phoneticPr fontId="1"/>
  </si>
  <si>
    <t>（設計積算管理委員会）</t>
    <rPh sb="1" eb="3">
      <t>セッケイ</t>
    </rPh>
    <rPh sb="3" eb="5">
      <t>セキサン</t>
    </rPh>
    <rPh sb="5" eb="7">
      <t>カンリ</t>
    </rPh>
    <rPh sb="7" eb="9">
      <t>イイン</t>
    </rPh>
    <rPh sb="9" eb="10">
      <t>カイ</t>
    </rPh>
    <phoneticPr fontId="1"/>
  </si>
  <si>
    <t>￥￥￥川改修工事　構造物設計</t>
    <rPh sb="3" eb="4">
      <t>ガワ</t>
    </rPh>
    <rPh sb="4" eb="6">
      <t>カイシュウ</t>
    </rPh>
    <rPh sb="6" eb="8">
      <t>コウジ</t>
    </rPh>
    <rPh sb="9" eb="12">
      <t>コウゾウブツ</t>
    </rPh>
    <rPh sb="12" eb="14">
      <t>セッケイ</t>
    </rPh>
    <phoneticPr fontId="1"/>
  </si>
  <si>
    <t>担当者　職名</t>
    <rPh sb="0" eb="3">
      <t>タントウシャ</t>
    </rPh>
    <rPh sb="4" eb="6">
      <t>ショクメイ</t>
    </rPh>
    <phoneticPr fontId="1"/>
  </si>
  <si>
    <t>主任</t>
    <rPh sb="0" eb="2">
      <t>シュニン</t>
    </rPh>
    <phoneticPr fontId="1"/>
  </si>
  <si>
    <t>（</t>
    <phoneticPr fontId="1"/>
  </si>
  <si>
    <t>時点）</t>
    <rPh sb="0" eb="2">
      <t>ジテン</t>
    </rPh>
    <phoneticPr fontId="1"/>
  </si>
  <si>
    <t>（出席者が多い場合は、適宜行追加願います）</t>
    <rPh sb="1" eb="4">
      <t>シュッセキシャ</t>
    </rPh>
    <rPh sb="5" eb="6">
      <t>オオ</t>
    </rPh>
    <rPh sb="7" eb="9">
      <t>バアイ</t>
    </rPh>
    <rPh sb="11" eb="13">
      <t>テキギ</t>
    </rPh>
    <rPh sb="13" eb="16">
      <t>ギョウツイカ</t>
    </rPh>
    <rPh sb="16" eb="17">
      <t>ネガ</t>
    </rPh>
    <phoneticPr fontId="1"/>
  </si>
  <si>
    <t>開始時間（机上打合せ）</t>
    <rPh sb="0" eb="2">
      <t>カイシ</t>
    </rPh>
    <rPh sb="2" eb="4">
      <t>ジカン</t>
    </rPh>
    <rPh sb="5" eb="9">
      <t>キジョウウチアワ</t>
    </rPh>
    <phoneticPr fontId="1"/>
  </si>
  <si>
    <t>（現場打合せ）</t>
    <rPh sb="1" eb="3">
      <t>ゲンバ</t>
    </rPh>
    <rPh sb="3" eb="5">
      <t>ウチアワ</t>
    </rPh>
    <phoneticPr fontId="1"/>
  </si>
  <si>
    <t>時から</t>
    <rPh sb="0" eb="1">
      <t>ジ</t>
    </rPh>
    <phoneticPr fontId="1"/>
  </si>
  <si>
    <t>開催議題（開催理由）</t>
    <rPh sb="0" eb="2">
      <t>カイサイ</t>
    </rPh>
    <rPh sb="2" eb="4">
      <t>ギダイ</t>
    </rPh>
    <rPh sb="5" eb="7">
      <t>カイサイ</t>
    </rPh>
    <rPh sb="7" eb="9">
      <t>リユウ</t>
    </rPh>
    <phoneticPr fontId="1"/>
  </si>
  <si>
    <t>後小建調</t>
    <rPh sb="0" eb="1">
      <t>ゴ</t>
    </rPh>
    <rPh sb="1" eb="2">
      <t>ショウ</t>
    </rPh>
    <rPh sb="2" eb="3">
      <t>タツル</t>
    </rPh>
    <rPh sb="3" eb="4">
      <t>チョウ</t>
    </rPh>
    <phoneticPr fontId="1"/>
  </si>
  <si>
    <t>空札建調</t>
    <rPh sb="0" eb="1">
      <t>ソラ</t>
    </rPh>
    <rPh sb="1" eb="2">
      <t>サツ</t>
    </rPh>
    <rPh sb="3" eb="4">
      <t>チョウ</t>
    </rPh>
    <phoneticPr fontId="1"/>
  </si>
  <si>
    <t>オ網建調</t>
    <rPh sb="1" eb="2">
      <t>アミ</t>
    </rPh>
    <rPh sb="2" eb="3">
      <t>ケン</t>
    </rPh>
    <rPh sb="3" eb="4">
      <t>チョウ</t>
    </rPh>
    <phoneticPr fontId="1"/>
  </si>
  <si>
    <t>釧建調</t>
    <rPh sb="0" eb="1">
      <t>セン</t>
    </rPh>
    <rPh sb="1" eb="2">
      <t>タツル</t>
    </rPh>
    <rPh sb="2" eb="3">
      <t>チョウ</t>
    </rPh>
    <phoneticPr fontId="1"/>
  </si>
  <si>
    <t>渡函建調</t>
    <rPh sb="0" eb="1">
      <t>ワタリ</t>
    </rPh>
    <rPh sb="1" eb="2">
      <t>ハコ</t>
    </rPh>
    <rPh sb="2" eb="3">
      <t>タツル</t>
    </rPh>
    <rPh sb="3" eb="4">
      <t>チョウ</t>
    </rPh>
    <phoneticPr fontId="1"/>
  </si>
  <si>
    <t>宗稚建調</t>
    <rPh sb="0" eb="1">
      <t>ソウ</t>
    </rPh>
    <rPh sb="1" eb="2">
      <t>チ</t>
    </rPh>
    <rPh sb="2" eb="3">
      <t>タツル</t>
    </rPh>
    <rPh sb="3" eb="4">
      <t>チョウ</t>
    </rPh>
    <phoneticPr fontId="1"/>
  </si>
  <si>
    <t>上旭建調</t>
    <rPh sb="0" eb="1">
      <t>ウエ</t>
    </rPh>
    <rPh sb="1" eb="2">
      <t>アサヒ</t>
    </rPh>
    <rPh sb="2" eb="3">
      <t>タツル</t>
    </rPh>
    <rPh sb="3" eb="4">
      <t>チョウ</t>
    </rPh>
    <phoneticPr fontId="1"/>
  </si>
  <si>
    <t>留建調</t>
    <rPh sb="0" eb="1">
      <t>トメ</t>
    </rPh>
    <rPh sb="1" eb="2">
      <t>ダテ</t>
    </rPh>
    <rPh sb="2" eb="3">
      <t>チョウ</t>
    </rPh>
    <phoneticPr fontId="1"/>
  </si>
  <si>
    <t>胆室建調</t>
    <rPh sb="0" eb="1">
      <t>キモ</t>
    </rPh>
    <rPh sb="1" eb="2">
      <t>ムロ</t>
    </rPh>
    <rPh sb="2" eb="3">
      <t>ダテ</t>
    </rPh>
    <rPh sb="3" eb="4">
      <t>チョウ</t>
    </rPh>
    <phoneticPr fontId="1"/>
  </si>
  <si>
    <t>十帯建調</t>
    <rPh sb="0" eb="1">
      <t>ト</t>
    </rPh>
    <rPh sb="1" eb="2">
      <t>オビ</t>
    </rPh>
    <rPh sb="2" eb="3">
      <t>ダテ</t>
    </rPh>
    <rPh sb="3" eb="4">
      <t>チョウ</t>
    </rPh>
    <phoneticPr fontId="1"/>
  </si>
  <si>
    <t>文書番号（事務連絡の場合は記載不要）</t>
    <rPh sb="0" eb="2">
      <t>ブンショ</t>
    </rPh>
    <rPh sb="2" eb="4">
      <t>バンゴウ</t>
    </rPh>
    <rPh sb="5" eb="7">
      <t>ジム</t>
    </rPh>
    <rPh sb="7" eb="9">
      <t>レンラク</t>
    </rPh>
    <rPh sb="10" eb="12">
      <t>バアイ</t>
    </rPh>
    <rPh sb="13" eb="15">
      <t>キサイ</t>
    </rPh>
    <rPh sb="15" eb="17">
      <t>フヨウ</t>
    </rPh>
    <phoneticPr fontId="1"/>
  </si>
  <si>
    <t>　さて、北海道建設部では、重要構造物や複雑な仮設工、厳しい施工条件を含む施工での、現場と設計の乖離による円滑な工事実施の支障を未然に防ぎ、現場施工プロセスを反映した質の高い設計や施工を目的として、工事発注前三者検討会に取り組んでいます。</t>
    <rPh sb="4" eb="7">
      <t>ホッカイドウ</t>
    </rPh>
    <rPh sb="7" eb="10">
      <t>ケンセツブ</t>
    </rPh>
    <rPh sb="13" eb="15">
      <t>ジュウヨウ</t>
    </rPh>
    <rPh sb="15" eb="18">
      <t>コウゾウブツ</t>
    </rPh>
    <rPh sb="19" eb="21">
      <t>フクザツ</t>
    </rPh>
    <rPh sb="22" eb="25">
      <t>カセツコウ</t>
    </rPh>
    <rPh sb="26" eb="27">
      <t>キビ</t>
    </rPh>
    <rPh sb="29" eb="31">
      <t>セコウ</t>
    </rPh>
    <rPh sb="31" eb="33">
      <t>ジョウケン</t>
    </rPh>
    <rPh sb="34" eb="35">
      <t>フク</t>
    </rPh>
    <rPh sb="36" eb="38">
      <t>セコウ</t>
    </rPh>
    <rPh sb="41" eb="43">
      <t>ゲンバ</t>
    </rPh>
    <rPh sb="44" eb="46">
      <t>セッケイ</t>
    </rPh>
    <rPh sb="47" eb="49">
      <t>カイリ</t>
    </rPh>
    <phoneticPr fontId="1"/>
  </si>
  <si>
    <t>　この度、標記業務に関する工事発注前三者検討会を開催することとしましたので、貴協会に所属する、開催議題についての知見を有する方（土木委員等）の出席者を推薦していただきたく、お取り計らいいただきますようよろしくお願いいたします。</t>
    <rPh sb="3" eb="4">
      <t>タビ</t>
    </rPh>
    <rPh sb="5" eb="7">
      <t>ヒョウキ</t>
    </rPh>
    <rPh sb="7" eb="9">
      <t>ギョウム</t>
    </rPh>
    <rPh sb="10" eb="11">
      <t>カン</t>
    </rPh>
    <rPh sb="13" eb="15">
      <t>コウジ</t>
    </rPh>
    <rPh sb="15" eb="17">
      <t>ハッチュウ</t>
    </rPh>
    <rPh sb="17" eb="18">
      <t>マエ</t>
    </rPh>
    <rPh sb="18" eb="19">
      <t>ミ</t>
    </rPh>
    <rPh sb="19" eb="20">
      <t>シャ</t>
    </rPh>
    <rPh sb="20" eb="23">
      <t>ケントウカイ</t>
    </rPh>
    <rPh sb="24" eb="26">
      <t>カイサイ</t>
    </rPh>
    <rPh sb="38" eb="39">
      <t>キ</t>
    </rPh>
    <rPh sb="39" eb="41">
      <t>キョウカイ</t>
    </rPh>
    <rPh sb="42" eb="44">
      <t>ショゾク</t>
    </rPh>
    <rPh sb="47" eb="49">
      <t>カイサイ</t>
    </rPh>
    <rPh sb="49" eb="51">
      <t>ギダイ</t>
    </rPh>
    <rPh sb="56" eb="58">
      <t>チケン</t>
    </rPh>
    <rPh sb="59" eb="60">
      <t>ユウ</t>
    </rPh>
    <rPh sb="62" eb="63">
      <t>カタ</t>
    </rPh>
    <rPh sb="64" eb="66">
      <t>ドボク</t>
    </rPh>
    <rPh sb="66" eb="69">
      <t>イインナド</t>
    </rPh>
    <rPh sb="71" eb="74">
      <t>シュッセキシャ</t>
    </rPh>
    <phoneticPr fontId="1"/>
  </si>
  <si>
    <t>参加費用について</t>
    <rPh sb="0" eb="2">
      <t>サンカ</t>
    </rPh>
    <rPh sb="2" eb="4">
      <t>ヒヨウ</t>
    </rPh>
    <phoneticPr fontId="1"/>
  </si>
  <si>
    <t>②　その内容に係る設計業務については、業務受委託者の責任により、受託者（設計者）が作業を行います。</t>
    <rPh sb="4" eb="6">
      <t>ナイヨウ</t>
    </rPh>
    <rPh sb="7" eb="8">
      <t>カカ</t>
    </rPh>
    <rPh sb="9" eb="11">
      <t>セッケイ</t>
    </rPh>
    <rPh sb="11" eb="13">
      <t>ギョウム</t>
    </rPh>
    <rPh sb="19" eb="21">
      <t>ギョウム</t>
    </rPh>
    <rPh sb="21" eb="24">
      <t>ジュイタク</t>
    </rPh>
    <rPh sb="24" eb="25">
      <t>シャ</t>
    </rPh>
    <rPh sb="26" eb="28">
      <t>セキニン</t>
    </rPh>
    <rPh sb="32" eb="34">
      <t>ジュタク</t>
    </rPh>
    <rPh sb="36" eb="39">
      <t>セッケイシャ</t>
    </rPh>
    <rPh sb="41" eb="43">
      <t>サギョウ</t>
    </rPh>
    <rPh sb="44" eb="45">
      <t>オコナ</t>
    </rPh>
    <phoneticPr fontId="1"/>
  </si>
  <si>
    <t>業務担当者名簿（出席予定者）</t>
    <rPh sb="0" eb="2">
      <t>ギョウム</t>
    </rPh>
    <rPh sb="2" eb="5">
      <t>タントウシャ</t>
    </rPh>
    <rPh sb="5" eb="7">
      <t>メイボ</t>
    </rPh>
    <rPh sb="8" eb="10">
      <t>シュッセキ</t>
    </rPh>
    <rPh sb="10" eb="13">
      <t>ヨテイシャ</t>
    </rPh>
    <phoneticPr fontId="1"/>
  </si>
  <si>
    <t>　さて、北海道建設部では、重要構造物や複雑な仮設工、厳しい施工条件を含む施工での、現場と設計の乖離による円滑な工事実施の支障を未然に防ぎ、現場施工プロセスを反映した質の高い設計や施工を目的として、工事発注前三者検討会に取り組んでいます。</t>
    <rPh sb="4" eb="7">
      <t>ホッカイドウ</t>
    </rPh>
    <rPh sb="7" eb="10">
      <t>ケンセツブ</t>
    </rPh>
    <rPh sb="13" eb="15">
      <t>ジュウヨウ</t>
    </rPh>
    <rPh sb="15" eb="18">
      <t>コウゾウブツ</t>
    </rPh>
    <rPh sb="19" eb="21">
      <t>フクザツ</t>
    </rPh>
    <rPh sb="22" eb="25">
      <t>カセツコウ</t>
    </rPh>
    <rPh sb="26" eb="27">
      <t>キビ</t>
    </rPh>
    <rPh sb="29" eb="33">
      <t>セコウジョウケン</t>
    </rPh>
    <rPh sb="34" eb="35">
      <t>フク</t>
    </rPh>
    <rPh sb="36" eb="38">
      <t>セコウ</t>
    </rPh>
    <rPh sb="41" eb="43">
      <t>ゲンバ</t>
    </rPh>
    <rPh sb="44" eb="46">
      <t>セッケイ</t>
    </rPh>
    <rPh sb="47" eb="49">
      <t>カイリ</t>
    </rPh>
    <phoneticPr fontId="1"/>
  </si>
  <si>
    <t>６　開催議題(開催理由)</t>
    <rPh sb="2" eb="4">
      <t>カイサイ</t>
    </rPh>
    <rPh sb="4" eb="6">
      <t>ギダイ</t>
    </rPh>
    <rPh sb="7" eb="9">
      <t>カイサイ</t>
    </rPh>
    <rPh sb="9" eb="11">
      <t>リユウ</t>
    </rPh>
    <phoneticPr fontId="1"/>
  </si>
  <si>
    <t>②　その内容に係る設計業務については、業務受委託者の責任により、受託者（設計者）が作業を行うことになります。</t>
    <rPh sb="4" eb="6">
      <t>ナイヨウ</t>
    </rPh>
    <rPh sb="7" eb="8">
      <t>カカ</t>
    </rPh>
    <rPh sb="9" eb="11">
      <t>セッケイ</t>
    </rPh>
    <rPh sb="11" eb="13">
      <t>ギョウム</t>
    </rPh>
    <rPh sb="19" eb="21">
      <t>ギョウム</t>
    </rPh>
    <rPh sb="21" eb="24">
      <t>ジュイタク</t>
    </rPh>
    <rPh sb="24" eb="25">
      <t>シャ</t>
    </rPh>
    <rPh sb="26" eb="28">
      <t>セキニン</t>
    </rPh>
    <rPh sb="32" eb="34">
      <t>ジュタク</t>
    </rPh>
    <rPh sb="36" eb="39">
      <t>セッケイシャ</t>
    </rPh>
    <rPh sb="41" eb="43">
      <t>サギョウ</t>
    </rPh>
    <rPh sb="44" eb="45">
      <t>オコナ</t>
    </rPh>
    <phoneticPr fontId="1"/>
  </si>
  <si>
    <t>　この度、標記業務に関する工事発注前三者検討会の開催にあたり、貴協会より施工者として開催議題についての知見を有する方の推薦をいただいたことから、その方々に、下記のとおり検討会出席を依頼したく、お取り計らいいただきますようよろしくお願いいたします。</t>
    <rPh sb="3" eb="4">
      <t>タビ</t>
    </rPh>
    <rPh sb="5" eb="7">
      <t>ヒョウキ</t>
    </rPh>
    <rPh sb="7" eb="9">
      <t>ギョウム</t>
    </rPh>
    <rPh sb="10" eb="11">
      <t>カン</t>
    </rPh>
    <rPh sb="13" eb="15">
      <t>コウジ</t>
    </rPh>
    <rPh sb="15" eb="17">
      <t>ハッチュウ</t>
    </rPh>
    <rPh sb="17" eb="18">
      <t>マエ</t>
    </rPh>
    <rPh sb="18" eb="19">
      <t>ミ</t>
    </rPh>
    <rPh sb="19" eb="20">
      <t>シャ</t>
    </rPh>
    <rPh sb="20" eb="23">
      <t>ケントウカイ</t>
    </rPh>
    <rPh sb="24" eb="26">
      <t>カイサイ</t>
    </rPh>
    <rPh sb="31" eb="32">
      <t>キ</t>
    </rPh>
    <rPh sb="32" eb="34">
      <t>キョウカイ</t>
    </rPh>
    <rPh sb="36" eb="38">
      <t>セコウ</t>
    </rPh>
    <rPh sb="38" eb="39">
      <t>シャ</t>
    </rPh>
    <rPh sb="42" eb="46">
      <t>カイサイギダイ</t>
    </rPh>
    <rPh sb="51" eb="53">
      <t>チケン</t>
    </rPh>
    <rPh sb="54" eb="55">
      <t>ユウ</t>
    </rPh>
    <rPh sb="57" eb="58">
      <t>カタ</t>
    </rPh>
    <phoneticPr fontId="1"/>
  </si>
  <si>
    <t>②　その内容に係る設計業務については、業務受委託者の責任により、受託者（設計者）が作業を行います。</t>
    <rPh sb="4" eb="6">
      <t>ナイヨウ</t>
    </rPh>
    <rPh sb="7" eb="8">
      <t>カカ</t>
    </rPh>
    <rPh sb="9" eb="11">
      <t>セッケイ</t>
    </rPh>
    <rPh sb="11" eb="13">
      <t>ギョウム</t>
    </rPh>
    <rPh sb="19" eb="21">
      <t>ギョウム</t>
    </rPh>
    <rPh sb="21" eb="24">
      <t>ジュイタク</t>
    </rPh>
    <rPh sb="24" eb="25">
      <t>シャ</t>
    </rPh>
    <rPh sb="26" eb="28">
      <t>セキニン</t>
    </rPh>
    <rPh sb="32" eb="35">
      <t>ジュタクシャ</t>
    </rPh>
    <rPh sb="36" eb="39">
      <t>セッケイシャ</t>
    </rPh>
    <rPh sb="41" eb="43">
      <t>サギョウ</t>
    </rPh>
    <rPh sb="44" eb="45">
      <t>オコナ</t>
    </rPh>
    <phoneticPr fontId="1"/>
  </si>
  <si>
    <t>文書名をご確認ください</t>
    <rPh sb="0" eb="3">
      <t>ブンショメイ</t>
    </rPh>
    <rPh sb="5" eb="7">
      <t>カクニン</t>
    </rPh>
    <phoneticPr fontId="1"/>
  </si>
  <si>
    <t>５　開催議題(開催理由)</t>
    <rPh sb="2" eb="4">
      <t>カイサイ</t>
    </rPh>
    <rPh sb="4" eb="6">
      <t>ギダイ</t>
    </rPh>
    <rPh sb="7" eb="9">
      <t>カイサイ</t>
    </rPh>
    <rPh sb="9" eb="11">
      <t>リユウ</t>
    </rPh>
    <phoneticPr fontId="1"/>
  </si>
  <si>
    <t>sansya.taro</t>
    <phoneticPr fontId="1"/>
  </si>
  <si>
    <t>@pref.hokkaido.lg.jp</t>
    <phoneticPr fontId="1"/>
  </si>
  <si>
    <t>①委託業務において、人件費、旅費交通費を設計で計上しており、業務受託者（設計者）から支払うこととしています。(実施要領による)</t>
    <rPh sb="1" eb="5">
      <t>イタクギョウム</t>
    </rPh>
    <rPh sb="10" eb="13">
      <t>ジンケンヒ</t>
    </rPh>
    <rPh sb="14" eb="16">
      <t>リョヒ</t>
    </rPh>
    <rPh sb="16" eb="19">
      <t>コウツウヒ</t>
    </rPh>
    <rPh sb="20" eb="22">
      <t>セッケイ</t>
    </rPh>
    <rPh sb="23" eb="25">
      <t>ケイジョウ</t>
    </rPh>
    <rPh sb="55" eb="57">
      <t>ジッシ</t>
    </rPh>
    <rPh sb="57" eb="59">
      <t>ヨウリョウ</t>
    </rPh>
    <phoneticPr fontId="1"/>
  </si>
  <si>
    <t>②設計業務の「主任技師」として扱い、標準３名×０．５人工を想定しています。（必要により人数増減可。ただし２名以上とする）</t>
    <rPh sb="1" eb="3">
      <t>セッケイ</t>
    </rPh>
    <rPh sb="3" eb="5">
      <t>ギョウム</t>
    </rPh>
    <rPh sb="7" eb="9">
      <t>シュニン</t>
    </rPh>
    <rPh sb="9" eb="11">
      <t>ギシ</t>
    </rPh>
    <rPh sb="15" eb="16">
      <t>アツカ</t>
    </rPh>
    <rPh sb="18" eb="20">
      <t>ヒョウジュン</t>
    </rPh>
    <rPh sb="21" eb="22">
      <t>メイ</t>
    </rPh>
    <rPh sb="26" eb="28">
      <t>ニンク</t>
    </rPh>
    <rPh sb="29" eb="31">
      <t>ソウテイ</t>
    </rPh>
    <rPh sb="38" eb="40">
      <t>ヒツヨウ</t>
    </rPh>
    <rPh sb="43" eb="45">
      <t>ニンズウ</t>
    </rPh>
    <rPh sb="45" eb="47">
      <t>ゾウゲン</t>
    </rPh>
    <rPh sb="47" eb="48">
      <t>カ</t>
    </rPh>
    <rPh sb="53" eb="54">
      <t>メイ</t>
    </rPh>
    <rPh sb="54" eb="56">
      <t>イジョウ</t>
    </rPh>
    <phoneticPr fontId="1"/>
  </si>
  <si>
    <t>③旅費交通費の起点は、地区建設業協会所在地としています。</t>
    <rPh sb="1" eb="3">
      <t>リョヒ</t>
    </rPh>
    <rPh sb="3" eb="6">
      <t>コウツウヒ</t>
    </rPh>
    <rPh sb="7" eb="9">
      <t>キテン</t>
    </rPh>
    <rPh sb="11" eb="13">
      <t>チク</t>
    </rPh>
    <rPh sb="13" eb="18">
      <t>ケンセツギョウキョウカイ</t>
    </rPh>
    <rPh sb="18" eb="21">
      <t>ショザイチ</t>
    </rPh>
    <phoneticPr fontId="1"/>
  </si>
  <si>
    <t>「開催調整上申書」(参考様式6)</t>
    <rPh sb="1" eb="3">
      <t>カイサイ</t>
    </rPh>
    <rPh sb="3" eb="5">
      <t>チョウセイ</t>
    </rPh>
    <rPh sb="5" eb="8">
      <t>ジョウシンショ</t>
    </rPh>
    <rPh sb="10" eb="12">
      <t>サンコウ</t>
    </rPh>
    <rPh sb="12" eb="14">
      <t>ヨウシキ</t>
    </rPh>
    <phoneticPr fontId="1"/>
  </si>
  <si>
    <t>「推薦者依頼」(参考様式7)</t>
    <rPh sb="1" eb="4">
      <t>スイセンシャ</t>
    </rPh>
    <rPh sb="4" eb="6">
      <t>イライ</t>
    </rPh>
    <rPh sb="8" eb="10">
      <t>サンコウ</t>
    </rPh>
    <rPh sb="10" eb="12">
      <t>ヨウシキ</t>
    </rPh>
    <phoneticPr fontId="1"/>
  </si>
  <si>
    <t>「開催案内（参加依頼）」(参考様式8～12)</t>
    <rPh sb="1" eb="3">
      <t>カイサイ</t>
    </rPh>
    <rPh sb="3" eb="5">
      <t>アンナイ</t>
    </rPh>
    <rPh sb="6" eb="8">
      <t>サンカ</t>
    </rPh>
    <rPh sb="8" eb="10">
      <t>イライ</t>
    </rPh>
    <rPh sb="13" eb="15">
      <t>サンコウ</t>
    </rPh>
    <rPh sb="15" eb="1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</si>
</sst>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
    <numFmt numFmtId="177" formatCode="[$-411]ggge&quot;年&quot;"/>
    <numFmt numFmtId="178" formatCode="[$-411]ggge&quot;年&quot;\(yyyy&quot;年&quot;\)m&quot;月&quot;d&quot;日&quot;"/>
    <numFmt numFmtId="179" formatCode="General\ &quot;】&quot;"/>
  </numFmts>
  <fonts count="8"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b/>
      <sz val="9"/>
      <color indexed="10"/>
      <name val="ＭＳ Ｐゴシック"/>
      <family val="3"/>
      <charset val="128"/>
    </font>
    <font>
      <sz val="11"/>
      <color rgb="FFFF0000"/>
      <name val="ＭＳ Ｐゴシック"/>
      <family val="2"/>
      <scheme val="minor"/>
    </font>
    <font>
      <sz val="11"/>
      <name val="MS UI Gothic"/>
      <family val="3"/>
      <charset val="128"/>
    </font>
    <font>
      <b/>
      <sz val="12"/>
      <color indexed="10"/>
      <name val="ＭＳ Ｐゴシック"/>
      <family val="3"/>
      <charset val="128"/>
    </font>
    <font>
      <sz val="9"/>
      <color theme="1"/>
      <name val="ＭＳ Ｐゴシック"/>
      <family val="2"/>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auto="1"/>
      </left>
      <right style="thin">
        <color indexed="64"/>
      </right>
      <top style="thin">
        <color indexed="64"/>
      </top>
      <bottom style="dotted">
        <color auto="1"/>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dotted">
        <color indexed="64"/>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top style="dotted">
        <color auto="1"/>
      </top>
      <bottom style="hair">
        <color indexed="64"/>
      </bottom>
      <diagonal/>
    </border>
    <border>
      <left/>
      <right style="thin">
        <color auto="1"/>
      </right>
      <top style="dotted">
        <color auto="1"/>
      </top>
      <bottom style="hair">
        <color indexed="64"/>
      </bottom>
      <diagonal/>
    </border>
    <border>
      <left style="thin">
        <color auto="1"/>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style="dotted">
        <color indexed="64"/>
      </left>
      <right/>
      <top/>
      <bottom/>
      <diagonal/>
    </border>
    <border>
      <left style="dotted">
        <color indexed="64"/>
      </left>
      <right/>
      <top style="hair">
        <color indexed="64"/>
      </top>
      <bottom style="dotted">
        <color indexed="64"/>
      </bottom>
      <diagonal/>
    </border>
    <border>
      <left/>
      <right style="thin">
        <color auto="1"/>
      </right>
      <top style="hair">
        <color indexed="64"/>
      </top>
      <bottom style="dotted">
        <color indexed="64"/>
      </bottom>
      <diagonal/>
    </border>
    <border>
      <left style="thin">
        <color auto="1"/>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128">
    <xf numFmtId="0" fontId="0" fillId="0" borderId="0" xfId="0"/>
    <xf numFmtId="56" fontId="0" fillId="0" borderId="0" xfId="0" applyNumberFormat="1"/>
    <xf numFmtId="176" fontId="0" fillId="0" borderId="0" xfId="0" applyNumberFormat="1"/>
    <xf numFmtId="177" fontId="0" fillId="0" borderId="0" xfId="0" applyNumberFormat="1"/>
    <xf numFmtId="178" fontId="0" fillId="0" borderId="0" xfId="0" applyNumberFormat="1"/>
    <xf numFmtId="0" fontId="0" fillId="0" borderId="0" xfId="0" quotePrefix="1"/>
    <xf numFmtId="0" fontId="0" fillId="0" borderId="0" xfId="0" applyAlignment="1">
      <alignment horizontal="right"/>
    </xf>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5" xfId="0" applyBorder="1"/>
    <xf numFmtId="0" fontId="0" fillId="0" borderId="27" xfId="0" applyBorder="1"/>
    <xf numFmtId="0" fontId="0" fillId="0" borderId="14" xfId="0" applyBorder="1" applyAlignment="1">
      <alignment horizontal="right"/>
    </xf>
    <xf numFmtId="0" fontId="0" fillId="0" borderId="6" xfId="0" applyBorder="1" applyAlignment="1">
      <alignment horizontal="right"/>
    </xf>
    <xf numFmtId="0" fontId="0" fillId="2" borderId="19" xfId="0" applyFill="1" applyBorder="1"/>
    <xf numFmtId="0" fontId="0" fillId="2" borderId="26" xfId="0" applyFill="1" applyBorder="1"/>
    <xf numFmtId="0" fontId="0" fillId="2" borderId="1" xfId="0" applyFill="1" applyBorder="1"/>
    <xf numFmtId="0" fontId="0" fillId="2" borderId="2" xfId="0" applyFill="1" applyBorder="1"/>
    <xf numFmtId="0" fontId="0" fillId="2" borderId="27" xfId="0" applyFill="1" applyBorder="1"/>
    <xf numFmtId="0" fontId="0" fillId="2" borderId="16" xfId="0" applyFill="1" applyBorder="1"/>
    <xf numFmtId="0" fontId="0" fillId="2" borderId="24" xfId="0" applyFill="1" applyBorder="1"/>
    <xf numFmtId="0" fontId="0" fillId="2" borderId="14" xfId="0" applyFill="1" applyBorder="1"/>
    <xf numFmtId="0" fontId="0" fillId="2" borderId="6" xfId="0" applyFill="1" applyBorder="1"/>
    <xf numFmtId="0" fontId="0" fillId="0" borderId="28" xfId="0" applyBorder="1"/>
    <xf numFmtId="0" fontId="0" fillId="0" borderId="29" xfId="0" applyBorder="1"/>
    <xf numFmtId="0" fontId="0" fillId="0" borderId="30" xfId="0" applyBorder="1"/>
    <xf numFmtId="0" fontId="0" fillId="0" borderId="31" xfId="0" applyBorder="1"/>
    <xf numFmtId="0" fontId="0" fillId="2" borderId="0" xfId="0" applyFill="1"/>
    <xf numFmtId="0" fontId="4" fillId="0" borderId="0" xfId="0" applyFont="1"/>
    <xf numFmtId="0" fontId="0" fillId="0" borderId="0" xfId="0" applyFill="1"/>
    <xf numFmtId="0" fontId="0" fillId="0" borderId="0" xfId="0" applyAlignment="1">
      <alignment vertical="top"/>
    </xf>
    <xf numFmtId="179" fontId="5" fillId="0" borderId="0" xfId="0" applyNumberFormat="1" applyFont="1" applyFill="1" applyAlignment="1">
      <alignment horizontal="left" vertical="center"/>
    </xf>
    <xf numFmtId="0" fontId="0" fillId="0" borderId="2" xfId="0" applyFill="1" applyBorder="1"/>
    <xf numFmtId="0" fontId="0" fillId="0" borderId="16" xfId="0" applyFill="1" applyBorder="1"/>
    <xf numFmtId="0" fontId="0" fillId="0" borderId="17" xfId="0" applyFill="1" applyBorder="1"/>
    <xf numFmtId="0" fontId="0" fillId="0" borderId="19" xfId="0" applyFill="1" applyBorder="1"/>
    <xf numFmtId="0" fontId="0" fillId="0" borderId="20" xfId="0" applyFill="1" applyBorder="1"/>
    <xf numFmtId="0" fontId="0" fillId="0" borderId="24" xfId="0" applyFill="1" applyBorder="1"/>
    <xf numFmtId="0" fontId="0" fillId="0" borderId="25" xfId="0" applyFill="1" applyBorder="1"/>
    <xf numFmtId="0" fontId="0" fillId="0" borderId="26" xfId="0" applyFill="1" applyBorder="1"/>
    <xf numFmtId="0" fontId="0" fillId="0" borderId="27" xfId="0" applyFill="1" applyBorder="1"/>
    <xf numFmtId="0" fontId="0" fillId="0" borderId="18" xfId="0" applyFill="1" applyBorder="1"/>
    <xf numFmtId="0" fontId="0" fillId="0" borderId="15" xfId="0" applyFill="1" applyBorder="1"/>
    <xf numFmtId="0" fontId="0" fillId="0" borderId="9" xfId="0" applyFill="1" applyBorder="1"/>
    <xf numFmtId="0" fontId="0" fillId="0" borderId="13" xfId="0" applyFill="1" applyBorder="1"/>
    <xf numFmtId="0" fontId="0" fillId="0" borderId="11" xfId="0" applyFill="1" applyBorder="1"/>
    <xf numFmtId="0" fontId="0" fillId="0" borderId="12" xfId="0" applyFill="1" applyBorder="1"/>
    <xf numFmtId="0" fontId="0" fillId="0" borderId="21" xfId="0" applyFill="1" applyBorder="1"/>
    <xf numFmtId="0" fontId="0" fillId="0" borderId="22" xfId="0" applyFill="1" applyBorder="1"/>
    <xf numFmtId="0" fontId="0" fillId="0" borderId="1" xfId="0" applyFill="1" applyBorder="1"/>
    <xf numFmtId="0" fontId="0" fillId="0" borderId="8" xfId="0" applyFill="1" applyBorder="1"/>
    <xf numFmtId="0" fontId="0" fillId="0" borderId="10" xfId="0" applyFill="1" applyBorder="1"/>
    <xf numFmtId="0" fontId="0" fillId="0" borderId="3" xfId="0" applyBorder="1" applyAlignment="1">
      <alignment horizontal="right"/>
    </xf>
    <xf numFmtId="0" fontId="0" fillId="0" borderId="0" xfId="0" quotePrefix="1" applyBorder="1"/>
    <xf numFmtId="0" fontId="0" fillId="0" borderId="0" xfId="0" applyBorder="1" applyAlignment="1">
      <alignment horizontal="right"/>
    </xf>
    <xf numFmtId="0" fontId="0" fillId="0" borderId="0" xfId="0" applyBorder="1" applyAlignment="1"/>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left"/>
    </xf>
    <xf numFmtId="0" fontId="7" fillId="0" borderId="0" xfId="0" applyFont="1" applyFill="1" applyBorder="1"/>
    <xf numFmtId="178" fontId="0" fillId="0" borderId="0" xfId="0" applyNumberFormat="1" applyBorder="1"/>
    <xf numFmtId="0" fontId="0" fillId="0" borderId="0" xfId="0" applyBorder="1" applyAlignment="1">
      <alignment horizontal="left" vertical="top"/>
    </xf>
    <xf numFmtId="0" fontId="0" fillId="0" borderId="0" xfId="0" applyBorder="1" applyAlignment="1">
      <alignment horizontal="left" vertical="top" wrapText="1"/>
    </xf>
    <xf numFmtId="177" fontId="0" fillId="0" borderId="0" xfId="0" applyNumberFormat="1" applyBorder="1"/>
    <xf numFmtId="0" fontId="0" fillId="0" borderId="3" xfId="0" applyBorder="1" applyAlignment="1"/>
    <xf numFmtId="0" fontId="0" fillId="0" borderId="34" xfId="0" applyFill="1" applyBorder="1"/>
    <xf numFmtId="0" fontId="0" fillId="0" borderId="35" xfId="0" applyFill="1" applyBorder="1"/>
    <xf numFmtId="0" fontId="0" fillId="0" borderId="3" xfId="0" applyBorder="1" applyAlignment="1">
      <alignment vertical="top"/>
    </xf>
    <xf numFmtId="14" fontId="0" fillId="0" borderId="0" xfId="0" applyNumberFormat="1"/>
    <xf numFmtId="0" fontId="0" fillId="0" borderId="37" xfId="0" applyFill="1" applyBorder="1"/>
    <xf numFmtId="0" fontId="0" fillId="0" borderId="38" xfId="0" applyFill="1" applyBorder="1"/>
    <xf numFmtId="0" fontId="0" fillId="0" borderId="39" xfId="0" applyFill="1" applyBorder="1"/>
    <xf numFmtId="0" fontId="0" fillId="0" borderId="40" xfId="0" applyFill="1" applyBorder="1"/>
    <xf numFmtId="0" fontId="0" fillId="0" borderId="41" xfId="0" applyFill="1" applyBorder="1"/>
    <xf numFmtId="0" fontId="0" fillId="0" borderId="42" xfId="0" applyFill="1" applyBorder="1"/>
    <xf numFmtId="0" fontId="0" fillId="0" borderId="36" xfId="0" applyFill="1" applyBorder="1"/>
    <xf numFmtId="0" fontId="0" fillId="0" borderId="3" xfId="0" applyFill="1" applyBorder="1"/>
    <xf numFmtId="14" fontId="0" fillId="0" borderId="0" xfId="0" applyNumberFormat="1" applyFill="1"/>
    <xf numFmtId="0" fontId="0" fillId="0" borderId="44" xfId="0" applyBorder="1"/>
    <xf numFmtId="0" fontId="0" fillId="2" borderId="45" xfId="0" applyFill="1" applyBorder="1"/>
    <xf numFmtId="0" fontId="0" fillId="0" borderId="46" xfId="0" applyBorder="1"/>
    <xf numFmtId="0" fontId="0" fillId="2" borderId="46" xfId="0" applyFill="1" applyBorder="1"/>
    <xf numFmtId="0" fontId="0" fillId="0" borderId="46" xfId="0" applyBorder="1" applyAlignment="1">
      <alignment wrapText="1"/>
    </xf>
    <xf numFmtId="0" fontId="0" fillId="0" borderId="46" xfId="0" applyBorder="1" applyAlignment="1">
      <alignment horizontal="right"/>
    </xf>
    <xf numFmtId="0" fontId="0" fillId="0" borderId="43" xfId="0" applyBorder="1"/>
    <xf numFmtId="0" fontId="0" fillId="0" borderId="43" xfId="0" quotePrefix="1" applyBorder="1"/>
    <xf numFmtId="0" fontId="0" fillId="0" borderId="46" xfId="0" applyBorder="1" applyAlignment="1">
      <alignment horizontal="left" vertical="top" wrapText="1"/>
    </xf>
    <xf numFmtId="0" fontId="0" fillId="0" borderId="2" xfId="0" applyBorder="1" applyAlignment="1">
      <alignment horizontal="left" wrapText="1"/>
    </xf>
    <xf numFmtId="0" fontId="0" fillId="0" borderId="0" xfId="0" applyBorder="1" applyAlignment="1">
      <alignment horizontal="left" wrapText="1"/>
    </xf>
    <xf numFmtId="0" fontId="0" fillId="0" borderId="3" xfId="0" applyBorder="1" applyAlignment="1">
      <alignment horizontal="left" wrapText="1"/>
    </xf>
    <xf numFmtId="0" fontId="0" fillId="0" borderId="10" xfId="0" applyBorder="1" applyAlignment="1">
      <alignment horizontal="center"/>
    </xf>
    <xf numFmtId="0" fontId="0" fillId="0" borderId="12" xfId="0" applyBorder="1" applyAlignment="1">
      <alignment horizontal="center"/>
    </xf>
    <xf numFmtId="0" fontId="0" fillId="0" borderId="0" xfId="0" applyBorder="1" applyAlignment="1">
      <alignment horizontal="left" vertical="top" wrapText="1"/>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quotePrefix="1" applyBorder="1" applyAlignment="1">
      <alignment horizontal="left" vertical="top" wrapText="1"/>
    </xf>
    <xf numFmtId="0" fontId="0" fillId="0" borderId="0" xfId="0" applyBorder="1" applyAlignment="1">
      <alignment horizontal="left" vertical="top" wrapText="1" indent="3"/>
    </xf>
    <xf numFmtId="0" fontId="0" fillId="0" borderId="32" xfId="0" applyFill="1" applyBorder="1" applyAlignment="1">
      <alignment horizontal="center" shrinkToFit="1"/>
    </xf>
    <xf numFmtId="0" fontId="0" fillId="0" borderId="33" xfId="0" applyFill="1" applyBorder="1" applyAlignment="1">
      <alignment horizontal="center" shrinkToFit="1"/>
    </xf>
  </cellXfs>
  <cellStyles count="1">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12</xdr:col>
      <xdr:colOff>31751</xdr:colOff>
      <xdr:row>86</xdr:row>
      <xdr:rowOff>10583</xdr:rowOff>
    </xdr:from>
    <xdr:to>
      <xdr:col>12</xdr:col>
      <xdr:colOff>328084</xdr:colOff>
      <xdr:row>98</xdr:row>
      <xdr:rowOff>158750</xdr:rowOff>
    </xdr:to>
    <xdr:sp macro="" textlink="">
      <xdr:nvSpPr>
        <xdr:cNvPr id="2" name="右中かっこ 1"/>
        <xdr:cNvSpPr/>
      </xdr:nvSpPr>
      <xdr:spPr>
        <a:xfrm>
          <a:off x="6773334" y="15589250"/>
          <a:ext cx="296333" cy="2518833"/>
        </a:xfrm>
        <a:prstGeom prst="rightBrace">
          <a:avLst>
            <a:gd name="adj1" fmla="val 8333"/>
            <a:gd name="adj2" fmla="val 30252"/>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402167</xdr:colOff>
      <xdr:row>88</xdr:row>
      <xdr:rowOff>21166</xdr:rowOff>
    </xdr:from>
    <xdr:ext cx="2434166" cy="825867"/>
    <xdr:sp macro="" textlink="">
      <xdr:nvSpPr>
        <xdr:cNvPr id="3" name="テキスト ボックス 2"/>
        <xdr:cNvSpPr txBox="1"/>
      </xdr:nvSpPr>
      <xdr:spPr>
        <a:xfrm>
          <a:off x="7143750" y="15938499"/>
          <a:ext cx="2434166" cy="82586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建設業協会に依頼発出する際に、</a:t>
          </a:r>
          <a:endParaRPr kumimoji="1" lang="en-US" altLang="ja-JP" sz="1100"/>
        </a:p>
        <a:p>
          <a:r>
            <a:rPr kumimoji="1" lang="ja-JP" altLang="en-US" sz="1100"/>
            <a:t>あらかじめ、</a:t>
          </a:r>
          <a:endParaRPr kumimoji="1" lang="en-US" altLang="ja-JP" sz="1100"/>
        </a:p>
        <a:p>
          <a:r>
            <a:rPr kumimoji="1" lang="ja-JP" altLang="en-US" sz="1100"/>
            <a:t>想定メンバーを記載するほうがよい</a:t>
          </a:r>
          <a:endParaRPr kumimoji="1" lang="en-US" altLang="ja-JP" sz="1100"/>
        </a:p>
        <a:p>
          <a:r>
            <a:rPr kumimoji="1" lang="en-US" altLang="ja-JP" sz="1100"/>
            <a:t>※</a:t>
          </a:r>
          <a:r>
            <a:rPr kumimoji="1" lang="ja-JP" altLang="en-US" sz="1100"/>
            <a:t>あくまで、予定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3.bin" />
  <Relationship Id="rId4" Type="http://schemas.openxmlformats.org/officeDocument/2006/relationships/comments" Target="../comments2.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98"/>
  <sheetViews>
    <sheetView tabSelected="1" view="pageBreakPreview" topLeftCell="A60" zoomScaleNormal="80" zoomScaleSheetLayoutView="100" workbookViewId="0">
      <selection activeCell="A8" sqref="A8"/>
    </sheetView>
  </sheetViews>
  <sheetFormatPr defaultRowHeight="13" x14ac:dyDescent="0.2"/>
  <cols>
    <col min="2" max="2" width="18.7265625" customWidth="1"/>
    <col min="3" max="3" width="20.26953125" customWidth="1"/>
    <col min="4" max="4" width="9" customWidth="1"/>
    <col min="5" max="5" width="21.08984375" hidden="1" customWidth="1"/>
    <col min="6" max="6" width="9" customWidth="1"/>
    <col min="7" max="11" width="9" hidden="1" customWidth="1"/>
    <col min="14" max="14" width="11.36328125" bestFit="1" customWidth="1"/>
  </cols>
  <sheetData>
    <row r="2" spans="1:10" ht="13.5" customHeight="1" x14ac:dyDescent="0.2">
      <c r="A2" s="47" t="s">
        <v>249</v>
      </c>
    </row>
    <row r="3" spans="1:10" ht="13.5" hidden="1" customHeight="1" x14ac:dyDescent="0.2">
      <c r="A3" t="str">
        <f>+J16&amp;"　会長　様"</f>
        <v>(一社)函館建設業協会　会長　様</v>
      </c>
    </row>
    <row r="4" spans="1:10" ht="13.5" hidden="1" customHeight="1" x14ac:dyDescent="0.2">
      <c r="A4" t="str">
        <f>+J16</f>
        <v>(一社)函館建設業協会</v>
      </c>
    </row>
    <row r="5" spans="1:10" ht="13.5" hidden="1" customHeight="1" x14ac:dyDescent="0.2">
      <c r="A5" t="str">
        <f>+IF(C9="","事　務　連　絡",J17&amp;"第"&amp;C28&amp;"号")</f>
        <v>渡函建調第567号</v>
      </c>
    </row>
    <row r="6" spans="1:10" ht="13.5" hidden="1" customHeight="1" x14ac:dyDescent="0.2">
      <c r="A6" t="str">
        <f>+J18</f>
        <v>北海道渡島総合振興局函館建設管理部長</v>
      </c>
    </row>
    <row r="7" spans="1:10" ht="13.5" hidden="1" customHeight="1" x14ac:dyDescent="0.2">
      <c r="A7" t="str">
        <f>+"令和"&amp;C9&amp;"年度　"&amp;C29&amp;"委託業務"</f>
        <v>令和2年度　￥￥￥川改修工事　構造物設計委託業務</v>
      </c>
    </row>
    <row r="8" spans="1:10" ht="13.5" customHeight="1" x14ac:dyDescent="0.2"/>
    <row r="9" spans="1:10" x14ac:dyDescent="0.2">
      <c r="B9" s="99" t="s">
        <v>66</v>
      </c>
      <c r="C9" s="100">
        <v>2</v>
      </c>
      <c r="E9" s="3"/>
    </row>
    <row r="10" spans="1:10" hidden="1" x14ac:dyDescent="0.2">
      <c r="B10" s="99" t="s">
        <v>67</v>
      </c>
      <c r="C10" s="99">
        <f>+C9+2018</f>
        <v>2020</v>
      </c>
      <c r="D10" s="1"/>
      <c r="E10" s="2"/>
    </row>
    <row r="11" spans="1:10" x14ac:dyDescent="0.2">
      <c r="B11" s="99" t="s">
        <v>68</v>
      </c>
      <c r="C11" s="100">
        <v>8</v>
      </c>
      <c r="E11" s="1"/>
    </row>
    <row r="12" spans="1:10" x14ac:dyDescent="0.2">
      <c r="B12" s="99" t="s">
        <v>69</v>
      </c>
      <c r="C12" s="100">
        <v>31</v>
      </c>
      <c r="E12" s="4"/>
    </row>
    <row r="13" spans="1:10" x14ac:dyDescent="0.2">
      <c r="E13" t="str">
        <f>+"令和"&amp;C9&amp;"年("&amp;C10&amp;"年)"&amp;C11&amp;"月"&amp;C12&amp;"日"</f>
        <v>令和2年(2020年)8月31日</v>
      </c>
    </row>
    <row r="14" spans="1:10" x14ac:dyDescent="0.2">
      <c r="F14" s="47" t="s">
        <v>240</v>
      </c>
    </row>
    <row r="15" spans="1:10" x14ac:dyDescent="0.2">
      <c r="B15" s="99" t="s">
        <v>65</v>
      </c>
      <c r="C15" s="100" t="s">
        <v>15</v>
      </c>
      <c r="D15" t="s">
        <v>19</v>
      </c>
      <c r="E15" t="s">
        <v>5</v>
      </c>
      <c r="F15" s="46" t="s">
        <v>225</v>
      </c>
      <c r="G15" t="s">
        <v>63</v>
      </c>
      <c r="H15" t="s">
        <v>148</v>
      </c>
    </row>
    <row r="16" spans="1:10" x14ac:dyDescent="0.2">
      <c r="B16" t="s">
        <v>168</v>
      </c>
      <c r="D16" t="s">
        <v>22</v>
      </c>
      <c r="E16" t="s">
        <v>8</v>
      </c>
      <c r="F16" s="46" t="s">
        <v>221</v>
      </c>
      <c r="G16" t="s">
        <v>159</v>
      </c>
      <c r="H16" t="s">
        <v>149</v>
      </c>
      <c r="J16" t="str">
        <f>VLOOKUP(C15,D15:E26,2)</f>
        <v>(一社)函館建設業協会</v>
      </c>
    </row>
    <row r="17" spans="2:10" x14ac:dyDescent="0.2">
      <c r="D17" t="s">
        <v>17</v>
      </c>
      <c r="E17" t="s">
        <v>11</v>
      </c>
      <c r="F17" s="46" t="s">
        <v>219</v>
      </c>
      <c r="G17" t="s">
        <v>160</v>
      </c>
      <c r="H17" t="s">
        <v>150</v>
      </c>
      <c r="J17" t="str">
        <f>VLOOKUP(C15,D15:F26,3)</f>
        <v>渡函建調</v>
      </c>
    </row>
    <row r="18" spans="2:10" x14ac:dyDescent="0.2">
      <c r="D18" t="s">
        <v>20</v>
      </c>
      <c r="E18" t="s">
        <v>6</v>
      </c>
      <c r="F18" s="46" t="s">
        <v>228</v>
      </c>
      <c r="G18" t="s">
        <v>161</v>
      </c>
      <c r="H18" t="s">
        <v>151</v>
      </c>
      <c r="J18" t="str">
        <f>VLOOKUP(C15,D15:G26,4)</f>
        <v>北海道渡島総合振興局函館建設管理部長</v>
      </c>
    </row>
    <row r="19" spans="2:10" x14ac:dyDescent="0.2">
      <c r="D19" t="s">
        <v>21</v>
      </c>
      <c r="E19" t="s">
        <v>7</v>
      </c>
      <c r="F19" s="46" t="s">
        <v>222</v>
      </c>
      <c r="G19" t="s">
        <v>162</v>
      </c>
      <c r="H19" t="s">
        <v>152</v>
      </c>
    </row>
    <row r="20" spans="2:10" x14ac:dyDescent="0.2">
      <c r="B20" s="5"/>
      <c r="D20" t="s">
        <v>13</v>
      </c>
      <c r="E20" t="s">
        <v>0</v>
      </c>
      <c r="F20" s="46" t="s">
        <v>220</v>
      </c>
      <c r="G20" t="s">
        <v>163</v>
      </c>
      <c r="H20" t="s">
        <v>153</v>
      </c>
    </row>
    <row r="21" spans="2:10" x14ac:dyDescent="0.2">
      <c r="D21" t="s">
        <v>14</v>
      </c>
      <c r="E21" t="s">
        <v>2</v>
      </c>
      <c r="F21" s="46" t="s">
        <v>220</v>
      </c>
      <c r="G21" t="s">
        <v>163</v>
      </c>
      <c r="H21" t="s">
        <v>157</v>
      </c>
    </row>
    <row r="22" spans="2:10" x14ac:dyDescent="0.2">
      <c r="D22" t="s">
        <v>15</v>
      </c>
      <c r="E22" t="s">
        <v>3</v>
      </c>
      <c r="F22" s="46" t="s">
        <v>223</v>
      </c>
      <c r="G22" t="s">
        <v>64</v>
      </c>
      <c r="H22" t="s">
        <v>106</v>
      </c>
    </row>
    <row r="23" spans="2:10" x14ac:dyDescent="0.2">
      <c r="D23" t="s">
        <v>12</v>
      </c>
      <c r="E23" s="3" t="s">
        <v>1</v>
      </c>
      <c r="F23" s="46" t="s">
        <v>62</v>
      </c>
      <c r="G23" t="s">
        <v>164</v>
      </c>
      <c r="H23" t="s">
        <v>158</v>
      </c>
    </row>
    <row r="24" spans="2:10" x14ac:dyDescent="0.2">
      <c r="D24" t="s">
        <v>16</v>
      </c>
      <c r="E24" t="s">
        <v>4</v>
      </c>
      <c r="F24" s="46" t="s">
        <v>227</v>
      </c>
      <c r="G24" t="s">
        <v>165</v>
      </c>
      <c r="H24" t="s">
        <v>154</v>
      </c>
    </row>
    <row r="25" spans="2:10" x14ac:dyDescent="0.2">
      <c r="D25" t="s">
        <v>18</v>
      </c>
      <c r="E25" t="s">
        <v>10</v>
      </c>
      <c r="F25" s="46" t="s">
        <v>226</v>
      </c>
      <c r="G25" t="s">
        <v>166</v>
      </c>
      <c r="H25" t="s">
        <v>155</v>
      </c>
    </row>
    <row r="26" spans="2:10" x14ac:dyDescent="0.2">
      <c r="D26" t="s">
        <v>23</v>
      </c>
      <c r="E26" t="s">
        <v>9</v>
      </c>
      <c r="F26" s="46" t="s">
        <v>224</v>
      </c>
      <c r="G26" t="s">
        <v>167</v>
      </c>
      <c r="H26" t="s">
        <v>156</v>
      </c>
    </row>
    <row r="28" spans="2:10" ht="25.5" customHeight="1" x14ac:dyDescent="0.2">
      <c r="B28" s="101" t="s">
        <v>229</v>
      </c>
      <c r="C28" s="100">
        <v>567</v>
      </c>
    </row>
    <row r="29" spans="2:10" x14ac:dyDescent="0.2">
      <c r="B29" s="99" t="s">
        <v>44</v>
      </c>
      <c r="C29" s="100" t="s">
        <v>209</v>
      </c>
    </row>
    <row r="30" spans="2:10" x14ac:dyDescent="0.2">
      <c r="C30" s="48"/>
    </row>
    <row r="31" spans="2:10" x14ac:dyDescent="0.2">
      <c r="B31" t="s">
        <v>118</v>
      </c>
    </row>
    <row r="32" spans="2:10" x14ac:dyDescent="0.2">
      <c r="B32" s="99" t="s">
        <v>170</v>
      </c>
      <c r="C32" s="100">
        <v>2</v>
      </c>
      <c r="E32" s="3"/>
    </row>
    <row r="33" spans="2:14" hidden="1" x14ac:dyDescent="0.2">
      <c r="B33" s="99" t="s">
        <v>67</v>
      </c>
      <c r="C33" s="99">
        <f>+C32+2018</f>
        <v>2020</v>
      </c>
      <c r="D33" s="1"/>
      <c r="E33" s="2"/>
    </row>
    <row r="34" spans="2:14" x14ac:dyDescent="0.2">
      <c r="B34" s="99" t="s">
        <v>68</v>
      </c>
      <c r="C34" s="100">
        <v>7</v>
      </c>
      <c r="E34" s="1"/>
    </row>
    <row r="35" spans="2:14" x14ac:dyDescent="0.2">
      <c r="B35" s="99" t="s">
        <v>69</v>
      </c>
      <c r="C35" s="100">
        <v>1</v>
      </c>
      <c r="E35" s="4"/>
    </row>
    <row r="36" spans="2:14" x14ac:dyDescent="0.2">
      <c r="E36" t="str">
        <f>+"令和"&amp;C32&amp;"年("&amp;C33&amp;"年)"&amp;C34&amp;"月"&amp;C35&amp;"日"</f>
        <v>令和2年(2020年)7月1日</v>
      </c>
    </row>
    <row r="37" spans="2:14" x14ac:dyDescent="0.2">
      <c r="B37" t="s">
        <v>119</v>
      </c>
    </row>
    <row r="38" spans="2:14" x14ac:dyDescent="0.2">
      <c r="B38" s="99" t="s">
        <v>170</v>
      </c>
      <c r="C38" s="100">
        <v>3</v>
      </c>
      <c r="E38" s="3"/>
    </row>
    <row r="39" spans="2:14" hidden="1" x14ac:dyDescent="0.2">
      <c r="B39" s="99" t="s">
        <v>67</v>
      </c>
      <c r="C39" s="99">
        <f>+C38+2018</f>
        <v>2021</v>
      </c>
      <c r="D39" s="1"/>
      <c r="E39" s="2"/>
    </row>
    <row r="40" spans="2:14" x14ac:dyDescent="0.2">
      <c r="B40" s="99" t="s">
        <v>68</v>
      </c>
      <c r="C40" s="100">
        <v>2</v>
      </c>
      <c r="E40" s="1"/>
    </row>
    <row r="41" spans="2:14" x14ac:dyDescent="0.2">
      <c r="B41" s="99" t="s">
        <v>69</v>
      </c>
      <c r="C41" s="100">
        <v>28</v>
      </c>
      <c r="E41" s="4"/>
    </row>
    <row r="42" spans="2:14" x14ac:dyDescent="0.2">
      <c r="E42" t="str">
        <f>+"令和"&amp;C38&amp;"年("&amp;C39&amp;"年)"&amp;C40&amp;"月"&amp;C41&amp;"日"</f>
        <v>令和3年(2021年)2月28日</v>
      </c>
    </row>
    <row r="43" spans="2:14" x14ac:dyDescent="0.2">
      <c r="B43" t="s">
        <v>182</v>
      </c>
    </row>
    <row r="44" spans="2:14" x14ac:dyDescent="0.2">
      <c r="B44" s="99" t="s">
        <v>170</v>
      </c>
      <c r="C44" s="100">
        <v>2</v>
      </c>
      <c r="E44">
        <f>+C44+2018</f>
        <v>2020</v>
      </c>
    </row>
    <row r="45" spans="2:14" x14ac:dyDescent="0.2">
      <c r="B45" s="99" t="s">
        <v>68</v>
      </c>
      <c r="C45" s="100">
        <v>10</v>
      </c>
    </row>
    <row r="46" spans="2:14" x14ac:dyDescent="0.2">
      <c r="B46" s="99" t="s">
        <v>69</v>
      </c>
      <c r="C46" s="100">
        <v>20</v>
      </c>
    </row>
    <row r="47" spans="2:14" hidden="1" x14ac:dyDescent="0.2">
      <c r="B47" t="s">
        <v>169</v>
      </c>
      <c r="C47" s="96" t="str">
        <f>+E44&amp;"/"&amp;C45&amp;"/"&amp;C46</f>
        <v>2020/10/20</v>
      </c>
      <c r="N47" s="87"/>
    </row>
    <row r="48" spans="2:14" x14ac:dyDescent="0.2">
      <c r="B48" t="s">
        <v>79</v>
      </c>
      <c r="C48" s="50" t="str">
        <f>MID("月火水木金土日",WEEKDAY(C47,2),1)</f>
        <v>火</v>
      </c>
      <c r="H48">
        <f>WEEKDAY(C47)</f>
        <v>3</v>
      </c>
      <c r="I48">
        <v>1</v>
      </c>
      <c r="J48" t="s">
        <v>69</v>
      </c>
      <c r="K48" t="str">
        <f>VLOOKUP(H48,I48:J55,2)</f>
        <v>火</v>
      </c>
      <c r="L48" s="50"/>
      <c r="M48" s="50"/>
    </row>
    <row r="49" spans="2:11" x14ac:dyDescent="0.2">
      <c r="B49" s="99" t="s">
        <v>215</v>
      </c>
      <c r="C49" s="98">
        <v>14</v>
      </c>
      <c r="D49" s="97" t="s">
        <v>217</v>
      </c>
      <c r="E49" t="str">
        <f>+"令和"&amp;C44&amp;"年"&amp;C45&amp;"月"&amp;C46&amp;"日（"&amp;C48&amp;"）　"&amp;E50&amp;"時から"</f>
        <v>令和2年10月20日（火）　14時から</v>
      </c>
      <c r="I49">
        <v>2</v>
      </c>
      <c r="J49" t="s">
        <v>81</v>
      </c>
      <c r="K49" s="50"/>
    </row>
    <row r="50" spans="2:11" x14ac:dyDescent="0.2">
      <c r="B50" s="102" t="s">
        <v>216</v>
      </c>
      <c r="C50" s="98">
        <v>15</v>
      </c>
      <c r="D50" s="97" t="s">
        <v>217</v>
      </c>
      <c r="E50">
        <f>SMALL(C49:C50,1)</f>
        <v>14</v>
      </c>
      <c r="K50" s="50"/>
    </row>
    <row r="51" spans="2:11" x14ac:dyDescent="0.2">
      <c r="E51" t="str">
        <f>+C15&amp;"建設管理部　"&amp;C52</f>
        <v>函館建設管理部　＃＃出張所</v>
      </c>
      <c r="I51">
        <v>3</v>
      </c>
      <c r="J51" t="s">
        <v>80</v>
      </c>
    </row>
    <row r="52" spans="2:11" x14ac:dyDescent="0.2">
      <c r="B52" s="99" t="s">
        <v>70</v>
      </c>
      <c r="C52" s="100" t="s">
        <v>183</v>
      </c>
      <c r="I52">
        <v>4</v>
      </c>
      <c r="J52" t="s">
        <v>82</v>
      </c>
    </row>
    <row r="53" spans="2:11" ht="27" customHeight="1" x14ac:dyDescent="0.2">
      <c r="B53" s="101" t="s">
        <v>171</v>
      </c>
      <c r="C53" s="100" t="s">
        <v>74</v>
      </c>
      <c r="E53" t="str">
        <f>IF(C53&lt;&gt;0,""&amp;C53&amp;"","　")</f>
        <v>檜山郡上ノ国町＊＊＊</v>
      </c>
      <c r="I53">
        <v>5</v>
      </c>
      <c r="J53" t="s">
        <v>83</v>
      </c>
    </row>
    <row r="54" spans="2:11" x14ac:dyDescent="0.2">
      <c r="I54">
        <v>6</v>
      </c>
      <c r="J54" t="s">
        <v>84</v>
      </c>
    </row>
    <row r="55" spans="2:11" x14ac:dyDescent="0.2">
      <c r="B55" s="99" t="s">
        <v>71</v>
      </c>
      <c r="C55" s="100" t="s">
        <v>75</v>
      </c>
      <c r="I55">
        <v>7</v>
      </c>
      <c r="J55" t="s">
        <v>85</v>
      </c>
    </row>
    <row r="57" spans="2:11" x14ac:dyDescent="0.2">
      <c r="E57" t="str">
        <f>+C15&amp;"建設管理部事業室地域調整課"</f>
        <v>函館建設管理部事業室地域調整課</v>
      </c>
    </row>
    <row r="58" spans="2:11" x14ac:dyDescent="0.2">
      <c r="B58" s="99" t="s">
        <v>72</v>
      </c>
      <c r="C58" s="98" t="s">
        <v>76</v>
      </c>
      <c r="D58" s="103"/>
      <c r="E58" s="103" t="str">
        <f>+"主査（"&amp;C58&amp;"）　"&amp;C59</f>
        <v>主査（設計監理）　さんしゃ　たろう</v>
      </c>
      <c r="F58" s="97"/>
    </row>
    <row r="59" spans="2:11" x14ac:dyDescent="0.2">
      <c r="B59" s="99" t="s">
        <v>58</v>
      </c>
      <c r="C59" s="98" t="s">
        <v>77</v>
      </c>
      <c r="D59" s="103"/>
      <c r="E59" s="103" t="str">
        <f>+"主査（"&amp;C58&amp;"）　"</f>
        <v>主査（設計監理）　</v>
      </c>
      <c r="F59" s="97"/>
    </row>
    <row r="60" spans="2:11" x14ac:dyDescent="0.2">
      <c r="B60" s="99" t="s">
        <v>73</v>
      </c>
      <c r="C60" s="98" t="s">
        <v>78</v>
      </c>
      <c r="D60" s="103"/>
      <c r="E60" s="103"/>
      <c r="F60" s="97"/>
    </row>
    <row r="61" spans="2:11" x14ac:dyDescent="0.2">
      <c r="B61" s="99" t="s">
        <v>132</v>
      </c>
      <c r="C61" s="98" t="s">
        <v>242</v>
      </c>
      <c r="D61" s="104" t="s">
        <v>243</v>
      </c>
      <c r="E61" s="104" t="s">
        <v>133</v>
      </c>
      <c r="F61" s="97"/>
    </row>
    <row r="62" spans="2:11" x14ac:dyDescent="0.2">
      <c r="B62" s="99" t="s">
        <v>218</v>
      </c>
      <c r="C62" s="98" t="s">
        <v>110</v>
      </c>
      <c r="D62" s="103"/>
      <c r="E62" s="103"/>
      <c r="F62" s="97"/>
    </row>
    <row r="64" spans="2:11" x14ac:dyDescent="0.2">
      <c r="B64" s="99" t="s">
        <v>172</v>
      </c>
      <c r="C64" s="100">
        <v>3</v>
      </c>
      <c r="E64">
        <f>+IF(C64&gt;0,C64,1)</f>
        <v>3</v>
      </c>
      <c r="G64" t="s">
        <v>111</v>
      </c>
    </row>
    <row r="65" spans="1:7" x14ac:dyDescent="0.2">
      <c r="E65">
        <f>+E64</f>
        <v>3</v>
      </c>
      <c r="G65" t="s">
        <v>112</v>
      </c>
    </row>
    <row r="67" spans="1:7" x14ac:dyDescent="0.2">
      <c r="A67" s="47" t="s">
        <v>248</v>
      </c>
    </row>
    <row r="68" spans="1:7" hidden="1" x14ac:dyDescent="0.2">
      <c r="A68" t="str">
        <f>+IF(C71="","事　務　連　絡",J17&amp;"第"&amp;C70&amp;"号")</f>
        <v>渡函建調第555号</v>
      </c>
    </row>
    <row r="70" spans="1:7" ht="25.5" customHeight="1" x14ac:dyDescent="0.2">
      <c r="B70" s="101" t="s">
        <v>229</v>
      </c>
      <c r="C70" s="100">
        <v>555</v>
      </c>
    </row>
    <row r="71" spans="1:7" x14ac:dyDescent="0.2">
      <c r="B71" s="99" t="s">
        <v>66</v>
      </c>
      <c r="C71" s="100">
        <v>2</v>
      </c>
      <c r="E71" s="3"/>
    </row>
    <row r="72" spans="1:7" hidden="1" x14ac:dyDescent="0.2">
      <c r="B72" s="99" t="s">
        <v>67</v>
      </c>
      <c r="C72" s="99">
        <f>+C71+2018</f>
        <v>2020</v>
      </c>
      <c r="D72" s="1"/>
      <c r="E72" s="2"/>
    </row>
    <row r="73" spans="1:7" x14ac:dyDescent="0.2">
      <c r="B73" s="99" t="s">
        <v>68</v>
      </c>
      <c r="C73" s="100">
        <v>7</v>
      </c>
      <c r="E73" s="1"/>
    </row>
    <row r="74" spans="1:7" x14ac:dyDescent="0.2">
      <c r="B74" s="99" t="s">
        <v>69</v>
      </c>
      <c r="C74" s="100">
        <v>20</v>
      </c>
      <c r="E74" s="4"/>
    </row>
    <row r="75" spans="1:7" x14ac:dyDescent="0.2">
      <c r="E75" t="str">
        <f>+"令和"&amp;C71&amp;"年("&amp;C72&amp;"年)"&amp;C73&amp;"月"&amp;C74&amp;"日"</f>
        <v>令和2年(2020年)7月20日</v>
      </c>
    </row>
    <row r="76" spans="1:7" x14ac:dyDescent="0.2">
      <c r="B76" s="99" t="s">
        <v>124</v>
      </c>
      <c r="C76" s="98" t="s">
        <v>125</v>
      </c>
      <c r="D76" s="97"/>
    </row>
    <row r="77" spans="1:7" ht="13.5" customHeight="1" x14ac:dyDescent="0.2">
      <c r="B77" s="105" t="s">
        <v>127</v>
      </c>
      <c r="C77" s="98" t="s">
        <v>128</v>
      </c>
      <c r="D77" s="97"/>
    </row>
    <row r="78" spans="1:7" x14ac:dyDescent="0.2">
      <c r="B78" s="105"/>
      <c r="C78" s="98" t="s">
        <v>129</v>
      </c>
      <c r="D78" s="97"/>
    </row>
    <row r="79" spans="1:7" x14ac:dyDescent="0.2">
      <c r="B79" s="105"/>
      <c r="C79" s="98"/>
      <c r="D79" s="97"/>
    </row>
    <row r="82" spans="1:5" x14ac:dyDescent="0.2">
      <c r="A82" s="47" t="s">
        <v>247</v>
      </c>
    </row>
    <row r="84" spans="1:5" x14ac:dyDescent="0.2">
      <c r="B84" s="99" t="s">
        <v>66</v>
      </c>
      <c r="C84" s="100">
        <v>2</v>
      </c>
      <c r="E84" s="3"/>
    </row>
    <row r="85" spans="1:5" hidden="1" x14ac:dyDescent="0.2">
      <c r="B85" s="99" t="s">
        <v>67</v>
      </c>
      <c r="C85" s="99">
        <f>+C84+2018</f>
        <v>2020</v>
      </c>
      <c r="D85" s="1"/>
      <c r="E85" s="2"/>
    </row>
    <row r="86" spans="1:5" x14ac:dyDescent="0.2">
      <c r="B86" s="99" t="s">
        <v>68</v>
      </c>
      <c r="C86" s="100">
        <v>7</v>
      </c>
      <c r="E86" s="1"/>
    </row>
    <row r="87" spans="1:5" x14ac:dyDescent="0.2">
      <c r="B87" s="99" t="s">
        <v>69</v>
      </c>
      <c r="C87" s="100">
        <v>10</v>
      </c>
      <c r="E87" s="4"/>
    </row>
    <row r="88" spans="1:5" x14ac:dyDescent="0.2">
      <c r="E88" t="str">
        <f>+"令和"&amp;C84&amp;"年("&amp;C85&amp;"年)"&amp;C86&amp;"月"&amp;C87&amp;"日"</f>
        <v>令和2年(2020年)7月10日</v>
      </c>
    </row>
    <row r="89" spans="1:5" x14ac:dyDescent="0.2">
      <c r="B89" s="99" t="s">
        <v>137</v>
      </c>
      <c r="C89" s="100" t="s">
        <v>136</v>
      </c>
    </row>
    <row r="90" spans="1:5" x14ac:dyDescent="0.2">
      <c r="B90" t="s">
        <v>139</v>
      </c>
    </row>
    <row r="91" spans="1:5" x14ac:dyDescent="0.2">
      <c r="B91" s="99" t="s">
        <v>170</v>
      </c>
      <c r="C91" s="100">
        <v>2</v>
      </c>
      <c r="E91" s="3"/>
    </row>
    <row r="92" spans="1:5" hidden="1" x14ac:dyDescent="0.2">
      <c r="B92" s="99" t="s">
        <v>67</v>
      </c>
      <c r="C92" s="99">
        <f>+C91+2018</f>
        <v>2020</v>
      </c>
      <c r="D92" s="1"/>
      <c r="E92" s="2"/>
    </row>
    <row r="93" spans="1:5" x14ac:dyDescent="0.2">
      <c r="B93" s="99" t="s">
        <v>68</v>
      </c>
      <c r="C93" s="100">
        <v>7</v>
      </c>
      <c r="E93" s="1"/>
    </row>
    <row r="94" spans="1:5" x14ac:dyDescent="0.2">
      <c r="B94" s="99" t="s">
        <v>69</v>
      </c>
      <c r="C94" s="100">
        <v>8</v>
      </c>
      <c r="E94" s="4"/>
    </row>
    <row r="95" spans="1:5" x14ac:dyDescent="0.2">
      <c r="E95" t="str">
        <f>+"令和"&amp;C91&amp;"年("&amp;C92&amp;"年)"&amp;C93&amp;"月"&amp;C94&amp;"日"</f>
        <v>令和2年(2020年)7月8日</v>
      </c>
    </row>
    <row r="96" spans="1:5" x14ac:dyDescent="0.2">
      <c r="B96" s="99" t="s">
        <v>144</v>
      </c>
      <c r="C96" s="100" t="s">
        <v>145</v>
      </c>
    </row>
    <row r="97" spans="2:3" x14ac:dyDescent="0.2">
      <c r="B97" s="99" t="s">
        <v>210</v>
      </c>
      <c r="C97" s="100" t="s">
        <v>211</v>
      </c>
    </row>
    <row r="98" spans="2:3" x14ac:dyDescent="0.2">
      <c r="B98" s="99" t="s">
        <v>143</v>
      </c>
      <c r="C98" s="100" t="s">
        <v>146</v>
      </c>
    </row>
  </sheetData>
  <sortState ref="D18:D29">
    <sortCondition ref="D18"/>
  </sortState>
  <mergeCells count="1">
    <mergeCell ref="B77:B79"/>
  </mergeCells>
  <phoneticPr fontId="1"/>
  <dataValidations count="1">
    <dataValidation type="list" allowBlank="1" showInputMessage="1" showErrorMessage="1" sqref="C15">
      <formula1>$D$15:$D$26</formula1>
    </dataValidation>
  </dataValidations>
  <pageMargins left="0.70866141732283472" right="0.70866141732283472" top="0.74803149606299213" bottom="0.74803149606299213" header="0.31496062992125984" footer="0.31496062992125984"/>
  <pageSetup paperSize="9" orientation="portrait" cellComments="asDisplayed" r:id="rId1"/>
  <headerFooter>
    <oddFooter>&amp;R&amp;A&amp;P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Normal="100" zoomScaleSheetLayoutView="100" workbookViewId="0">
      <selection activeCell="F64" sqref="F64"/>
    </sheetView>
  </sheetViews>
  <sheetFormatPr defaultRowHeight="13" x14ac:dyDescent="0.2"/>
  <cols>
    <col min="5" max="5" width="12.453125" customWidth="1"/>
    <col min="8" max="8" width="11.26953125" customWidth="1"/>
  </cols>
  <sheetData>
    <row r="1" spans="1:8" x14ac:dyDescent="0.2">
      <c r="G1" s="109" t="s">
        <v>201</v>
      </c>
      <c r="H1" s="110"/>
    </row>
    <row r="2" spans="1:8" x14ac:dyDescent="0.2">
      <c r="A2" s="17"/>
      <c r="B2" s="18"/>
      <c r="C2" s="18"/>
      <c r="D2" s="18"/>
      <c r="E2" s="18"/>
      <c r="F2" s="18"/>
      <c r="G2" s="18"/>
      <c r="H2" s="19"/>
    </row>
    <row r="3" spans="1:8" x14ac:dyDescent="0.2">
      <c r="A3" s="7"/>
      <c r="B3" s="8"/>
      <c r="C3" s="8"/>
      <c r="D3" s="8"/>
      <c r="E3" s="8"/>
      <c r="F3" s="8"/>
      <c r="G3" s="8"/>
      <c r="H3" s="71" t="str">
        <f>+基本情報入力票!E88</f>
        <v>令和2年(2020年)7月10日</v>
      </c>
    </row>
    <row r="4" spans="1:8" x14ac:dyDescent="0.2">
      <c r="A4" s="7" t="str">
        <f>+基本情報入力票!C15&amp;"建設管理部"</f>
        <v>函館建設管理部</v>
      </c>
      <c r="B4" s="8"/>
      <c r="C4" s="8"/>
      <c r="D4" s="8"/>
      <c r="E4" s="8"/>
      <c r="F4" s="8"/>
      <c r="G4" s="8"/>
      <c r="H4" s="9"/>
    </row>
    <row r="5" spans="1:8" x14ac:dyDescent="0.2">
      <c r="A5" s="7" t="s">
        <v>86</v>
      </c>
      <c r="B5" s="8"/>
      <c r="C5" s="8"/>
      <c r="D5" s="8"/>
      <c r="E5" s="8"/>
      <c r="F5" s="8"/>
      <c r="G5" s="8"/>
      <c r="H5" s="9"/>
    </row>
    <row r="6" spans="1:8" x14ac:dyDescent="0.2">
      <c r="A6" s="7"/>
      <c r="B6" s="8"/>
      <c r="C6" s="8"/>
      <c r="D6" s="8"/>
      <c r="E6" s="8"/>
      <c r="F6" s="8"/>
      <c r="G6" s="8"/>
      <c r="H6" s="71" t="str">
        <f>+基本情報入力票!C52&amp;"長　"&amp;基本情報入力票!C89</f>
        <v>＃＃出張所長　事業　和夫</v>
      </c>
    </row>
    <row r="7" spans="1:8" x14ac:dyDescent="0.2">
      <c r="A7" s="7"/>
      <c r="B7" s="8"/>
      <c r="C7" s="8"/>
      <c r="D7" s="8"/>
      <c r="E7" s="8"/>
      <c r="F7" s="8"/>
      <c r="G7" s="8"/>
      <c r="H7" s="9"/>
    </row>
    <row r="8" spans="1:8" x14ac:dyDescent="0.2">
      <c r="A8" s="7"/>
      <c r="B8" s="8" t="s">
        <v>87</v>
      </c>
      <c r="C8" s="8"/>
      <c r="D8" s="8"/>
      <c r="E8" s="8"/>
      <c r="F8" s="8"/>
      <c r="G8" s="8"/>
      <c r="H8" s="9"/>
    </row>
    <row r="9" spans="1:8" x14ac:dyDescent="0.2">
      <c r="A9" s="7"/>
      <c r="B9" s="8"/>
      <c r="C9" s="8"/>
      <c r="D9" s="8"/>
      <c r="E9" s="8"/>
      <c r="F9" s="8"/>
      <c r="G9" s="8"/>
      <c r="H9" s="9"/>
    </row>
    <row r="10" spans="1:8" ht="13.5" customHeight="1" x14ac:dyDescent="0.2">
      <c r="A10" s="106" t="s">
        <v>173</v>
      </c>
      <c r="B10" s="107"/>
      <c r="C10" s="107"/>
      <c r="D10" s="107"/>
      <c r="E10" s="107"/>
      <c r="F10" s="107"/>
      <c r="G10" s="107"/>
      <c r="H10" s="108"/>
    </row>
    <row r="11" spans="1:8" ht="13.5" customHeight="1" x14ac:dyDescent="0.2">
      <c r="A11" s="106"/>
      <c r="B11" s="107"/>
      <c r="C11" s="107"/>
      <c r="D11" s="107"/>
      <c r="E11" s="107"/>
      <c r="F11" s="107"/>
      <c r="G11" s="107"/>
      <c r="H11" s="108"/>
    </row>
    <row r="12" spans="1:8" x14ac:dyDescent="0.2">
      <c r="A12" s="7"/>
      <c r="B12" s="8"/>
      <c r="C12" s="8"/>
      <c r="D12" s="8" t="s">
        <v>88</v>
      </c>
      <c r="E12" s="8"/>
      <c r="F12" s="8"/>
      <c r="G12" s="8"/>
      <c r="H12" s="9"/>
    </row>
    <row r="13" spans="1:8" x14ac:dyDescent="0.2">
      <c r="A13" s="7" t="s">
        <v>116</v>
      </c>
      <c r="B13" s="8"/>
      <c r="C13" s="8" t="str">
        <f>+基本情報入力票!C29</f>
        <v>￥￥￥川改修工事　構造物設計</v>
      </c>
      <c r="D13" s="8"/>
      <c r="E13" s="8"/>
      <c r="F13" s="8"/>
      <c r="G13" s="8"/>
      <c r="H13" s="9"/>
    </row>
    <row r="14" spans="1:8" x14ac:dyDescent="0.2">
      <c r="A14" s="7" t="s">
        <v>117</v>
      </c>
      <c r="B14" s="8"/>
      <c r="C14" s="72" t="str">
        <f>+基本情報入力票!C55</f>
        <v>￥￥コンサルタント（株）</v>
      </c>
      <c r="D14" s="8"/>
      <c r="E14" s="8"/>
      <c r="F14" s="8"/>
      <c r="G14" s="8"/>
      <c r="H14" s="9"/>
    </row>
    <row r="15" spans="1:8" x14ac:dyDescent="0.2">
      <c r="A15" s="7" t="s">
        <v>138</v>
      </c>
      <c r="B15" s="8"/>
      <c r="C15" s="8" t="str">
        <f>+基本情報入力票!E95</f>
        <v>令和2年(2020年)7月8日</v>
      </c>
      <c r="D15" s="8"/>
      <c r="E15" s="8"/>
      <c r="F15" s="8"/>
      <c r="G15" s="8"/>
      <c r="H15" s="9"/>
    </row>
    <row r="16" spans="1:8" x14ac:dyDescent="0.2">
      <c r="A16" s="7" t="s">
        <v>123</v>
      </c>
      <c r="B16" s="8"/>
      <c r="C16" s="8" t="str">
        <f>+基本情報入力票!C76</f>
        <v>橋梁詳細設計（＠＠橋）</v>
      </c>
      <c r="D16" s="8"/>
      <c r="E16" s="8"/>
      <c r="F16" s="8"/>
      <c r="G16" s="8"/>
      <c r="H16" s="9"/>
    </row>
    <row r="17" spans="1:8" x14ac:dyDescent="0.2">
      <c r="A17" s="7" t="s">
        <v>140</v>
      </c>
      <c r="B17" s="8"/>
      <c r="C17" s="8" t="str">
        <f>+基本情報入力票!E49</f>
        <v>令和2年10月20日（火）　14時から</v>
      </c>
      <c r="D17" s="8"/>
      <c r="E17" s="8"/>
      <c r="F17" s="8"/>
      <c r="G17" s="8"/>
      <c r="H17" s="9"/>
    </row>
    <row r="18" spans="1:8" x14ac:dyDescent="0.2">
      <c r="A18" s="7" t="s">
        <v>141</v>
      </c>
      <c r="B18" s="8"/>
      <c r="C18" s="8" t="s">
        <v>174</v>
      </c>
      <c r="D18" s="8"/>
      <c r="E18" s="8" t="str">
        <f>+基本情報入力票!E51</f>
        <v>函館建設管理部　＃＃出張所</v>
      </c>
      <c r="F18" s="8"/>
      <c r="G18" s="8"/>
      <c r="H18" s="83" t="str">
        <f>IF(基本情報入力票!C50&lt;&gt;0,基本情報入力票!C49&amp;基本情報入力票!D49,"")</f>
        <v>14時から</v>
      </c>
    </row>
    <row r="19" spans="1:8" x14ac:dyDescent="0.2">
      <c r="A19" s="7"/>
      <c r="B19" s="8"/>
      <c r="C19" s="8" t="s">
        <v>175</v>
      </c>
      <c r="D19" s="8"/>
      <c r="E19" s="8" t="str">
        <f>+基本情報入力票!E53</f>
        <v>檜山郡上ノ国町＊＊＊</v>
      </c>
      <c r="F19" s="8"/>
      <c r="G19" s="8"/>
      <c r="H19" s="83" t="str">
        <f>IF(基本情報入力票!C50&lt;&gt;0,基本情報入力票!C50&amp;基本情報入力票!D50,"")</f>
        <v>15時から</v>
      </c>
    </row>
    <row r="20" spans="1:8" x14ac:dyDescent="0.2">
      <c r="A20" s="7" t="s">
        <v>142</v>
      </c>
      <c r="B20" s="8"/>
      <c r="C20" s="8" t="str">
        <f>+基本情報入力票!C77</f>
        <v>日時・場所調整に係る打合せ簿</v>
      </c>
      <c r="D20" s="8"/>
      <c r="E20" s="8"/>
      <c r="F20" s="8"/>
      <c r="G20" s="8"/>
      <c r="H20" s="9"/>
    </row>
    <row r="21" spans="1:8" x14ac:dyDescent="0.2">
      <c r="A21" s="7"/>
      <c r="B21" s="8"/>
      <c r="C21" s="8"/>
      <c r="D21" s="8"/>
      <c r="E21" s="8"/>
      <c r="F21" s="8"/>
      <c r="G21" s="8"/>
      <c r="H21" s="9"/>
    </row>
    <row r="22" spans="1:8" x14ac:dyDescent="0.2">
      <c r="A22" s="7"/>
      <c r="B22" s="8"/>
      <c r="C22" s="8"/>
      <c r="D22" s="8"/>
      <c r="E22" s="8"/>
      <c r="F22" s="17" t="s">
        <v>147</v>
      </c>
      <c r="G22" s="19"/>
      <c r="H22" s="9"/>
    </row>
    <row r="23" spans="1:8" x14ac:dyDescent="0.2">
      <c r="A23" s="7"/>
      <c r="B23" s="8"/>
      <c r="C23" s="8"/>
      <c r="D23" s="8"/>
      <c r="E23" s="8"/>
      <c r="F23" s="7" t="str">
        <f>+基本情報入力票!C96</f>
        <v>治水係</v>
      </c>
      <c r="G23" s="9"/>
      <c r="H23" s="9"/>
    </row>
    <row r="24" spans="1:8" x14ac:dyDescent="0.2">
      <c r="A24" s="7"/>
      <c r="B24" s="8"/>
      <c r="C24" s="8"/>
      <c r="D24" s="8"/>
      <c r="E24" s="8"/>
      <c r="F24" s="20" t="str">
        <f>基本情報入力票!C97&amp;"　"&amp;基本情報入力票!C98</f>
        <v>主任　河川　花子</v>
      </c>
      <c r="G24" s="22"/>
      <c r="H24" s="9"/>
    </row>
    <row r="25" spans="1:8" x14ac:dyDescent="0.2">
      <c r="A25" s="20"/>
      <c r="B25" s="21"/>
      <c r="C25" s="21"/>
      <c r="D25" s="21"/>
      <c r="E25" s="21"/>
      <c r="F25" s="21"/>
      <c r="G25" s="21"/>
      <c r="H25" s="22"/>
    </row>
  </sheetData>
  <mergeCells count="2">
    <mergeCell ref="A10:H11"/>
    <mergeCell ref="G1:H1"/>
  </mergeCells>
  <phoneticPr fontId="1"/>
  <pageMargins left="0.70866141732283472" right="0.70866141732283472" top="0.74803149606299213" bottom="0.74803149606299213" header="0.31496062992125984" footer="0.31496062992125984"/>
  <pageSetup paperSize="9" orientation="portrait" r:id="rId1"/>
  <headerFooter>
    <oddFooter>&amp;R&amp;A&amp;{-&amp;P&amp;{/&amp;N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
  <sheetViews>
    <sheetView view="pageBreakPreview" topLeftCell="A52" zoomScale="90" zoomScaleNormal="100" zoomScaleSheetLayoutView="90" workbookViewId="0">
      <selection activeCell="D86" sqref="D86"/>
    </sheetView>
  </sheetViews>
  <sheetFormatPr defaultRowHeight="13" x14ac:dyDescent="0.2"/>
  <cols>
    <col min="1" max="1" width="1.90625" customWidth="1"/>
    <col min="4" max="5" width="4.453125" customWidth="1"/>
    <col min="8" max="8" width="12.453125" customWidth="1"/>
    <col min="12" max="12" width="1.90625" customWidth="1"/>
  </cols>
  <sheetData>
    <row r="1" spans="1:12" x14ac:dyDescent="0.2">
      <c r="J1" s="109" t="s">
        <v>199</v>
      </c>
      <c r="K1" s="110"/>
    </row>
    <row r="2" spans="1:12" x14ac:dyDescent="0.2">
      <c r="A2" s="17"/>
      <c r="B2" s="18"/>
      <c r="C2" s="18"/>
      <c r="D2" s="18"/>
      <c r="E2" s="18"/>
      <c r="F2" s="18"/>
      <c r="G2" s="18"/>
      <c r="H2" s="18"/>
      <c r="I2" s="18"/>
      <c r="J2" s="18"/>
      <c r="K2" s="18"/>
      <c r="L2" s="19"/>
    </row>
    <row r="3" spans="1:12" x14ac:dyDescent="0.2">
      <c r="A3" s="7"/>
      <c r="B3" s="8"/>
      <c r="C3" s="8"/>
      <c r="D3" s="8"/>
      <c r="E3" s="8"/>
      <c r="F3" s="8"/>
      <c r="G3" s="8"/>
      <c r="H3" s="8"/>
      <c r="I3" s="8"/>
      <c r="J3" s="8"/>
      <c r="K3" s="73" t="str">
        <f>+基本情報入力票!A68</f>
        <v>渡函建調第555号</v>
      </c>
      <c r="L3" s="9"/>
    </row>
    <row r="4" spans="1:12" x14ac:dyDescent="0.2">
      <c r="A4" s="7"/>
      <c r="B4" s="8"/>
      <c r="C4" s="8"/>
      <c r="D4" s="8"/>
      <c r="E4" s="8"/>
      <c r="F4" s="8"/>
      <c r="G4" s="8"/>
      <c r="H4" s="8"/>
      <c r="I4" s="8"/>
      <c r="J4" s="8"/>
      <c r="K4" s="73" t="str">
        <f>+基本情報入力票!E75</f>
        <v>令和2年(2020年)7月20日</v>
      </c>
      <c r="L4" s="9"/>
    </row>
    <row r="5" spans="1:12" x14ac:dyDescent="0.2">
      <c r="A5" s="7"/>
      <c r="B5" s="8" t="str">
        <f>+基本情報入力票!A3</f>
        <v>(一社)函館建設業協会　会長　様</v>
      </c>
      <c r="C5" s="8"/>
      <c r="D5" s="8"/>
      <c r="E5" s="8"/>
      <c r="F5" s="8"/>
      <c r="G5" s="8"/>
      <c r="H5" s="8"/>
      <c r="I5" s="8"/>
      <c r="J5" s="8"/>
      <c r="K5" s="8"/>
      <c r="L5" s="9"/>
    </row>
    <row r="6" spans="1:12" x14ac:dyDescent="0.2">
      <c r="A6" s="7"/>
      <c r="B6" s="8"/>
      <c r="C6" s="8"/>
      <c r="D6" s="8"/>
      <c r="E6" s="8"/>
      <c r="F6" s="8"/>
      <c r="G6" s="8"/>
      <c r="H6" s="8"/>
      <c r="I6" s="8"/>
      <c r="J6" s="8"/>
      <c r="K6" s="73" t="str">
        <f>+基本情報入力票!A6</f>
        <v>北海道渡島総合振興局函館建設管理部長</v>
      </c>
      <c r="L6" s="9"/>
    </row>
    <row r="7" spans="1:12" x14ac:dyDescent="0.2">
      <c r="A7" s="7"/>
      <c r="B7" s="8"/>
      <c r="C7" s="8"/>
      <c r="D7" s="8"/>
      <c r="E7" s="8"/>
      <c r="F7" s="8"/>
      <c r="G7" s="8"/>
      <c r="H7" s="8"/>
      <c r="I7" s="8"/>
      <c r="J7" s="8"/>
      <c r="K7" s="73" t="s">
        <v>89</v>
      </c>
      <c r="L7" s="9"/>
    </row>
    <row r="8" spans="1:12" x14ac:dyDescent="0.2">
      <c r="A8" s="7"/>
      <c r="B8" s="8"/>
      <c r="C8" s="8"/>
      <c r="D8" s="8"/>
      <c r="E8" s="8"/>
      <c r="F8" s="8"/>
      <c r="G8" s="8"/>
      <c r="H8" s="8"/>
      <c r="I8" s="8"/>
      <c r="J8" s="8"/>
      <c r="K8" s="8"/>
      <c r="L8" s="9"/>
    </row>
    <row r="9" spans="1:12" x14ac:dyDescent="0.2">
      <c r="A9" s="7"/>
      <c r="B9" s="8"/>
      <c r="C9" s="8" t="str">
        <f>+基本情報入力票!A7</f>
        <v>令和2年度　￥￥￥川改修工事　構造物設計委託業務</v>
      </c>
      <c r="D9" s="8"/>
      <c r="E9" s="8"/>
      <c r="F9" s="8"/>
      <c r="G9" s="8"/>
      <c r="H9" s="8"/>
      <c r="I9" s="8"/>
      <c r="J9" s="8"/>
      <c r="K9" s="8"/>
      <c r="L9" s="9"/>
    </row>
    <row r="10" spans="1:12" x14ac:dyDescent="0.2">
      <c r="A10" s="7"/>
      <c r="B10" s="8"/>
      <c r="C10" s="8" t="str">
        <f>+"に関する工事発注前三者検討会（第"&amp;基本情報入力票!E64&amp;"回）開催について(依頼)"</f>
        <v>に関する工事発注前三者検討会（第3回）開催について(依頼)</v>
      </c>
      <c r="D10" s="8"/>
      <c r="E10" s="8"/>
      <c r="F10" s="8"/>
      <c r="G10" s="8"/>
      <c r="H10" s="8"/>
      <c r="I10" s="8"/>
      <c r="J10" s="8"/>
      <c r="K10" s="8"/>
      <c r="L10" s="9"/>
    </row>
    <row r="11" spans="1:12" x14ac:dyDescent="0.2">
      <c r="A11" s="7" t="s">
        <v>100</v>
      </c>
      <c r="B11" s="8"/>
      <c r="C11" s="8"/>
      <c r="D11" s="8"/>
      <c r="E11" s="8"/>
      <c r="F11" s="8"/>
      <c r="G11" s="8"/>
      <c r="H11" s="8"/>
      <c r="I11" s="8"/>
      <c r="J11" s="8"/>
      <c r="K11" s="8"/>
      <c r="L11" s="9"/>
    </row>
    <row r="12" spans="1:12" x14ac:dyDescent="0.2">
      <c r="A12" s="122" t="s">
        <v>230</v>
      </c>
      <c r="B12" s="111"/>
      <c r="C12" s="111"/>
      <c r="D12" s="111"/>
      <c r="E12" s="111"/>
      <c r="F12" s="111"/>
      <c r="G12" s="111"/>
      <c r="H12" s="111"/>
      <c r="I12" s="111"/>
      <c r="J12" s="111"/>
      <c r="K12" s="111"/>
      <c r="L12" s="123"/>
    </row>
    <row r="13" spans="1:12" x14ac:dyDescent="0.2">
      <c r="A13" s="122"/>
      <c r="B13" s="111"/>
      <c r="C13" s="111"/>
      <c r="D13" s="111"/>
      <c r="E13" s="111"/>
      <c r="F13" s="111"/>
      <c r="G13" s="111"/>
      <c r="H13" s="111"/>
      <c r="I13" s="111"/>
      <c r="J13" s="111"/>
      <c r="K13" s="111"/>
      <c r="L13" s="123"/>
    </row>
    <row r="14" spans="1:12" x14ac:dyDescent="0.2">
      <c r="A14" s="122"/>
      <c r="B14" s="111"/>
      <c r="C14" s="111"/>
      <c r="D14" s="111"/>
      <c r="E14" s="111"/>
      <c r="F14" s="111"/>
      <c r="G14" s="111"/>
      <c r="H14" s="111"/>
      <c r="I14" s="111"/>
      <c r="J14" s="111"/>
      <c r="K14" s="111"/>
      <c r="L14" s="123"/>
    </row>
    <row r="15" spans="1:12" x14ac:dyDescent="0.2">
      <c r="A15" s="122" t="s">
        <v>231</v>
      </c>
      <c r="B15" s="111"/>
      <c r="C15" s="111"/>
      <c r="D15" s="111"/>
      <c r="E15" s="111"/>
      <c r="F15" s="111"/>
      <c r="G15" s="111"/>
      <c r="H15" s="111"/>
      <c r="I15" s="111"/>
      <c r="J15" s="111"/>
      <c r="K15" s="111"/>
      <c r="L15" s="123"/>
    </row>
    <row r="16" spans="1:12" x14ac:dyDescent="0.2">
      <c r="A16" s="122"/>
      <c r="B16" s="111"/>
      <c r="C16" s="111"/>
      <c r="D16" s="111"/>
      <c r="E16" s="111"/>
      <c r="F16" s="111"/>
      <c r="G16" s="111"/>
      <c r="H16" s="111"/>
      <c r="I16" s="111"/>
      <c r="J16" s="111"/>
      <c r="K16" s="111"/>
      <c r="L16" s="123"/>
    </row>
    <row r="17" spans="1:12" x14ac:dyDescent="0.2">
      <c r="A17" s="122"/>
      <c r="B17" s="111"/>
      <c r="C17" s="111"/>
      <c r="D17" s="111"/>
      <c r="E17" s="111"/>
      <c r="F17" s="111"/>
      <c r="G17" s="111"/>
      <c r="H17" s="111"/>
      <c r="I17" s="111"/>
      <c r="J17" s="111"/>
      <c r="K17" s="111"/>
      <c r="L17" s="123"/>
    </row>
    <row r="18" spans="1:12" x14ac:dyDescent="0.2">
      <c r="A18" s="7"/>
      <c r="B18" s="8"/>
      <c r="C18" s="8"/>
      <c r="D18" s="8"/>
      <c r="E18" s="8"/>
      <c r="F18" s="8"/>
      <c r="G18" s="8" t="s">
        <v>25</v>
      </c>
      <c r="H18" s="8"/>
      <c r="I18" s="8"/>
      <c r="J18" s="8"/>
      <c r="K18" s="8"/>
      <c r="L18" s="9"/>
    </row>
    <row r="19" spans="1:12" x14ac:dyDescent="0.2">
      <c r="A19" s="7"/>
      <c r="B19" s="8" t="s">
        <v>116</v>
      </c>
      <c r="C19" s="8"/>
      <c r="D19" s="8"/>
      <c r="E19" s="8" t="str">
        <f>+基本情報入力票!C29</f>
        <v>￥￥￥川改修工事　構造物設計</v>
      </c>
      <c r="F19" s="8"/>
      <c r="G19" s="8"/>
      <c r="H19" s="8"/>
      <c r="I19" s="8"/>
      <c r="J19" s="8"/>
      <c r="K19" s="8"/>
      <c r="L19" s="9"/>
    </row>
    <row r="20" spans="1:12" x14ac:dyDescent="0.2">
      <c r="A20" s="7"/>
      <c r="B20" s="8" t="s">
        <v>117</v>
      </c>
      <c r="C20" s="8"/>
      <c r="D20" s="8"/>
      <c r="E20" s="72" t="str">
        <f>+基本情報入力票!C55</f>
        <v>￥￥コンサルタント（株）</v>
      </c>
      <c r="F20" s="8"/>
      <c r="G20" s="72"/>
      <c r="H20" s="8"/>
      <c r="I20" s="8"/>
      <c r="J20" s="8"/>
      <c r="K20" s="8"/>
      <c r="L20" s="9"/>
    </row>
    <row r="21" spans="1:12" x14ac:dyDescent="0.2">
      <c r="A21" s="7"/>
      <c r="B21" s="8" t="s">
        <v>120</v>
      </c>
      <c r="C21" s="8"/>
      <c r="D21" s="8"/>
      <c r="E21" s="72" t="str">
        <f>+基本情報入力票!E36</f>
        <v>令和2年(2020年)7月1日</v>
      </c>
      <c r="F21" s="8"/>
      <c r="G21" s="72"/>
      <c r="H21" s="8"/>
      <c r="I21" s="8" t="s">
        <v>121</v>
      </c>
      <c r="J21" s="8"/>
      <c r="K21" s="8"/>
      <c r="L21" s="9"/>
    </row>
    <row r="22" spans="1:12" x14ac:dyDescent="0.2">
      <c r="A22" s="7"/>
      <c r="B22" s="8"/>
      <c r="C22" s="8"/>
      <c r="D22" s="8"/>
      <c r="E22" s="72" t="str">
        <f>+基本情報入力票!E42</f>
        <v>令和3年(2021年)2月28日</v>
      </c>
      <c r="F22" s="8"/>
      <c r="G22" s="72"/>
      <c r="H22" s="8"/>
      <c r="I22" s="8" t="s">
        <v>122</v>
      </c>
      <c r="J22" s="8"/>
      <c r="K22" s="8"/>
      <c r="L22" s="9"/>
    </row>
    <row r="23" spans="1:12" x14ac:dyDescent="0.2">
      <c r="A23" s="7"/>
      <c r="B23" s="8" t="s">
        <v>123</v>
      </c>
      <c r="C23" s="8"/>
      <c r="D23" s="8"/>
      <c r="E23" s="72" t="str">
        <f>+基本情報入力票!C76</f>
        <v>橋梁詳細設計（＠＠橋）</v>
      </c>
      <c r="F23" s="8"/>
      <c r="G23" s="72"/>
      <c r="H23" s="8"/>
      <c r="I23" s="8"/>
      <c r="J23" s="8"/>
      <c r="K23" s="8"/>
      <c r="L23" s="9"/>
    </row>
    <row r="24" spans="1:12" x14ac:dyDescent="0.2">
      <c r="A24" s="7"/>
      <c r="B24" s="8" t="s">
        <v>241</v>
      </c>
      <c r="C24" s="8"/>
      <c r="D24" s="8"/>
      <c r="E24" s="124" t="str">
        <f>+基本情報入力票!C62</f>
        <v>（例）＊＊＊改修工事における＠＠構造物の施工に伴う「行程管理」「仮設計画」技術的所見などについて相互に情報交換するものです。また、工事箇所周辺は貴重な動植物が生息していることから環境に配慮した工程を検討する必要があります。</v>
      </c>
      <c r="F24" s="124"/>
      <c r="G24" s="124"/>
      <c r="H24" s="124"/>
      <c r="I24" s="124"/>
      <c r="J24" s="124"/>
      <c r="K24" s="124"/>
      <c r="L24" s="9"/>
    </row>
    <row r="25" spans="1:12" x14ac:dyDescent="0.2">
      <c r="A25" s="7"/>
      <c r="B25" s="8"/>
      <c r="C25" s="8"/>
      <c r="D25" s="8"/>
      <c r="E25" s="124"/>
      <c r="F25" s="124"/>
      <c r="G25" s="124"/>
      <c r="H25" s="124"/>
      <c r="I25" s="124"/>
      <c r="J25" s="124"/>
      <c r="K25" s="124"/>
      <c r="L25" s="9"/>
    </row>
    <row r="26" spans="1:12" x14ac:dyDescent="0.2">
      <c r="A26" s="7"/>
      <c r="B26" s="8"/>
      <c r="C26" s="8"/>
      <c r="D26" s="8"/>
      <c r="E26" s="124"/>
      <c r="F26" s="124"/>
      <c r="G26" s="124"/>
      <c r="H26" s="124"/>
      <c r="I26" s="124"/>
      <c r="J26" s="124"/>
      <c r="K26" s="124"/>
      <c r="L26" s="9"/>
    </row>
    <row r="27" spans="1:12" x14ac:dyDescent="0.2">
      <c r="A27" s="7"/>
      <c r="B27" s="8"/>
      <c r="C27" s="8"/>
      <c r="D27" s="8"/>
      <c r="E27" s="124"/>
      <c r="F27" s="124"/>
      <c r="G27" s="124"/>
      <c r="H27" s="124"/>
      <c r="I27" s="124"/>
      <c r="J27" s="124"/>
      <c r="K27" s="124"/>
      <c r="L27" s="9"/>
    </row>
    <row r="28" spans="1:12" x14ac:dyDescent="0.2">
      <c r="A28" s="7"/>
      <c r="B28" s="8" t="s">
        <v>114</v>
      </c>
      <c r="C28" s="8"/>
      <c r="D28" s="8"/>
      <c r="E28" s="8" t="str">
        <f>+基本情報入力票!E49</f>
        <v>令和2年10月20日（火）　14時から</v>
      </c>
      <c r="F28" s="8"/>
      <c r="G28" s="8"/>
      <c r="H28" s="8"/>
      <c r="I28" s="8"/>
      <c r="J28" s="8"/>
      <c r="K28" s="8"/>
      <c r="L28" s="9"/>
    </row>
    <row r="29" spans="1:12" x14ac:dyDescent="0.2">
      <c r="A29" s="7"/>
      <c r="B29" s="8" t="s">
        <v>115</v>
      </c>
      <c r="C29" s="8"/>
      <c r="D29" s="8"/>
      <c r="E29" s="8" t="str">
        <f>+基本情報入力票!E51</f>
        <v>函館建設管理部　＃＃出張所</v>
      </c>
      <c r="F29" s="8"/>
      <c r="G29" s="8"/>
      <c r="H29" s="8"/>
      <c r="I29" s="74" t="str">
        <f>IF(基本情報入力票!C50&lt;&gt;0,基本情報入力票!C49&amp;基本情報入力票!D49,"")</f>
        <v>14時から</v>
      </c>
      <c r="J29" s="8"/>
      <c r="K29" s="8"/>
      <c r="L29" s="9"/>
    </row>
    <row r="30" spans="1:12" x14ac:dyDescent="0.2">
      <c r="A30" s="7"/>
      <c r="B30" s="8"/>
      <c r="C30" s="8"/>
      <c r="D30" s="8"/>
      <c r="E30" s="8" t="str">
        <f>+基本情報入力票!E53</f>
        <v>檜山郡上ノ国町＊＊＊</v>
      </c>
      <c r="F30" s="8"/>
      <c r="G30" s="8"/>
      <c r="H30" s="8"/>
      <c r="I30" s="74" t="str">
        <f>IF(基本情報入力票!C50&lt;&gt;0,基本情報入力票!C50&amp;基本情報入力票!D50,"")</f>
        <v>15時から</v>
      </c>
      <c r="J30" s="8"/>
      <c r="K30" s="8"/>
      <c r="L30" s="9"/>
    </row>
    <row r="31" spans="1:12" x14ac:dyDescent="0.2">
      <c r="A31" s="7"/>
      <c r="B31" s="8" t="s">
        <v>126</v>
      </c>
      <c r="C31" s="8"/>
      <c r="D31" s="8"/>
      <c r="E31" s="8" t="str">
        <f>+基本情報入力票!C77</f>
        <v>日時・場所調整に係る打合せ簿</v>
      </c>
      <c r="F31" s="8"/>
      <c r="G31" s="8"/>
      <c r="H31" s="8"/>
      <c r="I31" s="8"/>
      <c r="J31" s="8"/>
      <c r="K31" s="8"/>
      <c r="L31" s="9"/>
    </row>
    <row r="32" spans="1:12" x14ac:dyDescent="0.2">
      <c r="A32" s="7"/>
      <c r="B32" s="8"/>
      <c r="C32" s="8"/>
      <c r="D32" s="8"/>
      <c r="E32" s="8" t="str">
        <f>+基本情報入力票!C78</f>
        <v>設計図（橋梁一般図、位置図、</v>
      </c>
      <c r="F32" s="8"/>
      <c r="G32" s="8"/>
      <c r="H32" s="8"/>
      <c r="I32" s="8"/>
      <c r="J32" s="8"/>
      <c r="K32" s="8"/>
      <c r="L32" s="9"/>
    </row>
    <row r="33" spans="1:12" x14ac:dyDescent="0.2">
      <c r="A33" s="7"/>
      <c r="B33" s="8" t="s">
        <v>130</v>
      </c>
      <c r="C33" s="8"/>
      <c r="D33" s="8"/>
      <c r="E33" s="8" t="s">
        <v>198</v>
      </c>
      <c r="F33" s="8"/>
      <c r="G33" s="8"/>
      <c r="H33" s="8"/>
      <c r="I33" s="8"/>
      <c r="J33" s="8"/>
      <c r="K33" s="8"/>
      <c r="L33" s="9"/>
    </row>
    <row r="34" spans="1:12" x14ac:dyDescent="0.2">
      <c r="A34" s="7"/>
      <c r="B34" s="8" t="s">
        <v>131</v>
      </c>
      <c r="C34" s="8"/>
      <c r="D34" s="8"/>
      <c r="E34" s="8" t="str">
        <f>+基本情報入力票!E57</f>
        <v>函館建設管理部事業室地域調整課</v>
      </c>
      <c r="F34" s="8"/>
      <c r="G34" s="8"/>
      <c r="H34" s="8"/>
      <c r="I34" s="8"/>
      <c r="J34" s="8"/>
      <c r="K34" s="8"/>
      <c r="L34" s="9"/>
    </row>
    <row r="35" spans="1:12" x14ac:dyDescent="0.2">
      <c r="A35" s="7"/>
      <c r="B35" s="8"/>
      <c r="C35" s="8"/>
      <c r="D35" s="8"/>
      <c r="E35" s="8" t="str">
        <f>+基本情報入力票!E58</f>
        <v>主査（設計監理）　さんしゃ　たろう</v>
      </c>
      <c r="F35" s="8"/>
      <c r="G35" s="8"/>
      <c r="H35" s="8"/>
      <c r="I35" s="8"/>
      <c r="J35" s="8"/>
      <c r="K35" s="8"/>
      <c r="L35" s="9"/>
    </row>
    <row r="36" spans="1:12" x14ac:dyDescent="0.2">
      <c r="A36" s="7"/>
      <c r="B36" s="8"/>
      <c r="C36" s="8"/>
      <c r="D36" s="8"/>
      <c r="E36" s="8" t="str">
        <f>+"e-mail："&amp;基本情報入力票!C61&amp;"@pref.hokkaido.lg.jp"</f>
        <v>e-mail：sansya.taro@pref.hokkaido.lg.jp</v>
      </c>
      <c r="F36" s="8"/>
      <c r="G36" s="8"/>
      <c r="H36" s="8"/>
      <c r="I36" s="8"/>
      <c r="J36" s="8"/>
      <c r="K36" s="8"/>
      <c r="L36" s="9"/>
    </row>
    <row r="37" spans="1:12" x14ac:dyDescent="0.2">
      <c r="A37" s="7"/>
      <c r="B37" s="8" t="s">
        <v>134</v>
      </c>
      <c r="C37" s="8"/>
      <c r="D37" s="8"/>
      <c r="E37" s="8"/>
      <c r="F37" s="8"/>
      <c r="G37" s="8"/>
      <c r="H37" s="8"/>
      <c r="I37" s="8"/>
      <c r="J37" s="8"/>
      <c r="K37" s="8"/>
      <c r="L37" s="9"/>
    </row>
    <row r="38" spans="1:12" ht="13.5" customHeight="1" x14ac:dyDescent="0.2">
      <c r="A38" s="7"/>
      <c r="B38" s="74">
        <v>1</v>
      </c>
      <c r="C38" s="107" t="s">
        <v>135</v>
      </c>
      <c r="D38" s="107"/>
      <c r="E38" s="107"/>
      <c r="F38" s="107"/>
      <c r="G38" s="107"/>
      <c r="H38" s="107"/>
      <c r="I38" s="107"/>
      <c r="J38" s="107"/>
      <c r="K38" s="107"/>
      <c r="L38" s="9"/>
    </row>
    <row r="39" spans="1:12" ht="13.5" customHeight="1" x14ac:dyDescent="0.2">
      <c r="A39" s="7"/>
      <c r="B39" s="74">
        <v>2</v>
      </c>
      <c r="C39" s="75" t="s">
        <v>232</v>
      </c>
      <c r="D39" s="75"/>
      <c r="E39" s="8"/>
      <c r="F39" s="8"/>
      <c r="G39" s="76"/>
      <c r="H39" s="76"/>
      <c r="I39" s="76"/>
      <c r="J39" s="76"/>
      <c r="K39" s="76"/>
      <c r="L39" s="9"/>
    </row>
    <row r="40" spans="1:12" ht="13.5" customHeight="1" x14ac:dyDescent="0.2">
      <c r="A40" s="7"/>
      <c r="B40" s="74"/>
      <c r="C40" s="111" t="s">
        <v>244</v>
      </c>
      <c r="D40" s="111"/>
      <c r="E40" s="111"/>
      <c r="F40" s="111"/>
      <c r="G40" s="111"/>
      <c r="H40" s="111"/>
      <c r="I40" s="111"/>
      <c r="J40" s="111"/>
      <c r="K40" s="111"/>
      <c r="L40" s="9"/>
    </row>
    <row r="41" spans="1:12" ht="13.5" customHeight="1" x14ac:dyDescent="0.2">
      <c r="A41" s="7"/>
      <c r="B41" s="74"/>
      <c r="C41" s="111"/>
      <c r="D41" s="111"/>
      <c r="E41" s="111"/>
      <c r="F41" s="111"/>
      <c r="G41" s="111"/>
      <c r="H41" s="111"/>
      <c r="I41" s="111"/>
      <c r="J41" s="111"/>
      <c r="K41" s="111"/>
      <c r="L41" s="9"/>
    </row>
    <row r="42" spans="1:12" ht="13.5" customHeight="1" x14ac:dyDescent="0.2">
      <c r="A42" s="7"/>
      <c r="B42" s="74"/>
      <c r="C42" s="111" t="s">
        <v>245</v>
      </c>
      <c r="D42" s="111"/>
      <c r="E42" s="111"/>
      <c r="F42" s="111"/>
      <c r="G42" s="111"/>
      <c r="H42" s="111"/>
      <c r="I42" s="111"/>
      <c r="J42" s="111"/>
      <c r="K42" s="111"/>
      <c r="L42" s="9"/>
    </row>
    <row r="43" spans="1:12" ht="13.5" customHeight="1" x14ac:dyDescent="0.2">
      <c r="A43" s="7"/>
      <c r="B43" s="74"/>
      <c r="C43" s="111"/>
      <c r="D43" s="111"/>
      <c r="E43" s="111"/>
      <c r="F43" s="111"/>
      <c r="G43" s="111"/>
      <c r="H43" s="111"/>
      <c r="I43" s="111"/>
      <c r="J43" s="111"/>
      <c r="K43" s="111"/>
      <c r="L43" s="9"/>
    </row>
    <row r="44" spans="1:12" ht="13.5" customHeight="1" x14ac:dyDescent="0.2">
      <c r="A44" s="7"/>
      <c r="B44" s="74"/>
      <c r="C44" s="111" t="s">
        <v>246</v>
      </c>
      <c r="D44" s="111"/>
      <c r="E44" s="111"/>
      <c r="F44" s="111"/>
      <c r="G44" s="111"/>
      <c r="H44" s="111"/>
      <c r="I44" s="111"/>
      <c r="J44" s="111"/>
      <c r="K44" s="111"/>
      <c r="L44" s="9"/>
    </row>
    <row r="45" spans="1:12" ht="13.5" customHeight="1" x14ac:dyDescent="0.2">
      <c r="A45" s="7"/>
      <c r="B45" s="74">
        <v>3</v>
      </c>
      <c r="C45" s="111" t="s">
        <v>184</v>
      </c>
      <c r="D45" s="111"/>
      <c r="E45" s="111"/>
      <c r="F45" s="111"/>
      <c r="G45" s="111"/>
      <c r="H45" s="111"/>
      <c r="I45" s="111"/>
      <c r="J45" s="111"/>
      <c r="K45" s="111"/>
      <c r="L45" s="9"/>
    </row>
    <row r="46" spans="1:12" ht="13.5" customHeight="1" x14ac:dyDescent="0.2">
      <c r="A46" s="7"/>
      <c r="B46" s="74"/>
      <c r="C46" s="111" t="s">
        <v>185</v>
      </c>
      <c r="D46" s="111"/>
      <c r="E46" s="111"/>
      <c r="F46" s="111"/>
      <c r="G46" s="111"/>
      <c r="H46" s="111"/>
      <c r="I46" s="111"/>
      <c r="J46" s="111"/>
      <c r="K46" s="111"/>
      <c r="L46" s="9"/>
    </row>
    <row r="47" spans="1:12" ht="13.5" customHeight="1" x14ac:dyDescent="0.2">
      <c r="A47" s="7"/>
      <c r="B47" s="74"/>
      <c r="C47" s="111"/>
      <c r="D47" s="111"/>
      <c r="E47" s="111"/>
      <c r="F47" s="111"/>
      <c r="G47" s="111"/>
      <c r="H47" s="111"/>
      <c r="I47" s="111"/>
      <c r="J47" s="111"/>
      <c r="K47" s="111"/>
      <c r="L47" s="9"/>
    </row>
    <row r="48" spans="1:12" ht="13.5" customHeight="1" x14ac:dyDescent="0.2">
      <c r="A48" s="7"/>
      <c r="B48" s="74"/>
      <c r="C48" s="111" t="s">
        <v>233</v>
      </c>
      <c r="D48" s="111"/>
      <c r="E48" s="111"/>
      <c r="F48" s="111"/>
      <c r="G48" s="111"/>
      <c r="H48" s="111"/>
      <c r="I48" s="111"/>
      <c r="J48" s="111"/>
      <c r="K48" s="111"/>
      <c r="L48" s="9"/>
    </row>
    <row r="49" spans="1:12" ht="13.5" customHeight="1" x14ac:dyDescent="0.2">
      <c r="A49" s="7"/>
      <c r="B49" s="74"/>
      <c r="C49" s="111"/>
      <c r="D49" s="111"/>
      <c r="E49" s="111"/>
      <c r="F49" s="111"/>
      <c r="G49" s="111"/>
      <c r="H49" s="111"/>
      <c r="I49" s="111"/>
      <c r="J49" s="111"/>
      <c r="K49" s="111"/>
      <c r="L49" s="9"/>
    </row>
    <row r="50" spans="1:12" x14ac:dyDescent="0.2">
      <c r="A50" s="7"/>
      <c r="B50" s="74">
        <v>4</v>
      </c>
      <c r="C50" s="111" t="s">
        <v>104</v>
      </c>
      <c r="D50" s="111"/>
      <c r="E50" s="111"/>
      <c r="F50" s="111"/>
      <c r="G50" s="111"/>
      <c r="H50" s="111"/>
      <c r="I50" s="111"/>
      <c r="J50" s="111"/>
      <c r="K50" s="111"/>
      <c r="L50" s="9"/>
    </row>
    <row r="51" spans="1:12" ht="13.5" customHeight="1" x14ac:dyDescent="0.2">
      <c r="A51" s="7"/>
      <c r="B51" s="74"/>
      <c r="C51" s="111"/>
      <c r="D51" s="111"/>
      <c r="E51" s="111"/>
      <c r="F51" s="111"/>
      <c r="G51" s="111"/>
      <c r="H51" s="111"/>
      <c r="I51" s="111"/>
      <c r="J51" s="111"/>
      <c r="K51" s="111"/>
      <c r="L51" s="9"/>
    </row>
    <row r="52" spans="1:12" x14ac:dyDescent="0.2">
      <c r="A52" s="7"/>
      <c r="B52" s="74"/>
      <c r="C52" s="111" t="s">
        <v>105</v>
      </c>
      <c r="D52" s="111"/>
      <c r="E52" s="111"/>
      <c r="F52" s="111"/>
      <c r="G52" s="111"/>
      <c r="H52" s="111"/>
      <c r="I52" s="111"/>
      <c r="J52" s="111"/>
      <c r="K52" s="111"/>
      <c r="L52" s="9"/>
    </row>
    <row r="53" spans="1:12" ht="13.5" customHeight="1" x14ac:dyDescent="0.2">
      <c r="A53" s="7"/>
      <c r="B53" s="74"/>
      <c r="C53" s="111" t="s">
        <v>181</v>
      </c>
      <c r="D53" s="111"/>
      <c r="E53" s="111"/>
      <c r="F53" s="111"/>
      <c r="G53" s="111"/>
      <c r="H53" s="111"/>
      <c r="I53" s="111"/>
      <c r="J53" s="111"/>
      <c r="K53" s="111"/>
      <c r="L53" s="9"/>
    </row>
    <row r="54" spans="1:12" ht="13.5" customHeight="1" x14ac:dyDescent="0.2">
      <c r="A54" s="7"/>
      <c r="B54" s="74"/>
      <c r="C54" s="111"/>
      <c r="D54" s="111"/>
      <c r="E54" s="111"/>
      <c r="F54" s="111"/>
      <c r="G54" s="111"/>
      <c r="H54" s="111"/>
      <c r="I54" s="111"/>
      <c r="J54" s="111"/>
      <c r="K54" s="111"/>
      <c r="L54" s="9"/>
    </row>
    <row r="55" spans="1:12" x14ac:dyDescent="0.2">
      <c r="A55" s="7"/>
      <c r="B55" s="8"/>
      <c r="C55" s="111"/>
      <c r="D55" s="111"/>
      <c r="E55" s="111"/>
      <c r="F55" s="111"/>
      <c r="G55" s="111"/>
      <c r="H55" s="111"/>
      <c r="I55" s="111"/>
      <c r="J55" s="111"/>
      <c r="K55" s="111"/>
      <c r="L55" s="9"/>
    </row>
    <row r="56" spans="1:12" x14ac:dyDescent="0.2">
      <c r="A56" s="7"/>
      <c r="B56" s="8"/>
      <c r="C56" s="8"/>
      <c r="D56" s="8"/>
      <c r="E56" s="8"/>
      <c r="F56" s="8"/>
      <c r="G56" s="8"/>
      <c r="H56" s="17" t="s">
        <v>48</v>
      </c>
      <c r="I56" s="18"/>
      <c r="J56" s="19"/>
      <c r="K56" s="8"/>
      <c r="L56" s="9"/>
    </row>
    <row r="57" spans="1:12" x14ac:dyDescent="0.2">
      <c r="A57" s="7"/>
      <c r="B57" s="8"/>
      <c r="C57" s="8"/>
      <c r="D57" s="8"/>
      <c r="E57" s="8"/>
      <c r="F57" s="8"/>
      <c r="G57" s="8"/>
      <c r="H57" s="7" t="str">
        <f>+基本情報入力票!E58</f>
        <v>主査（設計監理）　さんしゃ　たろう</v>
      </c>
      <c r="I57" s="8"/>
      <c r="J57" s="9"/>
      <c r="K57" s="8"/>
      <c r="L57" s="9"/>
    </row>
    <row r="58" spans="1:12" x14ac:dyDescent="0.2">
      <c r="A58" s="20"/>
      <c r="B58" s="21"/>
      <c r="C58" s="21"/>
      <c r="D58" s="21"/>
      <c r="E58" s="21"/>
      <c r="F58" s="21"/>
      <c r="G58" s="21"/>
      <c r="H58" s="20" t="str">
        <f>+"tel "&amp;基本情報入力票!C60</f>
        <v>tel 0138-**-@@@@</v>
      </c>
      <c r="I58" s="21"/>
      <c r="J58" s="22"/>
      <c r="K58" s="21"/>
      <c r="L58" s="22"/>
    </row>
    <row r="61" spans="1:12" x14ac:dyDescent="0.2">
      <c r="B61" t="s">
        <v>61</v>
      </c>
      <c r="J61" s="112" t="s">
        <v>200</v>
      </c>
      <c r="K61" s="113"/>
    </row>
    <row r="63" spans="1:12" x14ac:dyDescent="0.2">
      <c r="B63" t="s">
        <v>90</v>
      </c>
    </row>
    <row r="65" spans="2:11" ht="13.5" customHeight="1" x14ac:dyDescent="0.2">
      <c r="B65" s="10" t="s">
        <v>60</v>
      </c>
      <c r="C65" s="11" t="s">
        <v>50</v>
      </c>
      <c r="D65" s="12"/>
      <c r="E65" s="12"/>
      <c r="F65" s="13"/>
      <c r="G65" s="114" t="s">
        <v>58</v>
      </c>
      <c r="H65" s="120" t="s">
        <v>91</v>
      </c>
      <c r="I65" s="116" t="s">
        <v>59</v>
      </c>
      <c r="J65" s="117"/>
    </row>
    <row r="66" spans="2:11" x14ac:dyDescent="0.2">
      <c r="B66" s="14" t="s">
        <v>34</v>
      </c>
      <c r="C66" s="7" t="str">
        <f>+基本情報入力票!J16</f>
        <v>(一社)函館建設業協会</v>
      </c>
      <c r="D66" s="8"/>
      <c r="E66" s="42"/>
      <c r="F66" s="43"/>
      <c r="G66" s="115"/>
      <c r="H66" s="121"/>
      <c r="I66" s="118"/>
      <c r="J66" s="119"/>
    </row>
    <row r="67" spans="2:11" x14ac:dyDescent="0.2">
      <c r="B67" s="15"/>
      <c r="C67" s="7"/>
      <c r="D67" s="38" t="s">
        <v>51</v>
      </c>
      <c r="E67" s="44"/>
      <c r="F67" s="29"/>
      <c r="G67" s="35" t="s">
        <v>38</v>
      </c>
      <c r="H67" s="36" t="s">
        <v>92</v>
      </c>
      <c r="I67" s="36" t="s">
        <v>35</v>
      </c>
      <c r="J67" s="9"/>
    </row>
    <row r="68" spans="2:11" x14ac:dyDescent="0.2">
      <c r="B68" s="15"/>
      <c r="C68" s="7"/>
      <c r="D68" s="39" t="s">
        <v>51</v>
      </c>
      <c r="E68" s="44"/>
      <c r="F68" s="29"/>
      <c r="G68" s="34" t="s">
        <v>37</v>
      </c>
      <c r="H68" s="37" t="s">
        <v>92</v>
      </c>
      <c r="I68" s="37" t="s">
        <v>197</v>
      </c>
      <c r="J68" s="29"/>
    </row>
    <row r="69" spans="2:11" x14ac:dyDescent="0.2">
      <c r="B69" s="15"/>
      <c r="C69" s="7"/>
      <c r="D69" s="39" t="s">
        <v>51</v>
      </c>
      <c r="E69" s="44"/>
      <c r="F69" s="29"/>
      <c r="G69" s="34" t="s">
        <v>113</v>
      </c>
      <c r="H69" s="37" t="s">
        <v>92</v>
      </c>
      <c r="I69" s="37" t="s">
        <v>93</v>
      </c>
      <c r="J69" s="29"/>
    </row>
    <row r="70" spans="2:11" x14ac:dyDescent="0.2">
      <c r="B70" s="15"/>
      <c r="C70" s="7"/>
      <c r="D70" s="39" t="s">
        <v>187</v>
      </c>
      <c r="E70" s="44"/>
      <c r="F70" s="29"/>
      <c r="G70" s="34" t="s">
        <v>194</v>
      </c>
      <c r="H70" s="59" t="s">
        <v>195</v>
      </c>
      <c r="I70" s="37" t="s">
        <v>196</v>
      </c>
      <c r="J70" s="29"/>
      <c r="K70" s="78" t="s">
        <v>190</v>
      </c>
    </row>
    <row r="71" spans="2:11" x14ac:dyDescent="0.2">
      <c r="B71" s="16"/>
      <c r="C71" s="20"/>
      <c r="D71" s="24"/>
      <c r="E71" s="21"/>
      <c r="F71" s="22"/>
      <c r="G71" s="16"/>
      <c r="H71" s="20"/>
      <c r="I71" s="20"/>
      <c r="J71" s="22"/>
    </row>
    <row r="72" spans="2:11" x14ac:dyDescent="0.2">
      <c r="H72" s="64" t="s">
        <v>214</v>
      </c>
    </row>
    <row r="74" spans="2:11" x14ac:dyDescent="0.2">
      <c r="H74" t="s">
        <v>94</v>
      </c>
    </row>
    <row r="75" spans="2:11" x14ac:dyDescent="0.2">
      <c r="H75" t="s">
        <v>95</v>
      </c>
      <c r="I75" t="s">
        <v>98</v>
      </c>
      <c r="J75" t="s">
        <v>99</v>
      </c>
    </row>
    <row r="76" spans="2:11" x14ac:dyDescent="0.2">
      <c r="H76" s="31" t="s">
        <v>96</v>
      </c>
      <c r="I76" s="40"/>
      <c r="J76" s="40"/>
    </row>
    <row r="77" spans="2:11" x14ac:dyDescent="0.2">
      <c r="H77" s="32" t="s">
        <v>97</v>
      </c>
      <c r="I77" s="41"/>
      <c r="J77" s="41"/>
    </row>
    <row r="83" spans="3:11" x14ac:dyDescent="0.2">
      <c r="C83" t="s">
        <v>234</v>
      </c>
      <c r="G83" s="6" t="s">
        <v>212</v>
      </c>
      <c r="H83" s="77" t="str">
        <f>+基本情報入力票!E75</f>
        <v>令和2年(2020年)7月20日</v>
      </c>
      <c r="K83" t="s">
        <v>213</v>
      </c>
    </row>
    <row r="85" spans="3:11" x14ac:dyDescent="0.2">
      <c r="C85" s="10" t="s">
        <v>60</v>
      </c>
      <c r="D85" s="11" t="s">
        <v>50</v>
      </c>
      <c r="E85" s="12"/>
      <c r="F85" s="12"/>
      <c r="G85" s="13"/>
      <c r="H85" s="10" t="s">
        <v>58</v>
      </c>
      <c r="I85" s="11" t="s">
        <v>59</v>
      </c>
      <c r="J85" s="13"/>
    </row>
    <row r="86" spans="3:11" x14ac:dyDescent="0.2">
      <c r="C86" s="14" t="s">
        <v>30</v>
      </c>
      <c r="D86" s="17" t="str">
        <f>+基本情報入力票!C55</f>
        <v>￥￥コンサルタント（株）</v>
      </c>
      <c r="E86" s="18"/>
      <c r="F86" s="18"/>
      <c r="G86" s="19"/>
      <c r="H86" s="14"/>
      <c r="I86" s="17"/>
      <c r="J86" s="19"/>
    </row>
    <row r="87" spans="3:11" x14ac:dyDescent="0.2">
      <c r="C87" s="15"/>
      <c r="D87" s="7"/>
      <c r="E87" s="8"/>
      <c r="F87" s="38" t="s">
        <v>52</v>
      </c>
      <c r="G87" s="23"/>
      <c r="H87" s="33" t="s">
        <v>31</v>
      </c>
      <c r="I87" s="25"/>
      <c r="J87" s="23"/>
    </row>
    <row r="88" spans="3:11" x14ac:dyDescent="0.2">
      <c r="C88" s="15"/>
      <c r="D88" s="7"/>
      <c r="E88" s="8"/>
      <c r="F88" s="39" t="s">
        <v>53</v>
      </c>
      <c r="G88" s="29"/>
      <c r="H88" s="34" t="s">
        <v>32</v>
      </c>
      <c r="I88" s="30"/>
      <c r="J88" s="29"/>
    </row>
    <row r="89" spans="3:11" x14ac:dyDescent="0.2">
      <c r="C89" s="15"/>
      <c r="D89" s="7"/>
      <c r="E89" s="8"/>
      <c r="F89" s="39" t="s">
        <v>54</v>
      </c>
      <c r="G89" s="29"/>
      <c r="H89" s="34" t="s">
        <v>33</v>
      </c>
      <c r="I89" s="30"/>
      <c r="J89" s="29"/>
    </row>
    <row r="90" spans="3:11" x14ac:dyDescent="0.2">
      <c r="C90" s="15"/>
      <c r="D90" s="7"/>
      <c r="E90" s="8"/>
      <c r="F90" s="39" t="s">
        <v>54</v>
      </c>
      <c r="G90" s="29"/>
      <c r="H90" s="34" t="s">
        <v>108</v>
      </c>
      <c r="I90" s="30"/>
      <c r="J90" s="29"/>
    </row>
    <row r="91" spans="3:11" x14ac:dyDescent="0.2">
      <c r="C91" s="16"/>
      <c r="D91" s="20"/>
      <c r="E91" s="21"/>
      <c r="F91" s="24"/>
      <c r="G91" s="22"/>
      <c r="H91" s="16"/>
      <c r="I91" s="20"/>
      <c r="J91" s="22"/>
    </row>
    <row r="92" spans="3:11" x14ac:dyDescent="0.2">
      <c r="C92" s="14" t="s">
        <v>40</v>
      </c>
      <c r="D92" s="17" t="str">
        <f>+基本情報入力票!E51</f>
        <v>函館建設管理部　＃＃出張所</v>
      </c>
      <c r="E92" s="18"/>
      <c r="F92" s="18"/>
      <c r="G92" s="19"/>
      <c r="H92" s="14"/>
      <c r="I92" s="17"/>
      <c r="J92" s="19"/>
    </row>
    <row r="93" spans="3:11" x14ac:dyDescent="0.2">
      <c r="C93" s="15"/>
      <c r="D93" s="7"/>
      <c r="E93" s="8"/>
      <c r="F93" s="38" t="s">
        <v>49</v>
      </c>
      <c r="G93" s="23"/>
      <c r="H93" s="33" t="s">
        <v>41</v>
      </c>
      <c r="I93" s="25"/>
      <c r="J93" s="23"/>
    </row>
    <row r="94" spans="3:11" x14ac:dyDescent="0.2">
      <c r="C94" s="15"/>
      <c r="D94" s="7"/>
      <c r="E94" s="8"/>
      <c r="F94" s="39" t="s">
        <v>55</v>
      </c>
      <c r="G94" s="29"/>
      <c r="H94" s="34" t="s">
        <v>42</v>
      </c>
      <c r="I94" s="30"/>
      <c r="J94" s="29"/>
    </row>
    <row r="95" spans="3:11" x14ac:dyDescent="0.2">
      <c r="C95" s="15"/>
      <c r="D95" s="7"/>
      <c r="E95" s="8"/>
      <c r="F95" s="39" t="s">
        <v>56</v>
      </c>
      <c r="G95" s="29"/>
      <c r="H95" s="34" t="s">
        <v>109</v>
      </c>
      <c r="I95" s="30"/>
      <c r="J95" s="29"/>
    </row>
    <row r="96" spans="3:11" x14ac:dyDescent="0.2">
      <c r="C96" s="15"/>
      <c r="D96" s="7"/>
      <c r="E96" s="8"/>
      <c r="F96" s="39" t="s">
        <v>192</v>
      </c>
      <c r="G96" s="29"/>
      <c r="H96" s="34" t="s">
        <v>191</v>
      </c>
      <c r="I96" s="7"/>
      <c r="J96" s="9"/>
    </row>
    <row r="97" spans="3:10" x14ac:dyDescent="0.2">
      <c r="C97" s="15"/>
      <c r="D97" s="7"/>
      <c r="E97" s="8"/>
      <c r="F97" s="88"/>
      <c r="G97" s="89"/>
      <c r="H97" s="90"/>
      <c r="I97" s="7"/>
      <c r="J97" s="9"/>
    </row>
    <row r="98" spans="3:10" x14ac:dyDescent="0.2">
      <c r="C98" s="15"/>
      <c r="D98" s="7"/>
      <c r="E98" s="8"/>
      <c r="F98" s="94"/>
      <c r="G98" s="95"/>
      <c r="H98" s="68"/>
      <c r="I98" s="7"/>
      <c r="J98" s="9"/>
    </row>
    <row r="99" spans="3:10" x14ac:dyDescent="0.2">
      <c r="C99" s="16"/>
      <c r="D99" s="20"/>
      <c r="E99" s="21"/>
      <c r="F99" s="91"/>
      <c r="G99" s="92"/>
      <c r="H99" s="93"/>
      <c r="I99" s="20"/>
      <c r="J99" s="22"/>
    </row>
    <row r="100" spans="3:10" x14ac:dyDescent="0.2">
      <c r="H100" s="64" t="s">
        <v>214</v>
      </c>
    </row>
  </sheetData>
  <mergeCells count="18">
    <mergeCell ref="C48:K49"/>
    <mergeCell ref="C50:K51"/>
    <mergeCell ref="C52:K52"/>
    <mergeCell ref="J1:K1"/>
    <mergeCell ref="J61:K61"/>
    <mergeCell ref="G65:G66"/>
    <mergeCell ref="I65:J66"/>
    <mergeCell ref="H65:H66"/>
    <mergeCell ref="A12:L14"/>
    <mergeCell ref="A15:L17"/>
    <mergeCell ref="E24:K27"/>
    <mergeCell ref="C38:K38"/>
    <mergeCell ref="C40:K41"/>
    <mergeCell ref="C42:K43"/>
    <mergeCell ref="C44:K44"/>
    <mergeCell ref="C45:K45"/>
    <mergeCell ref="C53:K55"/>
    <mergeCell ref="C46:K47"/>
  </mergeCells>
  <phoneticPr fontId="1"/>
  <pageMargins left="0.70866141732283472" right="0.70866141732283472" top="0.74803149606299213" bottom="0.74803149606299213" header="0.31496062992125984" footer="0.31496062992125984"/>
  <pageSetup paperSize="9" orientation="portrait" cellComments="asDisplayed" r:id="rId1"/>
  <headerFooter>
    <oddFooter>&amp;R&amp;A&amp;{-&amp;P&amp;{/&amp;N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7"/>
  <sheetViews>
    <sheetView view="pageBreakPreview" zoomScaleNormal="100" zoomScaleSheetLayoutView="100" workbookViewId="0">
      <selection activeCell="E21" sqref="E21"/>
    </sheetView>
  </sheetViews>
  <sheetFormatPr defaultRowHeight="13" x14ac:dyDescent="0.2"/>
  <cols>
    <col min="1" max="1" width="1.90625" customWidth="1"/>
    <col min="4" max="5" width="4.453125" customWidth="1"/>
    <col min="6" max="6" width="9" customWidth="1"/>
    <col min="8" max="8" width="12.453125" customWidth="1"/>
    <col min="12" max="12" width="1.90625" customWidth="1"/>
  </cols>
  <sheetData>
    <row r="1" spans="1:12" x14ac:dyDescent="0.2">
      <c r="J1" s="109" t="s">
        <v>202</v>
      </c>
      <c r="K1" s="110"/>
    </row>
    <row r="2" spans="1:12" x14ac:dyDescent="0.2">
      <c r="A2" s="17"/>
      <c r="B2" s="18"/>
      <c r="C2" s="18"/>
      <c r="D2" s="18"/>
      <c r="E2" s="18"/>
      <c r="F2" s="18"/>
      <c r="G2" s="18"/>
      <c r="H2" s="18"/>
      <c r="I2" s="18"/>
      <c r="J2" s="18"/>
      <c r="K2" s="18"/>
      <c r="L2" s="19"/>
    </row>
    <row r="3" spans="1:12" x14ac:dyDescent="0.2">
      <c r="A3" s="7"/>
      <c r="B3" s="8"/>
      <c r="C3" s="8"/>
      <c r="D3" s="8"/>
      <c r="E3" s="8"/>
      <c r="F3" s="8"/>
      <c r="G3" s="8"/>
      <c r="H3" s="8"/>
      <c r="I3" s="8"/>
      <c r="J3" s="8"/>
      <c r="K3" s="73" t="str">
        <f>+基本情報入力票!A5</f>
        <v>渡函建調第567号</v>
      </c>
      <c r="L3" s="9"/>
    </row>
    <row r="4" spans="1:12" x14ac:dyDescent="0.2">
      <c r="A4" s="7"/>
      <c r="B4" s="8"/>
      <c r="C4" s="8"/>
      <c r="D4" s="8"/>
      <c r="E4" s="8"/>
      <c r="F4" s="8"/>
      <c r="G4" s="8"/>
      <c r="H4" s="8"/>
      <c r="I4" s="8"/>
      <c r="J4" s="8"/>
      <c r="K4" s="73" t="str">
        <f>+基本情報入力票!E13</f>
        <v>令和2年(2020年)8月31日</v>
      </c>
      <c r="L4" s="9"/>
    </row>
    <row r="5" spans="1:12" x14ac:dyDescent="0.2">
      <c r="A5" s="7"/>
      <c r="B5" s="72" t="str">
        <f>+基本情報入力票!C55&amp;"　様"</f>
        <v>￥￥コンサルタント（株）　様</v>
      </c>
      <c r="C5" s="8"/>
      <c r="D5" s="8"/>
      <c r="E5" s="8"/>
      <c r="F5" s="8"/>
      <c r="G5" s="8"/>
      <c r="H5" s="8"/>
      <c r="I5" s="8"/>
      <c r="J5" s="8"/>
      <c r="K5" s="8"/>
      <c r="L5" s="9"/>
    </row>
    <row r="6" spans="1:12" x14ac:dyDescent="0.2">
      <c r="A6" s="7"/>
      <c r="B6" s="8"/>
      <c r="C6" s="8"/>
      <c r="D6" s="8"/>
      <c r="E6" s="8"/>
      <c r="F6" s="8"/>
      <c r="G6" s="8"/>
      <c r="H6" s="8"/>
      <c r="I6" s="8"/>
      <c r="J6" s="8"/>
      <c r="K6" s="73" t="str">
        <f>+基本情報入力票!A6</f>
        <v>北海道渡島総合振興局函館建設管理部長</v>
      </c>
      <c r="L6" s="9"/>
    </row>
    <row r="7" spans="1:12" x14ac:dyDescent="0.2">
      <c r="A7" s="7"/>
      <c r="B7" s="8"/>
      <c r="C7" s="8"/>
      <c r="D7" s="8"/>
      <c r="E7" s="8"/>
      <c r="F7" s="8"/>
      <c r="G7" s="8"/>
      <c r="H7" s="8"/>
      <c r="I7" s="8"/>
      <c r="J7" s="8"/>
      <c r="K7" s="73" t="s">
        <v>24</v>
      </c>
      <c r="L7" s="9"/>
    </row>
    <row r="8" spans="1:12" x14ac:dyDescent="0.2">
      <c r="A8" s="7"/>
      <c r="B8" s="8"/>
      <c r="C8" s="8"/>
      <c r="D8" s="8"/>
      <c r="E8" s="8"/>
      <c r="F8" s="8"/>
      <c r="G8" s="8"/>
      <c r="H8" s="8"/>
      <c r="I8" s="8"/>
      <c r="J8" s="8"/>
      <c r="K8" s="8"/>
      <c r="L8" s="9"/>
    </row>
    <row r="9" spans="1:12" x14ac:dyDescent="0.2">
      <c r="A9" s="7"/>
      <c r="B9" s="8"/>
      <c r="C9" s="8" t="str">
        <f>+基本情報入力票!A7</f>
        <v>令和2年度　￥￥￥川改修工事　構造物設計委託業務</v>
      </c>
      <c r="D9" s="8"/>
      <c r="E9" s="8"/>
      <c r="F9" s="8"/>
      <c r="G9" s="8"/>
      <c r="H9" s="8"/>
      <c r="I9" s="8"/>
      <c r="J9" s="8"/>
      <c r="K9" s="8"/>
      <c r="L9" s="9"/>
    </row>
    <row r="10" spans="1:12" x14ac:dyDescent="0.2">
      <c r="A10" s="7"/>
      <c r="B10" s="8"/>
      <c r="C10" s="8" t="str">
        <f>+"に関する工事発注前三者検討会（第"&amp;基本情報入力票!E64&amp;"回）出席について(依頼)"</f>
        <v>に関する工事発注前三者検討会（第3回）出席について(依頼)</v>
      </c>
      <c r="D10" s="8"/>
      <c r="E10" s="8"/>
      <c r="F10" s="8"/>
      <c r="G10" s="8"/>
      <c r="H10" s="8"/>
      <c r="I10" s="8"/>
      <c r="J10" s="8"/>
      <c r="K10" s="8"/>
      <c r="L10" s="9"/>
    </row>
    <row r="11" spans="1:12" x14ac:dyDescent="0.2">
      <c r="A11" s="7" t="s">
        <v>100</v>
      </c>
      <c r="B11" s="8"/>
      <c r="C11" s="8"/>
      <c r="D11" s="8"/>
      <c r="E11" s="8"/>
      <c r="F11" s="8"/>
      <c r="G11" s="8"/>
      <c r="H11" s="8"/>
      <c r="I11" s="8"/>
      <c r="J11" s="8"/>
      <c r="K11" s="8"/>
      <c r="L11" s="9"/>
    </row>
    <row r="12" spans="1:12" x14ac:dyDescent="0.2">
      <c r="A12" s="122" t="s">
        <v>235</v>
      </c>
      <c r="B12" s="111"/>
      <c r="C12" s="111"/>
      <c r="D12" s="111"/>
      <c r="E12" s="111"/>
      <c r="F12" s="111"/>
      <c r="G12" s="111"/>
      <c r="H12" s="111"/>
      <c r="I12" s="111"/>
      <c r="J12" s="111"/>
      <c r="K12" s="111"/>
      <c r="L12" s="123"/>
    </row>
    <row r="13" spans="1:12" x14ac:dyDescent="0.2">
      <c r="A13" s="122"/>
      <c r="B13" s="111"/>
      <c r="C13" s="111"/>
      <c r="D13" s="111"/>
      <c r="E13" s="111"/>
      <c r="F13" s="111"/>
      <c r="G13" s="111"/>
      <c r="H13" s="111"/>
      <c r="I13" s="111"/>
      <c r="J13" s="111"/>
      <c r="K13" s="111"/>
      <c r="L13" s="123"/>
    </row>
    <row r="14" spans="1:12" x14ac:dyDescent="0.2">
      <c r="A14" s="122"/>
      <c r="B14" s="111"/>
      <c r="C14" s="111"/>
      <c r="D14" s="111"/>
      <c r="E14" s="111"/>
      <c r="F14" s="111"/>
      <c r="G14" s="111"/>
      <c r="H14" s="111"/>
      <c r="I14" s="111"/>
      <c r="J14" s="111"/>
      <c r="K14" s="111"/>
      <c r="L14" s="123"/>
    </row>
    <row r="15" spans="1:12" x14ac:dyDescent="0.2">
      <c r="A15" s="122" t="str">
        <f>+"　この度、標記業務に関する発注前三者検討会の開催にあたり、"&amp;基本情報入力票!A4&amp;"より、施工者側の参加者について推薦を受け、"&amp;基本情報入力票!C15&amp;"建設管理部にて開催概要をまとめましたので、貴社関係職員の検討会出席についてよろしくお願いいたします。"</f>
        <v>　この度、標記業務に関する発注前三者検討会の開催にあたり、(一社)函館建設業協会より、施工者側の参加者について推薦を受け、函館建設管理部にて開催概要をまとめましたので、貴社関係職員の検討会出席についてよろしくお願いいたします。</v>
      </c>
      <c r="B15" s="111"/>
      <c r="C15" s="111"/>
      <c r="D15" s="111"/>
      <c r="E15" s="111"/>
      <c r="F15" s="111"/>
      <c r="G15" s="111"/>
      <c r="H15" s="111"/>
      <c r="I15" s="111"/>
      <c r="J15" s="111"/>
      <c r="K15" s="111"/>
      <c r="L15" s="123"/>
    </row>
    <row r="16" spans="1:12" x14ac:dyDescent="0.2">
      <c r="A16" s="122"/>
      <c r="B16" s="111"/>
      <c r="C16" s="111"/>
      <c r="D16" s="111"/>
      <c r="E16" s="111"/>
      <c r="F16" s="111"/>
      <c r="G16" s="111"/>
      <c r="H16" s="111"/>
      <c r="I16" s="111"/>
      <c r="J16" s="111"/>
      <c r="K16" s="111"/>
      <c r="L16" s="123"/>
    </row>
    <row r="17" spans="1:12" x14ac:dyDescent="0.2">
      <c r="A17" s="122"/>
      <c r="B17" s="111"/>
      <c r="C17" s="111"/>
      <c r="D17" s="111"/>
      <c r="E17" s="111"/>
      <c r="F17" s="111"/>
      <c r="G17" s="111"/>
      <c r="H17" s="111"/>
      <c r="I17" s="111"/>
      <c r="J17" s="111"/>
      <c r="K17" s="111"/>
      <c r="L17" s="123"/>
    </row>
    <row r="18" spans="1:12" x14ac:dyDescent="0.2">
      <c r="A18" s="7" t="str">
        <f>"　なお、"&amp;基本情報入力票!A4&amp;"には、"&amp;基本情報入力票!C15&amp;"建設管理部から出席依頼を行っていることを申し添えます。"</f>
        <v>　なお、(一社)函館建設業協会には、函館建設管理部から出席依頼を行っていることを申し添えます。</v>
      </c>
      <c r="B18" s="8"/>
      <c r="C18" s="8"/>
      <c r="D18" s="8"/>
      <c r="E18" s="8"/>
      <c r="F18" s="79"/>
      <c r="G18" s="8"/>
      <c r="H18" s="8"/>
      <c r="I18" s="8"/>
      <c r="J18" s="8"/>
      <c r="K18" s="8"/>
      <c r="L18" s="9"/>
    </row>
    <row r="19" spans="1:12" x14ac:dyDescent="0.2">
      <c r="A19" s="7"/>
      <c r="B19" s="8"/>
      <c r="C19" s="8"/>
      <c r="D19" s="8"/>
      <c r="E19" s="8"/>
      <c r="F19" s="8"/>
      <c r="G19" s="8" t="s">
        <v>25</v>
      </c>
      <c r="H19" s="8"/>
      <c r="I19" s="8"/>
      <c r="J19" s="8"/>
      <c r="K19" s="8"/>
      <c r="L19" s="9"/>
    </row>
    <row r="20" spans="1:12" x14ac:dyDescent="0.2">
      <c r="A20" s="7"/>
      <c r="B20" s="8" t="s">
        <v>26</v>
      </c>
      <c r="C20" s="8"/>
      <c r="D20" s="8"/>
      <c r="E20" s="8" t="str">
        <f>+基本情報入力票!E49</f>
        <v>令和2年10月20日（火）　14時から</v>
      </c>
      <c r="F20" s="8"/>
      <c r="G20" s="8"/>
      <c r="H20" s="8"/>
      <c r="I20" s="8"/>
      <c r="J20" s="8"/>
      <c r="K20" s="8"/>
      <c r="L20" s="9"/>
    </row>
    <row r="21" spans="1:12" x14ac:dyDescent="0.2">
      <c r="A21" s="7"/>
      <c r="B21" s="8" t="s">
        <v>27</v>
      </c>
      <c r="C21" s="8"/>
      <c r="D21" s="8"/>
      <c r="E21" s="8" t="str">
        <f>+基本情報入力票!E51</f>
        <v>函館建設管理部　＃＃出張所</v>
      </c>
      <c r="F21" s="8"/>
      <c r="G21" s="8"/>
      <c r="H21" s="8"/>
      <c r="I21" s="74" t="str">
        <f>IF(基本情報入力票!C50&lt;&gt;0,基本情報入力票!C49&amp;基本情報入力票!D49,"")</f>
        <v>14時から</v>
      </c>
      <c r="J21" s="8"/>
      <c r="K21" s="8"/>
      <c r="L21" s="9"/>
    </row>
    <row r="22" spans="1:12" x14ac:dyDescent="0.2">
      <c r="A22" s="7"/>
      <c r="B22" s="8"/>
      <c r="C22" s="8"/>
      <c r="D22" s="8"/>
      <c r="E22" s="8" t="str">
        <f>+基本情報入力票!E53</f>
        <v>檜山郡上ノ国町＊＊＊</v>
      </c>
      <c r="F22" s="8"/>
      <c r="G22" s="8"/>
      <c r="H22" s="8"/>
      <c r="I22" s="74" t="str">
        <f>IF(基本情報入力票!C50&lt;&gt;0,基本情報入力票!C50&amp;基本情報入力票!D50,"")</f>
        <v>15時から</v>
      </c>
      <c r="J22" s="8"/>
      <c r="K22" s="8"/>
      <c r="L22" s="9"/>
    </row>
    <row r="23" spans="1:12" x14ac:dyDescent="0.2">
      <c r="A23" s="7"/>
      <c r="B23" s="8" t="s">
        <v>28</v>
      </c>
      <c r="C23" s="8"/>
      <c r="D23" s="8"/>
      <c r="E23" s="8" t="s">
        <v>45</v>
      </c>
      <c r="F23" s="8"/>
      <c r="G23" s="8"/>
      <c r="H23" s="8"/>
      <c r="I23" s="8"/>
      <c r="J23" s="8"/>
      <c r="K23" s="8"/>
      <c r="L23" s="9"/>
    </row>
    <row r="24" spans="1:12" x14ac:dyDescent="0.2">
      <c r="A24" s="7"/>
      <c r="B24" s="8" t="s">
        <v>46</v>
      </c>
      <c r="C24" s="8"/>
      <c r="D24" s="8"/>
      <c r="E24" s="8" t="str">
        <f>+基本情報入力票!C29</f>
        <v>￥￥￥川改修工事　構造物設計</v>
      </c>
      <c r="F24" s="8"/>
      <c r="G24" s="8"/>
      <c r="H24" s="8"/>
      <c r="I24" s="8"/>
      <c r="J24" s="8"/>
      <c r="K24" s="8"/>
      <c r="L24" s="9"/>
    </row>
    <row r="25" spans="1:12" x14ac:dyDescent="0.2">
      <c r="A25" s="7"/>
      <c r="B25" s="8" t="s">
        <v>47</v>
      </c>
      <c r="C25" s="8"/>
      <c r="D25" s="8"/>
      <c r="E25" s="72" t="str">
        <f>+基本情報入力票!C55</f>
        <v>￥￥コンサルタント（株）</v>
      </c>
      <c r="F25" s="8"/>
      <c r="G25" s="8"/>
      <c r="H25" s="8"/>
      <c r="I25" s="8"/>
      <c r="J25" s="8"/>
      <c r="K25" s="8"/>
      <c r="L25" s="9"/>
    </row>
    <row r="26" spans="1:12" x14ac:dyDescent="0.2">
      <c r="A26" s="7"/>
      <c r="B26" s="8" t="s">
        <v>236</v>
      </c>
      <c r="C26" s="8"/>
      <c r="D26" s="8"/>
      <c r="E26" s="124" t="str">
        <f>+基本情報入力票!C62</f>
        <v>（例）＊＊＊改修工事における＠＠構造物の施工に伴う「行程管理」「仮設計画」技術的所見などについて相互に情報交換するものです。また、工事箇所周辺は貴重な動植物が生息していることから環境に配慮した工程を検討する必要があります。</v>
      </c>
      <c r="F26" s="124"/>
      <c r="G26" s="124"/>
      <c r="H26" s="124"/>
      <c r="I26" s="124"/>
      <c r="J26" s="124"/>
      <c r="K26" s="124"/>
      <c r="L26" s="9"/>
    </row>
    <row r="27" spans="1:12" x14ac:dyDescent="0.2">
      <c r="A27" s="7"/>
      <c r="B27" s="8"/>
      <c r="C27" s="8"/>
      <c r="D27" s="8"/>
      <c r="E27" s="124"/>
      <c r="F27" s="124"/>
      <c r="G27" s="124"/>
      <c r="H27" s="124"/>
      <c r="I27" s="124"/>
      <c r="J27" s="124"/>
      <c r="K27" s="124"/>
      <c r="L27" s="9"/>
    </row>
    <row r="28" spans="1:12" x14ac:dyDescent="0.2">
      <c r="A28" s="7"/>
      <c r="B28" s="8"/>
      <c r="C28" s="8"/>
      <c r="D28" s="8"/>
      <c r="E28" s="124"/>
      <c r="F28" s="124"/>
      <c r="G28" s="124"/>
      <c r="H28" s="124"/>
      <c r="I28" s="124"/>
      <c r="J28" s="124"/>
      <c r="K28" s="124"/>
      <c r="L28" s="9"/>
    </row>
    <row r="29" spans="1:12" x14ac:dyDescent="0.2">
      <c r="A29" s="7"/>
      <c r="B29" s="8"/>
      <c r="C29" s="8"/>
      <c r="D29" s="8"/>
      <c r="E29" s="124"/>
      <c r="F29" s="124"/>
      <c r="G29" s="124"/>
      <c r="H29" s="124"/>
      <c r="I29" s="124"/>
      <c r="J29" s="124"/>
      <c r="K29" s="124"/>
      <c r="L29" s="9"/>
    </row>
    <row r="30" spans="1:12" x14ac:dyDescent="0.2">
      <c r="A30" s="7"/>
      <c r="B30" s="8" t="s">
        <v>101</v>
      </c>
      <c r="C30" s="8"/>
      <c r="D30" s="8"/>
      <c r="E30" s="111" t="s">
        <v>107</v>
      </c>
      <c r="F30" s="111"/>
      <c r="G30" s="111"/>
      <c r="H30" s="111"/>
      <c r="I30" s="111"/>
      <c r="J30" s="111"/>
      <c r="K30" s="111"/>
      <c r="L30" s="9"/>
    </row>
    <row r="31" spans="1:12" x14ac:dyDescent="0.2">
      <c r="A31" s="7"/>
      <c r="B31" s="8"/>
      <c r="C31" s="8"/>
      <c r="D31" s="8"/>
      <c r="E31" s="111"/>
      <c r="F31" s="111"/>
      <c r="G31" s="111"/>
      <c r="H31" s="111"/>
      <c r="I31" s="111"/>
      <c r="J31" s="111"/>
      <c r="K31" s="111"/>
      <c r="L31" s="9"/>
    </row>
    <row r="32" spans="1:12" x14ac:dyDescent="0.2">
      <c r="A32" s="7"/>
      <c r="B32" s="8"/>
      <c r="C32" s="8"/>
      <c r="D32" s="8"/>
      <c r="E32" s="111"/>
      <c r="F32" s="111"/>
      <c r="G32" s="111"/>
      <c r="H32" s="111"/>
      <c r="I32" s="111"/>
      <c r="J32" s="111"/>
      <c r="K32" s="111"/>
      <c r="L32" s="9"/>
    </row>
    <row r="33" spans="1:12" x14ac:dyDescent="0.2">
      <c r="A33" s="7"/>
      <c r="B33" s="8" t="s">
        <v>102</v>
      </c>
      <c r="C33" s="8"/>
      <c r="D33" s="8">
        <v>1</v>
      </c>
      <c r="E33" s="80" t="s">
        <v>193</v>
      </c>
      <c r="F33" s="81"/>
      <c r="G33" s="81"/>
      <c r="H33" s="81"/>
      <c r="I33" s="81"/>
      <c r="J33" s="81"/>
      <c r="K33" s="81"/>
      <c r="L33" s="9"/>
    </row>
    <row r="34" spans="1:12" x14ac:dyDescent="0.2">
      <c r="A34" s="7"/>
      <c r="B34" s="8"/>
      <c r="C34" s="8"/>
      <c r="D34" s="8"/>
      <c r="E34" s="111" t="s">
        <v>185</v>
      </c>
      <c r="F34" s="111"/>
      <c r="G34" s="111"/>
      <c r="H34" s="111"/>
      <c r="I34" s="111"/>
      <c r="J34" s="111"/>
      <c r="K34" s="111"/>
      <c r="L34" s="9"/>
    </row>
    <row r="35" spans="1:12" x14ac:dyDescent="0.2">
      <c r="A35" s="7"/>
      <c r="B35" s="8"/>
      <c r="C35" s="8"/>
      <c r="D35" s="8"/>
      <c r="E35" s="111"/>
      <c r="F35" s="111"/>
      <c r="G35" s="111"/>
      <c r="H35" s="111"/>
      <c r="I35" s="111"/>
      <c r="J35" s="111"/>
      <c r="K35" s="111"/>
      <c r="L35" s="9"/>
    </row>
    <row r="36" spans="1:12" x14ac:dyDescent="0.2">
      <c r="A36" s="7"/>
      <c r="B36" s="8"/>
      <c r="C36" s="8"/>
      <c r="D36" s="8"/>
      <c r="E36" s="111" t="s">
        <v>237</v>
      </c>
      <c r="F36" s="111"/>
      <c r="G36" s="111"/>
      <c r="H36" s="111"/>
      <c r="I36" s="111"/>
      <c r="J36" s="111"/>
      <c r="K36" s="111"/>
      <c r="L36" s="9"/>
    </row>
    <row r="37" spans="1:12" x14ac:dyDescent="0.2">
      <c r="A37" s="7"/>
      <c r="B37" s="8"/>
      <c r="C37" s="8"/>
      <c r="D37" s="8"/>
      <c r="E37" s="111"/>
      <c r="F37" s="111"/>
      <c r="G37" s="111"/>
      <c r="H37" s="111"/>
      <c r="I37" s="111"/>
      <c r="J37" s="111"/>
      <c r="K37" s="111"/>
      <c r="L37" s="9"/>
    </row>
    <row r="38" spans="1:12" x14ac:dyDescent="0.2">
      <c r="A38" s="7"/>
      <c r="B38" s="8"/>
      <c r="C38" s="8"/>
      <c r="D38" s="8">
        <v>2</v>
      </c>
      <c r="E38" s="111" t="s">
        <v>104</v>
      </c>
      <c r="F38" s="111"/>
      <c r="G38" s="111"/>
      <c r="H38" s="111"/>
      <c r="I38" s="111"/>
      <c r="J38" s="111"/>
      <c r="K38" s="111"/>
      <c r="L38" s="9"/>
    </row>
    <row r="39" spans="1:12" x14ac:dyDescent="0.2">
      <c r="A39" s="7"/>
      <c r="B39" s="8"/>
      <c r="C39" s="8"/>
      <c r="D39" s="8"/>
      <c r="E39" s="111"/>
      <c r="F39" s="111"/>
      <c r="G39" s="111"/>
      <c r="H39" s="111"/>
      <c r="I39" s="111"/>
      <c r="J39" s="111"/>
      <c r="K39" s="111"/>
      <c r="L39" s="9"/>
    </row>
    <row r="40" spans="1:12" x14ac:dyDescent="0.2">
      <c r="A40" s="7"/>
      <c r="B40" s="8"/>
      <c r="C40" s="8"/>
      <c r="D40" s="8"/>
      <c r="E40" s="111" t="s">
        <v>105</v>
      </c>
      <c r="F40" s="111"/>
      <c r="G40" s="111"/>
      <c r="H40" s="111"/>
      <c r="I40" s="111"/>
      <c r="J40" s="111"/>
      <c r="K40" s="111"/>
      <c r="L40" s="9"/>
    </row>
    <row r="41" spans="1:12" x14ac:dyDescent="0.2">
      <c r="A41" s="7"/>
      <c r="B41" s="8"/>
      <c r="C41" s="8"/>
      <c r="D41" s="8"/>
      <c r="E41" s="111"/>
      <c r="F41" s="111"/>
      <c r="G41" s="111"/>
      <c r="H41" s="111"/>
      <c r="I41" s="111"/>
      <c r="J41" s="111"/>
      <c r="K41" s="111"/>
      <c r="L41" s="9"/>
    </row>
    <row r="42" spans="1:12" ht="13.5" customHeight="1" x14ac:dyDescent="0.2">
      <c r="A42" s="7"/>
      <c r="B42" s="8"/>
      <c r="C42" s="8"/>
      <c r="D42" s="8"/>
      <c r="E42" s="111" t="s">
        <v>181</v>
      </c>
      <c r="F42" s="111"/>
      <c r="G42" s="111"/>
      <c r="H42" s="111"/>
      <c r="I42" s="111"/>
      <c r="J42" s="111"/>
      <c r="K42" s="111"/>
      <c r="L42" s="9"/>
    </row>
    <row r="43" spans="1:12" x14ac:dyDescent="0.2">
      <c r="A43" s="7"/>
      <c r="B43" s="8"/>
      <c r="C43" s="8"/>
      <c r="D43" s="8"/>
      <c r="E43" s="111"/>
      <c r="F43" s="111"/>
      <c r="G43" s="111"/>
      <c r="H43" s="111"/>
      <c r="I43" s="111"/>
      <c r="J43" s="111"/>
      <c r="K43" s="111"/>
      <c r="L43" s="9"/>
    </row>
    <row r="44" spans="1:12" x14ac:dyDescent="0.2">
      <c r="A44" s="7"/>
      <c r="B44" s="8"/>
      <c r="C44" s="8"/>
      <c r="D44" s="8"/>
      <c r="E44" s="111"/>
      <c r="F44" s="111"/>
      <c r="G44" s="111"/>
      <c r="H44" s="111"/>
      <c r="I44" s="111"/>
      <c r="J44" s="111"/>
      <c r="K44" s="111"/>
      <c r="L44" s="9"/>
    </row>
    <row r="45" spans="1:12" x14ac:dyDescent="0.2">
      <c r="A45" s="7"/>
      <c r="B45" s="8"/>
      <c r="C45" s="8"/>
      <c r="D45" s="8"/>
      <c r="E45" s="8"/>
      <c r="F45" s="82"/>
      <c r="G45" s="8"/>
      <c r="H45" s="8"/>
      <c r="I45" s="8"/>
      <c r="J45" s="8"/>
      <c r="K45" s="8"/>
      <c r="L45" s="9"/>
    </row>
    <row r="46" spans="1:12" x14ac:dyDescent="0.2">
      <c r="A46" s="7"/>
      <c r="B46" s="8"/>
      <c r="C46" s="8"/>
      <c r="D46" s="8"/>
      <c r="E46" s="8"/>
      <c r="F46" s="8"/>
      <c r="G46" s="8"/>
      <c r="H46" s="8"/>
      <c r="I46" s="8"/>
      <c r="J46" s="8"/>
      <c r="K46" s="8"/>
      <c r="L46" s="9"/>
    </row>
    <row r="47" spans="1:12" x14ac:dyDescent="0.2">
      <c r="A47" s="7"/>
      <c r="B47" s="8"/>
      <c r="C47" s="8"/>
      <c r="D47" s="8"/>
      <c r="E47" s="8"/>
      <c r="F47" s="8"/>
      <c r="G47" s="8"/>
      <c r="H47" s="17" t="s">
        <v>48</v>
      </c>
      <c r="I47" s="18"/>
      <c r="J47" s="19"/>
      <c r="K47" s="8"/>
      <c r="L47" s="9"/>
    </row>
    <row r="48" spans="1:12" x14ac:dyDescent="0.2">
      <c r="A48" s="7"/>
      <c r="B48" s="8"/>
      <c r="C48" s="8"/>
      <c r="D48" s="8"/>
      <c r="E48" s="8"/>
      <c r="F48" s="8"/>
      <c r="G48" s="8"/>
      <c r="H48" s="7" t="str">
        <f>+基本情報入力票!E58</f>
        <v>主査（設計監理）　さんしゃ　たろう</v>
      </c>
      <c r="I48" s="8"/>
      <c r="J48" s="9"/>
      <c r="K48" s="8"/>
      <c r="L48" s="9"/>
    </row>
    <row r="49" spans="1:12" x14ac:dyDescent="0.2">
      <c r="A49" s="7"/>
      <c r="B49" s="8"/>
      <c r="C49" s="8"/>
      <c r="D49" s="8"/>
      <c r="E49" s="8"/>
      <c r="F49" s="8"/>
      <c r="G49" s="8"/>
      <c r="H49" s="20" t="str">
        <f>+基本情報入力票!C60</f>
        <v>0138-**-@@@@</v>
      </c>
      <c r="I49" s="21"/>
      <c r="J49" s="22"/>
      <c r="K49" s="8"/>
      <c r="L49" s="9"/>
    </row>
    <row r="50" spans="1:12" x14ac:dyDescent="0.2">
      <c r="A50" s="7"/>
      <c r="B50" s="8"/>
      <c r="C50" s="8"/>
      <c r="D50" s="8"/>
      <c r="E50" s="8"/>
      <c r="F50" s="8"/>
      <c r="G50" s="8"/>
      <c r="H50" s="8"/>
      <c r="I50" s="8"/>
      <c r="J50" s="8"/>
      <c r="K50" s="8"/>
      <c r="L50" s="9"/>
    </row>
    <row r="51" spans="1:12" x14ac:dyDescent="0.2">
      <c r="A51" s="20"/>
      <c r="B51" s="21"/>
      <c r="C51" s="21"/>
      <c r="D51" s="21"/>
      <c r="E51" s="21"/>
      <c r="F51" s="21"/>
      <c r="G51" s="21"/>
      <c r="H51" s="21"/>
      <c r="I51" s="21"/>
      <c r="J51" s="21"/>
      <c r="K51" s="21"/>
      <c r="L51" s="22"/>
    </row>
    <row r="62" spans="1:12" x14ac:dyDescent="0.2">
      <c r="B62" t="s">
        <v>204</v>
      </c>
    </row>
    <row r="63" spans="1:12" x14ac:dyDescent="0.2">
      <c r="C63" t="s">
        <v>29</v>
      </c>
    </row>
    <row r="65" spans="3:11" x14ac:dyDescent="0.2">
      <c r="C65" s="10" t="s">
        <v>60</v>
      </c>
      <c r="D65" s="11" t="s">
        <v>50</v>
      </c>
      <c r="E65" s="12"/>
      <c r="F65" s="12"/>
      <c r="G65" s="13"/>
      <c r="H65" s="10" t="s">
        <v>58</v>
      </c>
      <c r="I65" s="11" t="s">
        <v>59</v>
      </c>
      <c r="J65" s="13"/>
    </row>
    <row r="66" spans="3:11" x14ac:dyDescent="0.2">
      <c r="C66" s="14" t="s">
        <v>30</v>
      </c>
      <c r="D66" s="17" t="str">
        <f>+基本情報入力票!C55</f>
        <v>￥￥コンサルタント（株）</v>
      </c>
      <c r="E66" s="18"/>
      <c r="F66" s="18"/>
      <c r="G66" s="19"/>
      <c r="H66" s="14"/>
      <c r="I66" s="17"/>
      <c r="J66" s="19"/>
    </row>
    <row r="67" spans="3:11" x14ac:dyDescent="0.2">
      <c r="C67" s="15"/>
      <c r="D67" s="7"/>
      <c r="E67" s="8"/>
      <c r="F67" s="38" t="s">
        <v>52</v>
      </c>
      <c r="G67" s="23"/>
      <c r="H67" s="33" t="s">
        <v>31</v>
      </c>
      <c r="I67" s="25"/>
      <c r="J67" s="23"/>
    </row>
    <row r="68" spans="3:11" x14ac:dyDescent="0.2">
      <c r="C68" s="15"/>
      <c r="D68" s="7"/>
      <c r="E68" s="8"/>
      <c r="F68" s="39" t="s">
        <v>53</v>
      </c>
      <c r="G68" s="29"/>
      <c r="H68" s="34" t="s">
        <v>32</v>
      </c>
      <c r="I68" s="30"/>
      <c r="J68" s="29"/>
    </row>
    <row r="69" spans="3:11" x14ac:dyDescent="0.2">
      <c r="C69" s="15"/>
      <c r="D69" s="7"/>
      <c r="E69" s="8"/>
      <c r="F69" s="39" t="s">
        <v>54</v>
      </c>
      <c r="G69" s="29"/>
      <c r="H69" s="34" t="s">
        <v>33</v>
      </c>
      <c r="I69" s="30"/>
      <c r="J69" s="29"/>
    </row>
    <row r="70" spans="3:11" x14ac:dyDescent="0.2">
      <c r="C70" s="15"/>
      <c r="D70" s="7"/>
      <c r="E70" s="8"/>
      <c r="F70" s="39" t="s">
        <v>54</v>
      </c>
      <c r="G70" s="29"/>
      <c r="H70" s="34" t="s">
        <v>108</v>
      </c>
      <c r="I70" s="30"/>
      <c r="J70" s="29"/>
    </row>
    <row r="71" spans="3:11" x14ac:dyDescent="0.2">
      <c r="C71" s="16"/>
      <c r="D71" s="20"/>
      <c r="E71" s="21"/>
      <c r="F71" s="24"/>
      <c r="G71" s="22"/>
      <c r="H71" s="16"/>
      <c r="I71" s="20"/>
      <c r="J71" s="22"/>
    </row>
    <row r="72" spans="3:11" x14ac:dyDescent="0.2">
      <c r="C72" s="14" t="s">
        <v>34</v>
      </c>
      <c r="D72" s="17" t="str">
        <f>+基本情報入力票!J16</f>
        <v>(一社)函館建設業協会</v>
      </c>
      <c r="E72" s="18"/>
      <c r="F72" s="18"/>
      <c r="G72" s="19"/>
      <c r="H72" s="26"/>
      <c r="I72" s="27"/>
      <c r="J72" s="28"/>
    </row>
    <row r="73" spans="3:11" x14ac:dyDescent="0.2">
      <c r="C73" s="15"/>
      <c r="D73" s="7"/>
      <c r="E73" s="8"/>
      <c r="F73" s="38" t="s">
        <v>51</v>
      </c>
      <c r="G73" s="23"/>
      <c r="H73" s="35" t="s">
        <v>38</v>
      </c>
      <c r="I73" s="36" t="s">
        <v>35</v>
      </c>
      <c r="J73" s="9"/>
    </row>
    <row r="74" spans="3:11" x14ac:dyDescent="0.2">
      <c r="C74" s="15"/>
      <c r="D74" s="7"/>
      <c r="E74" s="8"/>
      <c r="F74" s="39" t="s">
        <v>51</v>
      </c>
      <c r="G74" s="29"/>
      <c r="H74" s="34" t="s">
        <v>37</v>
      </c>
      <c r="I74" s="37" t="s">
        <v>36</v>
      </c>
      <c r="J74" s="29"/>
    </row>
    <row r="75" spans="3:11" x14ac:dyDescent="0.2">
      <c r="C75" s="15"/>
      <c r="D75" s="7"/>
      <c r="E75" s="8"/>
      <c r="F75" s="39" t="s">
        <v>51</v>
      </c>
      <c r="G75" s="29"/>
      <c r="H75" s="34" t="s">
        <v>39</v>
      </c>
      <c r="I75" s="37" t="s">
        <v>93</v>
      </c>
      <c r="J75" s="29"/>
    </row>
    <row r="76" spans="3:11" x14ac:dyDescent="0.2">
      <c r="C76" s="15"/>
      <c r="D76" s="7"/>
      <c r="E76" s="8"/>
      <c r="F76" s="39" t="s">
        <v>187</v>
      </c>
      <c r="G76" s="29"/>
      <c r="H76" s="34" t="s">
        <v>188</v>
      </c>
      <c r="I76" s="37" t="s">
        <v>189</v>
      </c>
      <c r="J76" s="29"/>
      <c r="K76" s="78" t="s">
        <v>190</v>
      </c>
    </row>
    <row r="77" spans="3:11" x14ac:dyDescent="0.2">
      <c r="C77" s="16"/>
      <c r="D77" s="20"/>
      <c r="E77" s="21"/>
      <c r="F77" s="24"/>
      <c r="G77" s="22"/>
      <c r="H77" s="16"/>
      <c r="I77" s="20"/>
      <c r="J77" s="22"/>
    </row>
    <row r="78" spans="3:11" x14ac:dyDescent="0.2">
      <c r="C78" s="14" t="s">
        <v>40</v>
      </c>
      <c r="D78" s="17" t="str">
        <f>+基本情報入力票!E51</f>
        <v>函館建設管理部　＃＃出張所</v>
      </c>
      <c r="E78" s="18"/>
      <c r="F78" s="18"/>
      <c r="G78" s="19"/>
      <c r="H78" s="14"/>
      <c r="I78" s="17"/>
      <c r="J78" s="19"/>
    </row>
    <row r="79" spans="3:11" x14ac:dyDescent="0.2">
      <c r="C79" s="15"/>
      <c r="D79" s="7"/>
      <c r="E79" s="8"/>
      <c r="F79" s="38" t="s">
        <v>49</v>
      </c>
      <c r="G79" s="23"/>
      <c r="H79" s="33" t="s">
        <v>41</v>
      </c>
      <c r="I79" s="25"/>
      <c r="J79" s="23"/>
    </row>
    <row r="80" spans="3:11" x14ac:dyDescent="0.2">
      <c r="C80" s="15"/>
      <c r="D80" s="7"/>
      <c r="E80" s="8"/>
      <c r="F80" s="39" t="s">
        <v>55</v>
      </c>
      <c r="G80" s="29"/>
      <c r="H80" s="34" t="s">
        <v>42</v>
      </c>
      <c r="I80" s="30"/>
      <c r="J80" s="29"/>
    </row>
    <row r="81" spans="3:10" x14ac:dyDescent="0.2">
      <c r="C81" s="15"/>
      <c r="D81" s="7"/>
      <c r="E81" s="8"/>
      <c r="F81" s="39" t="s">
        <v>56</v>
      </c>
      <c r="G81" s="29"/>
      <c r="H81" s="34" t="s">
        <v>109</v>
      </c>
      <c r="I81" s="30"/>
      <c r="J81" s="29"/>
    </row>
    <row r="82" spans="3:10" x14ac:dyDescent="0.2">
      <c r="C82" s="15"/>
      <c r="D82" s="7"/>
      <c r="E82" s="8"/>
      <c r="F82" s="39" t="s">
        <v>192</v>
      </c>
      <c r="G82" s="29"/>
      <c r="H82" s="34" t="s">
        <v>191</v>
      </c>
      <c r="I82" s="7"/>
      <c r="J82" s="9"/>
    </row>
    <row r="83" spans="3:10" x14ac:dyDescent="0.2">
      <c r="C83" s="15"/>
      <c r="D83" s="20"/>
      <c r="E83" s="21"/>
      <c r="F83" s="24"/>
      <c r="G83" s="22"/>
      <c r="H83" s="16"/>
      <c r="I83" s="20"/>
      <c r="J83" s="22"/>
    </row>
    <row r="84" spans="3:10" x14ac:dyDescent="0.2">
      <c r="C84" s="15"/>
      <c r="D84" s="17" t="str">
        <f>+基本情報入力票!E57</f>
        <v>函館建設管理部事業室地域調整課</v>
      </c>
      <c r="E84" s="18"/>
      <c r="F84" s="18"/>
      <c r="G84" s="19"/>
      <c r="H84" s="26"/>
      <c r="I84" s="27"/>
      <c r="J84" s="28"/>
    </row>
    <row r="85" spans="3:10" x14ac:dyDescent="0.2">
      <c r="C85" s="15"/>
      <c r="D85" s="7"/>
      <c r="E85" s="8"/>
      <c r="F85" s="39" t="s">
        <v>206</v>
      </c>
      <c r="G85" s="23"/>
      <c r="H85" s="34" t="s">
        <v>207</v>
      </c>
      <c r="I85" s="7" t="s">
        <v>208</v>
      </c>
      <c r="J85" s="9"/>
    </row>
    <row r="86" spans="3:10" x14ac:dyDescent="0.2">
      <c r="C86" s="15"/>
      <c r="D86" s="7"/>
      <c r="E86" s="8"/>
      <c r="F86" s="39" t="s">
        <v>57</v>
      </c>
      <c r="G86" s="29"/>
      <c r="H86" s="34" t="s">
        <v>43</v>
      </c>
      <c r="I86" s="30"/>
      <c r="J86" s="29"/>
    </row>
    <row r="87" spans="3:10" x14ac:dyDescent="0.2">
      <c r="C87" s="16"/>
      <c r="D87" s="20"/>
      <c r="E87" s="21"/>
      <c r="F87" s="24"/>
      <c r="G87" s="22"/>
      <c r="H87" s="16"/>
      <c r="I87" s="20"/>
      <c r="J87" s="22"/>
    </row>
  </sheetData>
  <mergeCells count="10">
    <mergeCell ref="J1:K1"/>
    <mergeCell ref="E42:K44"/>
    <mergeCell ref="E26:K29"/>
    <mergeCell ref="A12:L14"/>
    <mergeCell ref="A15:L17"/>
    <mergeCell ref="E30:K32"/>
    <mergeCell ref="E38:K39"/>
    <mergeCell ref="E40:K41"/>
    <mergeCell ref="E34:K35"/>
    <mergeCell ref="E36:K37"/>
  </mergeCells>
  <phoneticPr fontId="1"/>
  <pageMargins left="0.70866141732283472" right="0.70866141732283472" top="0.74803149606299213" bottom="0.74803149606299213" header="0.31496062992125984" footer="0.31496062992125984"/>
  <pageSetup paperSize="9" orientation="portrait" cellComments="asDisplayed" r:id="rId1"/>
  <headerFooter>
    <oddFooter>&amp;R&amp;A&amp;{-&amp;P&amp;{/&amp;N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7"/>
  <sheetViews>
    <sheetView showZeros="0" view="pageBreakPreview" zoomScaleNormal="100" zoomScaleSheetLayoutView="100" workbookViewId="0">
      <selection activeCell="F64" sqref="F64"/>
    </sheetView>
  </sheetViews>
  <sheetFormatPr defaultRowHeight="13" x14ac:dyDescent="0.2"/>
  <cols>
    <col min="1" max="1" width="1.90625" customWidth="1"/>
    <col min="4" max="5" width="4.453125" customWidth="1"/>
    <col min="8" max="8" width="12.453125" customWidth="1"/>
    <col min="12" max="12" width="1.90625" customWidth="1"/>
  </cols>
  <sheetData>
    <row r="1" spans="1:12" x14ac:dyDescent="0.2">
      <c r="J1" s="109" t="s">
        <v>205</v>
      </c>
      <c r="K1" s="110"/>
    </row>
    <row r="2" spans="1:12" x14ac:dyDescent="0.2">
      <c r="A2" s="17"/>
      <c r="B2" s="18"/>
      <c r="C2" s="18"/>
      <c r="D2" s="18"/>
      <c r="E2" s="18"/>
      <c r="F2" s="18"/>
      <c r="G2" s="18"/>
      <c r="H2" s="18"/>
      <c r="I2" s="18"/>
      <c r="J2" s="18"/>
      <c r="K2" s="18"/>
      <c r="L2" s="19"/>
    </row>
    <row r="3" spans="1:12" x14ac:dyDescent="0.2">
      <c r="A3" s="7"/>
      <c r="B3" s="8"/>
      <c r="C3" s="8"/>
      <c r="D3" s="8"/>
      <c r="E3" s="8"/>
      <c r="F3" s="8"/>
      <c r="G3" s="8"/>
      <c r="H3" s="8"/>
      <c r="I3" s="8"/>
      <c r="J3" s="8"/>
      <c r="K3" s="73" t="str">
        <f>+基本情報入力票!A5</f>
        <v>渡函建調第567号</v>
      </c>
      <c r="L3" s="9"/>
    </row>
    <row r="4" spans="1:12" x14ac:dyDescent="0.2">
      <c r="A4" s="7"/>
      <c r="B4" s="8"/>
      <c r="C4" s="8"/>
      <c r="D4" s="8"/>
      <c r="E4" s="8"/>
      <c r="F4" s="8"/>
      <c r="G4" s="8"/>
      <c r="H4" s="8"/>
      <c r="I4" s="8"/>
      <c r="J4" s="8"/>
      <c r="K4" s="73" t="str">
        <f>+基本情報入力票!E13</f>
        <v>令和2年(2020年)8月31日</v>
      </c>
      <c r="L4" s="9"/>
    </row>
    <row r="5" spans="1:12" x14ac:dyDescent="0.2">
      <c r="A5" s="7"/>
      <c r="B5" s="8" t="str">
        <f>+基本情報入力票!A3</f>
        <v>(一社)函館建設業協会　会長　様</v>
      </c>
      <c r="C5" s="8"/>
      <c r="D5" s="8"/>
      <c r="E5" s="8"/>
      <c r="F5" s="8"/>
      <c r="G5" s="8"/>
      <c r="H5" s="8"/>
      <c r="I5" s="8"/>
      <c r="J5" s="8"/>
      <c r="K5" s="8"/>
      <c r="L5" s="9"/>
    </row>
    <row r="6" spans="1:12" x14ac:dyDescent="0.2">
      <c r="A6" s="7"/>
      <c r="B6" s="8"/>
      <c r="C6" s="8"/>
      <c r="D6" s="8"/>
      <c r="E6" s="8"/>
      <c r="F6" s="8"/>
      <c r="G6" s="8"/>
      <c r="H6" s="8"/>
      <c r="I6" s="8"/>
      <c r="J6" s="8"/>
      <c r="K6" s="73" t="str">
        <f>+基本情報入力票!A6</f>
        <v>北海道渡島総合振興局函館建設管理部長</v>
      </c>
      <c r="L6" s="9"/>
    </row>
    <row r="7" spans="1:12" x14ac:dyDescent="0.2">
      <c r="A7" s="7"/>
      <c r="B7" s="8"/>
      <c r="C7" s="8"/>
      <c r="D7" s="8"/>
      <c r="E7" s="8"/>
      <c r="F7" s="8"/>
      <c r="G7" s="8"/>
      <c r="H7" s="8"/>
      <c r="I7" s="8"/>
      <c r="J7" s="8"/>
      <c r="K7" s="73" t="s">
        <v>24</v>
      </c>
      <c r="L7" s="9"/>
    </row>
    <row r="8" spans="1:12" x14ac:dyDescent="0.2">
      <c r="A8" s="7"/>
      <c r="B8" s="8"/>
      <c r="C8" s="8"/>
      <c r="D8" s="8"/>
      <c r="E8" s="8"/>
      <c r="F8" s="8"/>
      <c r="G8" s="8"/>
      <c r="H8" s="8"/>
      <c r="I8" s="8"/>
      <c r="J8" s="8"/>
      <c r="K8" s="8"/>
      <c r="L8" s="9"/>
    </row>
    <row r="9" spans="1:12" x14ac:dyDescent="0.2">
      <c r="A9" s="7"/>
      <c r="B9" s="8"/>
      <c r="C9" s="8" t="str">
        <f>+基本情報入力票!A7</f>
        <v>令和2年度　￥￥￥川改修工事　構造物設計委託業務</v>
      </c>
      <c r="D9" s="8"/>
      <c r="E9" s="8"/>
      <c r="F9" s="8"/>
      <c r="G9" s="8"/>
      <c r="H9" s="8"/>
      <c r="I9" s="8"/>
      <c r="J9" s="8"/>
      <c r="K9" s="8"/>
      <c r="L9" s="9"/>
    </row>
    <row r="10" spans="1:12" x14ac:dyDescent="0.2">
      <c r="A10" s="7"/>
      <c r="B10" s="8"/>
      <c r="C10" s="8" t="str">
        <f>+"に関する工事発注前三者検討会（第"&amp;基本情報入力票!E64&amp;"回）出席について(依頼)"</f>
        <v>に関する工事発注前三者検討会（第3回）出席について(依頼)</v>
      </c>
      <c r="D10" s="8"/>
      <c r="E10" s="8"/>
      <c r="F10" s="8"/>
      <c r="G10" s="8"/>
      <c r="H10" s="8"/>
      <c r="I10" s="8"/>
      <c r="J10" s="8"/>
      <c r="K10" s="8"/>
      <c r="L10" s="9"/>
    </row>
    <row r="11" spans="1:12" x14ac:dyDescent="0.2">
      <c r="A11" s="7" t="s">
        <v>100</v>
      </c>
      <c r="B11" s="8"/>
      <c r="C11" s="8"/>
      <c r="D11" s="8"/>
      <c r="E11" s="8"/>
      <c r="F11" s="8"/>
      <c r="G11" s="8"/>
      <c r="H11" s="8"/>
      <c r="I11" s="8"/>
      <c r="J11" s="8"/>
      <c r="K11" s="8"/>
      <c r="L11" s="9"/>
    </row>
    <row r="12" spans="1:12" x14ac:dyDescent="0.2">
      <c r="A12" s="122" t="s">
        <v>235</v>
      </c>
      <c r="B12" s="111"/>
      <c r="C12" s="111"/>
      <c r="D12" s="111"/>
      <c r="E12" s="111"/>
      <c r="F12" s="111"/>
      <c r="G12" s="111"/>
      <c r="H12" s="111"/>
      <c r="I12" s="111"/>
      <c r="J12" s="111"/>
      <c r="K12" s="111"/>
      <c r="L12" s="123"/>
    </row>
    <row r="13" spans="1:12" x14ac:dyDescent="0.2">
      <c r="A13" s="122"/>
      <c r="B13" s="111"/>
      <c r="C13" s="111"/>
      <c r="D13" s="111"/>
      <c r="E13" s="111"/>
      <c r="F13" s="111"/>
      <c r="G13" s="111"/>
      <c r="H13" s="111"/>
      <c r="I13" s="111"/>
      <c r="J13" s="111"/>
      <c r="K13" s="111"/>
      <c r="L13" s="123"/>
    </row>
    <row r="14" spans="1:12" x14ac:dyDescent="0.2">
      <c r="A14" s="122"/>
      <c r="B14" s="111"/>
      <c r="C14" s="111"/>
      <c r="D14" s="111"/>
      <c r="E14" s="111"/>
      <c r="F14" s="111"/>
      <c r="G14" s="111"/>
      <c r="H14" s="111"/>
      <c r="I14" s="111"/>
      <c r="J14" s="111"/>
      <c r="K14" s="111"/>
      <c r="L14" s="123"/>
    </row>
    <row r="15" spans="1:12" x14ac:dyDescent="0.2">
      <c r="A15" s="122" t="s">
        <v>238</v>
      </c>
      <c r="B15" s="111"/>
      <c r="C15" s="111"/>
      <c r="D15" s="111"/>
      <c r="E15" s="111"/>
      <c r="F15" s="111"/>
      <c r="G15" s="111"/>
      <c r="H15" s="111"/>
      <c r="I15" s="111"/>
      <c r="J15" s="111"/>
      <c r="K15" s="111"/>
      <c r="L15" s="123"/>
    </row>
    <row r="16" spans="1:12" x14ac:dyDescent="0.2">
      <c r="A16" s="122"/>
      <c r="B16" s="111"/>
      <c r="C16" s="111"/>
      <c r="D16" s="111"/>
      <c r="E16" s="111"/>
      <c r="F16" s="111"/>
      <c r="G16" s="111"/>
      <c r="H16" s="111"/>
      <c r="I16" s="111"/>
      <c r="J16" s="111"/>
      <c r="K16" s="111"/>
      <c r="L16" s="123"/>
    </row>
    <row r="17" spans="1:12" x14ac:dyDescent="0.2">
      <c r="A17" s="122"/>
      <c r="B17" s="111"/>
      <c r="C17" s="111"/>
      <c r="D17" s="111"/>
      <c r="E17" s="111"/>
      <c r="F17" s="111"/>
      <c r="G17" s="111"/>
      <c r="H17" s="111"/>
      <c r="I17" s="111"/>
      <c r="J17" s="111"/>
      <c r="K17" s="111"/>
      <c r="L17" s="123"/>
    </row>
    <row r="18" spans="1:12" x14ac:dyDescent="0.2">
      <c r="A18" s="7"/>
      <c r="B18" s="8"/>
      <c r="C18" s="8"/>
      <c r="D18" s="8"/>
      <c r="E18" s="8"/>
      <c r="F18" s="8"/>
      <c r="G18" s="8" t="s">
        <v>25</v>
      </c>
      <c r="H18" s="8"/>
      <c r="I18" s="8"/>
      <c r="J18" s="8"/>
      <c r="K18" s="8"/>
      <c r="L18" s="9"/>
    </row>
    <row r="19" spans="1:12" x14ac:dyDescent="0.2">
      <c r="A19" s="7"/>
      <c r="B19" s="8" t="s">
        <v>26</v>
      </c>
      <c r="C19" s="8"/>
      <c r="D19" s="8"/>
      <c r="E19" s="8" t="str">
        <f>+基本情報入力票!E49</f>
        <v>令和2年10月20日（火）　14時から</v>
      </c>
      <c r="F19" s="8"/>
      <c r="G19" s="8"/>
      <c r="H19" s="8"/>
      <c r="I19" s="8"/>
      <c r="J19" s="8"/>
      <c r="K19" s="8"/>
      <c r="L19" s="9"/>
    </row>
    <row r="20" spans="1:12" x14ac:dyDescent="0.2">
      <c r="A20" s="7"/>
      <c r="B20" s="8" t="s">
        <v>27</v>
      </c>
      <c r="C20" s="8"/>
      <c r="D20" s="8"/>
      <c r="E20" s="8" t="str">
        <f>+基本情報入力票!E51</f>
        <v>函館建設管理部　＃＃出張所</v>
      </c>
      <c r="F20" s="8"/>
      <c r="G20" s="8"/>
      <c r="H20" s="8"/>
      <c r="I20" s="74" t="str">
        <f>IF(基本情報入力票!C50&lt;&gt;0,基本情報入力票!C49&amp;基本情報入力票!D49,"")</f>
        <v>14時から</v>
      </c>
      <c r="J20" s="8"/>
      <c r="K20" s="8"/>
      <c r="L20" s="9"/>
    </row>
    <row r="21" spans="1:12" x14ac:dyDescent="0.2">
      <c r="A21" s="7"/>
      <c r="B21" s="8"/>
      <c r="C21" s="8"/>
      <c r="D21" s="8"/>
      <c r="E21" s="8" t="str">
        <f>+基本情報入力票!E53</f>
        <v>檜山郡上ノ国町＊＊＊</v>
      </c>
      <c r="F21" s="8"/>
      <c r="G21" s="8"/>
      <c r="H21" s="8"/>
      <c r="I21" s="74" t="str">
        <f>IF(基本情報入力票!C50&lt;&gt;0,基本情報入力票!C50&amp;基本情報入力票!D50,"")</f>
        <v>15時から</v>
      </c>
      <c r="J21" s="8"/>
      <c r="K21" s="8"/>
      <c r="L21" s="9"/>
    </row>
    <row r="22" spans="1:12" x14ac:dyDescent="0.2">
      <c r="A22" s="7"/>
      <c r="B22" s="8" t="s">
        <v>28</v>
      </c>
      <c r="C22" s="8"/>
      <c r="D22" s="8"/>
      <c r="E22" s="8" t="s">
        <v>45</v>
      </c>
      <c r="F22" s="8"/>
      <c r="G22" s="8"/>
      <c r="H22" s="8"/>
      <c r="I22" s="8"/>
      <c r="J22" s="8"/>
      <c r="K22" s="8"/>
      <c r="L22" s="9"/>
    </row>
    <row r="23" spans="1:12" x14ac:dyDescent="0.2">
      <c r="A23" s="7"/>
      <c r="B23" s="8" t="s">
        <v>46</v>
      </c>
      <c r="C23" s="8"/>
      <c r="D23" s="8"/>
      <c r="E23" s="8" t="str">
        <f>+基本情報入力票!C29</f>
        <v>￥￥￥川改修工事　構造物設計</v>
      </c>
      <c r="F23" s="8"/>
      <c r="G23" s="8"/>
      <c r="H23" s="8"/>
      <c r="I23" s="8"/>
      <c r="J23" s="8"/>
      <c r="K23" s="8"/>
      <c r="L23" s="9"/>
    </row>
    <row r="24" spans="1:12" x14ac:dyDescent="0.2">
      <c r="A24" s="7"/>
      <c r="B24" s="8" t="s">
        <v>47</v>
      </c>
      <c r="C24" s="8"/>
      <c r="D24" s="8"/>
      <c r="E24" s="72" t="str">
        <f>+基本情報入力票!C55</f>
        <v>￥￥コンサルタント（株）</v>
      </c>
      <c r="F24" s="8"/>
      <c r="G24" s="72"/>
      <c r="H24" s="8"/>
      <c r="I24" s="8"/>
      <c r="J24" s="8"/>
      <c r="K24" s="8"/>
      <c r="L24" s="9"/>
    </row>
    <row r="25" spans="1:12" x14ac:dyDescent="0.2">
      <c r="A25" s="7"/>
      <c r="B25" s="8" t="s">
        <v>236</v>
      </c>
      <c r="C25" s="8"/>
      <c r="D25" s="8"/>
      <c r="E25" s="124" t="str">
        <f>+基本情報入力票!C62</f>
        <v>（例）＊＊＊改修工事における＠＠構造物の施工に伴う「行程管理」「仮設計画」技術的所見などについて相互に情報交換するものです。また、工事箇所周辺は貴重な動植物が生息していることから環境に配慮した工程を検討する必要があります。</v>
      </c>
      <c r="F25" s="124"/>
      <c r="G25" s="124"/>
      <c r="H25" s="124"/>
      <c r="I25" s="124"/>
      <c r="J25" s="124"/>
      <c r="K25" s="124"/>
      <c r="L25" s="9"/>
    </row>
    <row r="26" spans="1:12" x14ac:dyDescent="0.2">
      <c r="A26" s="7"/>
      <c r="B26" s="8"/>
      <c r="C26" s="8"/>
      <c r="D26" s="8"/>
      <c r="E26" s="124"/>
      <c r="F26" s="124"/>
      <c r="G26" s="124"/>
      <c r="H26" s="124"/>
      <c r="I26" s="124"/>
      <c r="J26" s="124"/>
      <c r="K26" s="124"/>
      <c r="L26" s="9"/>
    </row>
    <row r="27" spans="1:12" x14ac:dyDescent="0.2">
      <c r="A27" s="7"/>
      <c r="B27" s="8"/>
      <c r="C27" s="8"/>
      <c r="D27" s="8"/>
      <c r="E27" s="124"/>
      <c r="F27" s="124"/>
      <c r="G27" s="124"/>
      <c r="H27" s="124"/>
      <c r="I27" s="124"/>
      <c r="J27" s="124"/>
      <c r="K27" s="124"/>
      <c r="L27" s="9"/>
    </row>
    <row r="28" spans="1:12" x14ac:dyDescent="0.2">
      <c r="A28" s="7"/>
      <c r="B28" s="8"/>
      <c r="C28" s="8"/>
      <c r="D28" s="8"/>
      <c r="E28" s="124"/>
      <c r="F28" s="124"/>
      <c r="G28" s="124"/>
      <c r="H28" s="124"/>
      <c r="I28" s="124"/>
      <c r="J28" s="124"/>
      <c r="K28" s="124"/>
      <c r="L28" s="9"/>
    </row>
    <row r="29" spans="1:12" ht="13.5" customHeight="1" x14ac:dyDescent="0.2">
      <c r="A29" s="7"/>
      <c r="B29" s="8" t="s">
        <v>101</v>
      </c>
      <c r="C29" s="8"/>
      <c r="D29" s="8"/>
      <c r="E29" s="111" t="s">
        <v>103</v>
      </c>
      <c r="F29" s="111"/>
      <c r="G29" s="111"/>
      <c r="H29" s="111"/>
      <c r="I29" s="111"/>
      <c r="J29" s="111"/>
      <c r="K29" s="111"/>
      <c r="L29" s="9"/>
    </row>
    <row r="30" spans="1:12" x14ac:dyDescent="0.2">
      <c r="A30" s="7"/>
      <c r="B30" s="8"/>
      <c r="C30" s="8"/>
      <c r="D30" s="8"/>
      <c r="E30" s="111"/>
      <c r="F30" s="111"/>
      <c r="G30" s="111"/>
      <c r="H30" s="111"/>
      <c r="I30" s="111"/>
      <c r="J30" s="111"/>
      <c r="K30" s="111"/>
      <c r="L30" s="9"/>
    </row>
    <row r="31" spans="1:12" x14ac:dyDescent="0.2">
      <c r="A31" s="7"/>
      <c r="B31" s="8" t="s">
        <v>102</v>
      </c>
      <c r="C31" s="8"/>
      <c r="D31" s="8">
        <v>1</v>
      </c>
      <c r="E31" s="80" t="s">
        <v>184</v>
      </c>
      <c r="F31" s="80"/>
      <c r="G31" s="80"/>
      <c r="H31" s="80"/>
      <c r="I31" s="80"/>
      <c r="J31" s="80"/>
      <c r="K31" s="80"/>
      <c r="L31" s="9"/>
    </row>
    <row r="32" spans="1:12" x14ac:dyDescent="0.2">
      <c r="A32" s="7"/>
      <c r="B32" s="8"/>
      <c r="C32" s="8"/>
      <c r="D32" s="8"/>
      <c r="E32" s="111" t="s">
        <v>185</v>
      </c>
      <c r="F32" s="111"/>
      <c r="G32" s="111"/>
      <c r="H32" s="111"/>
      <c r="I32" s="111"/>
      <c r="J32" s="111"/>
      <c r="K32" s="111"/>
      <c r="L32" s="9"/>
    </row>
    <row r="33" spans="1:12" x14ac:dyDescent="0.2">
      <c r="A33" s="7"/>
      <c r="B33" s="8"/>
      <c r="C33" s="8"/>
      <c r="D33" s="8"/>
      <c r="E33" s="111"/>
      <c r="F33" s="111"/>
      <c r="G33" s="111"/>
      <c r="H33" s="111"/>
      <c r="I33" s="111"/>
      <c r="J33" s="111"/>
      <c r="K33" s="111"/>
      <c r="L33" s="9"/>
    </row>
    <row r="34" spans="1:12" x14ac:dyDescent="0.2">
      <c r="A34" s="7"/>
      <c r="B34" s="8"/>
      <c r="C34" s="8"/>
      <c r="D34" s="8"/>
      <c r="E34" s="111" t="s">
        <v>239</v>
      </c>
      <c r="F34" s="111"/>
      <c r="G34" s="111"/>
      <c r="H34" s="111"/>
      <c r="I34" s="111"/>
      <c r="J34" s="111"/>
      <c r="K34" s="111"/>
      <c r="L34" s="9"/>
    </row>
    <row r="35" spans="1:12" x14ac:dyDescent="0.2">
      <c r="A35" s="7"/>
      <c r="B35" s="8"/>
      <c r="C35" s="8"/>
      <c r="D35" s="8"/>
      <c r="E35" s="111"/>
      <c r="F35" s="111"/>
      <c r="G35" s="111"/>
      <c r="H35" s="111"/>
      <c r="I35" s="111"/>
      <c r="J35" s="111"/>
      <c r="K35" s="111"/>
      <c r="L35" s="9"/>
    </row>
    <row r="36" spans="1:12" x14ac:dyDescent="0.2">
      <c r="A36" s="7"/>
      <c r="B36" s="8"/>
      <c r="C36" s="8"/>
      <c r="D36" s="8">
        <v>2</v>
      </c>
      <c r="E36" s="111" t="s">
        <v>104</v>
      </c>
      <c r="F36" s="111"/>
      <c r="G36" s="111"/>
      <c r="H36" s="111"/>
      <c r="I36" s="111"/>
      <c r="J36" s="111"/>
      <c r="K36" s="111"/>
      <c r="L36" s="9"/>
    </row>
    <row r="37" spans="1:12" x14ac:dyDescent="0.2">
      <c r="A37" s="7"/>
      <c r="B37" s="8"/>
      <c r="C37" s="8"/>
      <c r="D37" s="8"/>
      <c r="E37" s="111"/>
      <c r="F37" s="111"/>
      <c r="G37" s="111"/>
      <c r="H37" s="111"/>
      <c r="I37" s="111"/>
      <c r="J37" s="111"/>
      <c r="K37" s="111"/>
      <c r="L37" s="9"/>
    </row>
    <row r="38" spans="1:12" x14ac:dyDescent="0.2">
      <c r="A38" s="7"/>
      <c r="B38" s="8"/>
      <c r="C38" s="8"/>
      <c r="D38" s="8"/>
      <c r="E38" s="111" t="s">
        <v>105</v>
      </c>
      <c r="F38" s="111"/>
      <c r="G38" s="111"/>
      <c r="H38" s="111"/>
      <c r="I38" s="111"/>
      <c r="J38" s="111"/>
      <c r="K38" s="111"/>
      <c r="L38" s="9"/>
    </row>
    <row r="39" spans="1:12" x14ac:dyDescent="0.2">
      <c r="A39" s="7"/>
      <c r="B39" s="8"/>
      <c r="C39" s="8"/>
      <c r="D39" s="8"/>
      <c r="E39" s="111"/>
      <c r="F39" s="111"/>
      <c r="G39" s="111"/>
      <c r="H39" s="111"/>
      <c r="I39" s="111"/>
      <c r="J39" s="111"/>
      <c r="K39" s="111"/>
      <c r="L39" s="9"/>
    </row>
    <row r="40" spans="1:12" ht="13.5" customHeight="1" x14ac:dyDescent="0.2">
      <c r="A40" s="7"/>
      <c r="B40" s="8"/>
      <c r="C40" s="8"/>
      <c r="D40" s="8"/>
      <c r="E40" s="111" t="s">
        <v>181</v>
      </c>
      <c r="F40" s="111"/>
      <c r="G40" s="111"/>
      <c r="H40" s="111"/>
      <c r="I40" s="111"/>
      <c r="J40" s="111"/>
      <c r="K40" s="111"/>
      <c r="L40" s="9"/>
    </row>
    <row r="41" spans="1:12" x14ac:dyDescent="0.2">
      <c r="A41" s="7"/>
      <c r="B41" s="8"/>
      <c r="C41" s="8"/>
      <c r="D41" s="8"/>
      <c r="E41" s="111"/>
      <c r="F41" s="111"/>
      <c r="G41" s="111"/>
      <c r="H41" s="111"/>
      <c r="I41" s="111"/>
      <c r="J41" s="111"/>
      <c r="K41" s="111"/>
      <c r="L41" s="9"/>
    </row>
    <row r="42" spans="1:12" x14ac:dyDescent="0.2">
      <c r="A42" s="7"/>
      <c r="B42" s="8"/>
      <c r="C42" s="8"/>
      <c r="D42" s="8"/>
      <c r="E42" s="111"/>
      <c r="F42" s="111"/>
      <c r="G42" s="111"/>
      <c r="H42" s="111"/>
      <c r="I42" s="111"/>
      <c r="J42" s="111"/>
      <c r="K42" s="111"/>
      <c r="L42" s="9"/>
    </row>
    <row r="43" spans="1:12" x14ac:dyDescent="0.2">
      <c r="A43" s="7"/>
      <c r="B43" s="8"/>
      <c r="C43" s="8"/>
      <c r="D43" s="8"/>
      <c r="E43" s="8"/>
      <c r="F43" s="8"/>
      <c r="G43" s="8"/>
      <c r="H43" s="8"/>
      <c r="I43" s="8"/>
      <c r="J43" s="8"/>
      <c r="K43" s="8"/>
      <c r="L43" s="9"/>
    </row>
    <row r="44" spans="1:12" x14ac:dyDescent="0.2">
      <c r="A44" s="7"/>
      <c r="B44" s="8"/>
      <c r="C44" s="8"/>
      <c r="D44" s="8"/>
      <c r="E44" s="8"/>
      <c r="F44" s="8"/>
      <c r="G44" s="8"/>
      <c r="H44" s="17" t="s">
        <v>48</v>
      </c>
      <c r="I44" s="18"/>
      <c r="J44" s="19"/>
      <c r="K44" s="8"/>
      <c r="L44" s="9"/>
    </row>
    <row r="45" spans="1:12" x14ac:dyDescent="0.2">
      <c r="A45" s="7"/>
      <c r="B45" s="8"/>
      <c r="C45" s="8"/>
      <c r="D45" s="8"/>
      <c r="E45" s="8"/>
      <c r="F45" s="8"/>
      <c r="G45" s="8"/>
      <c r="H45" s="7" t="str">
        <f>+基本情報入力票!E58</f>
        <v>主査（設計監理）　さんしゃ　たろう</v>
      </c>
      <c r="I45" s="8"/>
      <c r="J45" s="9"/>
      <c r="K45" s="8"/>
      <c r="L45" s="9"/>
    </row>
    <row r="46" spans="1:12" x14ac:dyDescent="0.2">
      <c r="A46" s="7"/>
      <c r="B46" s="8"/>
      <c r="C46" s="8"/>
      <c r="D46" s="8"/>
      <c r="E46" s="8"/>
      <c r="F46" s="8"/>
      <c r="G46" s="8"/>
      <c r="H46" s="20" t="str">
        <f>+基本情報入力票!C60</f>
        <v>0138-**-@@@@</v>
      </c>
      <c r="I46" s="21"/>
      <c r="J46" s="22"/>
      <c r="K46" s="8"/>
      <c r="L46" s="9"/>
    </row>
    <row r="47" spans="1:12" x14ac:dyDescent="0.2">
      <c r="A47" s="7"/>
      <c r="B47" s="8"/>
      <c r="C47" s="8"/>
      <c r="D47" s="8"/>
      <c r="E47" s="8"/>
      <c r="F47" s="8"/>
      <c r="G47" s="8"/>
      <c r="H47" s="8"/>
      <c r="I47" s="8"/>
      <c r="J47" s="8"/>
      <c r="K47" s="8"/>
      <c r="L47" s="9"/>
    </row>
    <row r="48" spans="1:12" x14ac:dyDescent="0.2">
      <c r="A48" s="20"/>
      <c r="B48" s="21"/>
      <c r="C48" s="21"/>
      <c r="D48" s="21"/>
      <c r="E48" s="21"/>
      <c r="F48" s="21"/>
      <c r="G48" s="21"/>
      <c r="H48" s="21"/>
      <c r="I48" s="21"/>
      <c r="J48" s="21"/>
      <c r="K48" s="21"/>
      <c r="L48" s="22"/>
    </row>
    <row r="62" spans="2:3" x14ac:dyDescent="0.2">
      <c r="B62" t="s">
        <v>61</v>
      </c>
    </row>
    <row r="63" spans="2:3" x14ac:dyDescent="0.2">
      <c r="C63" t="s">
        <v>29</v>
      </c>
    </row>
    <row r="65" spans="3:11" x14ac:dyDescent="0.2">
      <c r="C65" s="10" t="s">
        <v>60</v>
      </c>
      <c r="D65" s="11" t="s">
        <v>50</v>
      </c>
      <c r="E65" s="12"/>
      <c r="F65" s="12"/>
      <c r="G65" s="13"/>
      <c r="H65" s="10" t="s">
        <v>58</v>
      </c>
      <c r="I65" s="11" t="s">
        <v>59</v>
      </c>
      <c r="J65" s="13"/>
    </row>
    <row r="66" spans="3:11" x14ac:dyDescent="0.2">
      <c r="C66" s="14" t="s">
        <v>30</v>
      </c>
      <c r="D66" s="17" t="str">
        <f>+基本情報入力票!C55</f>
        <v>￥￥コンサルタント（株）</v>
      </c>
      <c r="E66" s="18"/>
      <c r="F66" s="18"/>
      <c r="G66" s="19"/>
      <c r="H66" s="14"/>
      <c r="I66" s="17"/>
      <c r="J66" s="19"/>
    </row>
    <row r="67" spans="3:11" x14ac:dyDescent="0.2">
      <c r="C67" s="15"/>
      <c r="D67" s="7"/>
      <c r="E67" s="8"/>
      <c r="F67" s="52" t="str">
        <f>'参考様式9，10(入力欄有)'!F67</f>
        <v>（管理技術者）</v>
      </c>
      <c r="G67" s="53"/>
      <c r="H67" s="54" t="str">
        <f>'参考様式9，10(入力欄有)'!H67</f>
        <v>あ</v>
      </c>
      <c r="I67" s="55">
        <f>'参考様式9，10(入力欄有)'!I67</f>
        <v>0</v>
      </c>
      <c r="J67" s="23"/>
    </row>
    <row r="68" spans="3:11" x14ac:dyDescent="0.2">
      <c r="C68" s="15"/>
      <c r="D68" s="7"/>
      <c r="E68" s="8"/>
      <c r="F68" s="56" t="str">
        <f>'参考様式9，10(入力欄有)'!F68</f>
        <v>（照査技術者）</v>
      </c>
      <c r="G68" s="57"/>
      <c r="H68" s="58" t="str">
        <f>'参考様式9，10(入力欄有)'!H68</f>
        <v>い</v>
      </c>
      <c r="I68" s="59">
        <f>'参考様式9，10(入力欄有)'!I68</f>
        <v>0</v>
      </c>
      <c r="J68" s="29"/>
    </row>
    <row r="69" spans="3:11" x14ac:dyDescent="0.2">
      <c r="C69" s="15"/>
      <c r="D69" s="7"/>
      <c r="E69" s="8"/>
      <c r="F69" s="56" t="str">
        <f>'参考様式9，10(入力欄有)'!F69</f>
        <v>（担当員）</v>
      </c>
      <c r="G69" s="57"/>
      <c r="H69" s="58" t="str">
        <f>'参考様式9，10(入力欄有)'!H69</f>
        <v>う</v>
      </c>
      <c r="I69" s="59">
        <f>'参考様式9，10(入力欄有)'!I69</f>
        <v>0</v>
      </c>
      <c r="J69" s="29"/>
    </row>
    <row r="70" spans="3:11" x14ac:dyDescent="0.2">
      <c r="C70" s="15"/>
      <c r="D70" s="7"/>
      <c r="E70" s="8"/>
      <c r="F70" s="56" t="str">
        <f>'参考様式9，10(入力欄有)'!F70</f>
        <v>（担当員）</v>
      </c>
      <c r="G70" s="57"/>
      <c r="H70" s="58" t="str">
        <f>'参考様式9，10(入力欄有)'!H70</f>
        <v>え</v>
      </c>
      <c r="I70" s="59">
        <f>'参考様式9，10(入力欄有)'!I70</f>
        <v>0</v>
      </c>
      <c r="J70" s="29"/>
    </row>
    <row r="71" spans="3:11" x14ac:dyDescent="0.2">
      <c r="C71" s="16"/>
      <c r="D71" s="20"/>
      <c r="E71" s="21"/>
      <c r="F71" s="60">
        <f>'参考様式9，10(入力欄有)'!F71</f>
        <v>0</v>
      </c>
      <c r="G71" s="61"/>
      <c r="H71" s="62">
        <f>'参考様式9，10(入力欄有)'!H71</f>
        <v>0</v>
      </c>
      <c r="I71" s="63">
        <f>'参考様式9，10(入力欄有)'!I71</f>
        <v>0</v>
      </c>
      <c r="J71" s="22"/>
    </row>
    <row r="72" spans="3:11" x14ac:dyDescent="0.2">
      <c r="C72" s="14" t="s">
        <v>34</v>
      </c>
      <c r="D72" s="17" t="str">
        <f>+基本情報入力票!J16</f>
        <v>(一社)函館建設業協会</v>
      </c>
      <c r="E72" s="18"/>
      <c r="F72" s="64"/>
      <c r="G72" s="65"/>
      <c r="H72" s="66"/>
      <c r="I72" s="67"/>
      <c r="J72" s="28"/>
    </row>
    <row r="73" spans="3:11" x14ac:dyDescent="0.2">
      <c r="C73" s="15"/>
      <c r="D73" s="7"/>
      <c r="E73" s="8"/>
      <c r="F73" s="52" t="str">
        <f>'参考様式9，10(入力欄有)'!F73</f>
        <v>（土木委員）</v>
      </c>
      <c r="G73" s="53"/>
      <c r="H73" s="68" t="str">
        <f>'参考様式9，10(入力欄有)'!H73</f>
        <v>か</v>
      </c>
      <c r="I73" s="51" t="str">
        <f>'参考様式9，10(入力欄有)'!I73</f>
        <v>　＊＊建設（株）</v>
      </c>
      <c r="J73" s="9"/>
    </row>
    <row r="74" spans="3:11" x14ac:dyDescent="0.2">
      <c r="C74" s="15"/>
      <c r="D74" s="7"/>
      <c r="E74" s="8"/>
      <c r="F74" s="56" t="str">
        <f>'参考様式9，10(入力欄有)'!F74</f>
        <v>（土木委員）</v>
      </c>
      <c r="G74" s="57"/>
      <c r="H74" s="58" t="str">
        <f>'参考様式9，10(入力欄有)'!H74</f>
        <v>き</v>
      </c>
      <c r="I74" s="59" t="str">
        <f>'参考様式9，10(入力欄有)'!I74</f>
        <v>　＋＋組（株）</v>
      </c>
      <c r="J74" s="29"/>
    </row>
    <row r="75" spans="3:11" x14ac:dyDescent="0.2">
      <c r="C75" s="15"/>
      <c r="D75" s="7"/>
      <c r="E75" s="8"/>
      <c r="F75" s="56" t="str">
        <f>'参考様式9，10(入力欄有)'!F75</f>
        <v>（土木委員）</v>
      </c>
      <c r="G75" s="57"/>
      <c r="H75" s="58" t="str">
        <f>'参考様式9，10(入力欄有)'!H75</f>
        <v>く</v>
      </c>
      <c r="I75" s="59" t="str">
        <f>'参考様式9，10(入力欄有)'!I75</f>
        <v>　○○建設業協会</v>
      </c>
      <c r="J75" s="29"/>
    </row>
    <row r="76" spans="3:11" x14ac:dyDescent="0.2">
      <c r="C76" s="15"/>
      <c r="D76" s="7"/>
      <c r="E76" s="8"/>
      <c r="F76" s="56" t="str">
        <f>'参考様式9，10(入力欄有)'!F76</f>
        <v>（傍聴など）</v>
      </c>
      <c r="G76" s="57"/>
      <c r="H76" s="58" t="str">
        <f>'参考様式9，10(入力欄有)'!H76</f>
        <v>け</v>
      </c>
      <c r="I76" s="59" t="str">
        <f>'参考様式9，10(入力欄有)'!I76</f>
        <v>　（株）＃＃組</v>
      </c>
      <c r="J76" s="29"/>
      <c r="K76" s="78" t="s">
        <v>190</v>
      </c>
    </row>
    <row r="77" spans="3:11" x14ac:dyDescent="0.2">
      <c r="C77" s="16"/>
      <c r="D77" s="20"/>
      <c r="E77" s="21"/>
      <c r="F77" s="60">
        <f>'参考様式9，10(入力欄有)'!F77</f>
        <v>0</v>
      </c>
      <c r="G77" s="61"/>
      <c r="H77" s="62">
        <f>'参考様式9，10(入力欄有)'!H77</f>
        <v>0</v>
      </c>
      <c r="I77" s="63">
        <f>'参考様式9，10(入力欄有)'!I77</f>
        <v>0</v>
      </c>
      <c r="J77" s="22"/>
    </row>
    <row r="78" spans="3:11" x14ac:dyDescent="0.2">
      <c r="C78" s="14" t="s">
        <v>40</v>
      </c>
      <c r="D78" s="17" t="str">
        <f>+基本情報入力票!E51</f>
        <v>函館建設管理部　＃＃出張所</v>
      </c>
      <c r="E78" s="18"/>
      <c r="F78" s="64"/>
      <c r="G78" s="65"/>
      <c r="H78" s="69"/>
      <c r="I78" s="70"/>
      <c r="J78" s="19"/>
    </row>
    <row r="79" spans="3:11" x14ac:dyDescent="0.2">
      <c r="C79" s="15"/>
      <c r="D79" s="7"/>
      <c r="E79" s="8"/>
      <c r="F79" s="52" t="str">
        <f>'参考様式9，10(入力欄有)'!F79</f>
        <v>（出張所長）</v>
      </c>
      <c r="G79" s="53"/>
      <c r="H79" s="54" t="str">
        <f>'参考様式9，10(入力欄有)'!H79</f>
        <v>さ</v>
      </c>
      <c r="I79" s="55">
        <f>'参考様式9，10(入力欄有)'!I79</f>
        <v>0</v>
      </c>
      <c r="J79" s="23"/>
    </row>
    <row r="80" spans="3:11" x14ac:dyDescent="0.2">
      <c r="C80" s="15"/>
      <c r="D80" s="7"/>
      <c r="E80" s="8"/>
      <c r="F80" s="56" t="str">
        <f>'参考様式9，10(入力欄有)'!F80</f>
        <v>（＊＊係長）</v>
      </c>
      <c r="G80" s="57"/>
      <c r="H80" s="58" t="str">
        <f>'参考様式9，10(入力欄有)'!H80</f>
        <v>し</v>
      </c>
      <c r="I80" s="59">
        <f>'参考様式9，10(入力欄有)'!I80</f>
        <v>0</v>
      </c>
      <c r="J80" s="29"/>
    </row>
    <row r="81" spans="3:10" x14ac:dyDescent="0.2">
      <c r="C81" s="15"/>
      <c r="D81" s="7"/>
      <c r="E81" s="8"/>
      <c r="F81" s="56" t="str">
        <f>'参考様式9，10(入力欄有)'!F81</f>
        <v>（主任）</v>
      </c>
      <c r="G81" s="57"/>
      <c r="H81" s="58" t="str">
        <f>'参考様式9，10(入力欄有)'!H81</f>
        <v>す</v>
      </c>
      <c r="I81" s="59">
        <f>'参考様式9，10(入力欄有)'!I81</f>
        <v>0</v>
      </c>
      <c r="J81" s="29"/>
    </row>
    <row r="82" spans="3:10" x14ac:dyDescent="0.2">
      <c r="C82" s="15"/>
      <c r="D82" s="7"/>
      <c r="E82" s="8"/>
      <c r="F82" s="56" t="str">
        <f>'参考様式9，10(入力欄有)'!F82</f>
        <v>（技師）</v>
      </c>
      <c r="G82" s="57"/>
      <c r="H82" s="58" t="str">
        <f>'参考様式9，10(入力欄有)'!H82</f>
        <v>せ</v>
      </c>
      <c r="I82" s="59">
        <f>'参考様式9，10(入力欄有)'!I82</f>
        <v>0</v>
      </c>
      <c r="J82" s="29"/>
    </row>
    <row r="83" spans="3:10" x14ac:dyDescent="0.2">
      <c r="C83" s="15"/>
      <c r="D83" s="20"/>
      <c r="E83" s="21"/>
      <c r="F83" s="60">
        <f>'参考様式9，10(入力欄有)'!F83</f>
        <v>0</v>
      </c>
      <c r="G83" s="61"/>
      <c r="H83" s="84">
        <f>'参考様式9，10(入力欄有)'!H83</f>
        <v>0</v>
      </c>
      <c r="I83" s="85">
        <f>'参考様式9，10(入力欄有)'!I83</f>
        <v>0</v>
      </c>
      <c r="J83" s="45"/>
    </row>
    <row r="84" spans="3:10" x14ac:dyDescent="0.2">
      <c r="C84" s="15"/>
      <c r="D84" s="17" t="str">
        <f>+基本情報入力票!E57</f>
        <v>函館建設管理部事業室地域調整課</v>
      </c>
      <c r="E84" s="18"/>
      <c r="F84" s="64"/>
      <c r="G84" s="65"/>
      <c r="H84" s="66"/>
      <c r="I84" s="67"/>
      <c r="J84" s="28"/>
    </row>
    <row r="85" spans="3:10" x14ac:dyDescent="0.2">
      <c r="C85" s="15"/>
      <c r="D85" s="7"/>
      <c r="E85" s="8"/>
      <c r="F85" s="52" t="str">
        <f>'参考様式9，10(入力欄有)'!F85</f>
        <v>主査（＃＃）</v>
      </c>
      <c r="G85" s="53"/>
      <c r="H85" s="68" t="str">
        <f>'参考様式9，10(入力欄有)'!H85</f>
        <v>た</v>
      </c>
      <c r="I85" s="51" t="str">
        <f>'参考様式9，10(入力欄有)'!I85</f>
        <v>（設計積算管理委員会）</v>
      </c>
      <c r="J85" s="9"/>
    </row>
    <row r="86" spans="3:10" x14ac:dyDescent="0.2">
      <c r="C86" s="15"/>
      <c r="D86" s="7"/>
      <c r="E86" s="8"/>
      <c r="F86" s="56" t="str">
        <f>'参考様式9，10(入力欄有)'!F86</f>
        <v>主査（＠＠）</v>
      </c>
      <c r="G86" s="57"/>
      <c r="H86" s="58" t="str">
        <f>'参考様式9，10(入力欄有)'!H86</f>
        <v>ち</v>
      </c>
      <c r="I86" s="59">
        <f>'参考様式9，10(入力欄有)'!I86</f>
        <v>0</v>
      </c>
      <c r="J86" s="29"/>
    </row>
    <row r="87" spans="3:10" x14ac:dyDescent="0.2">
      <c r="C87" s="16"/>
      <c r="D87" s="20"/>
      <c r="E87" s="21"/>
      <c r="F87" s="24">
        <f>'参考様式9，10(入力欄有)'!F87</f>
        <v>0</v>
      </c>
      <c r="G87" s="22"/>
      <c r="H87" s="16">
        <f>'参考様式9，10(入力欄有)'!H87</f>
        <v>0</v>
      </c>
      <c r="I87" s="20">
        <f>'参考様式9，10(入力欄有)'!I87</f>
        <v>0</v>
      </c>
      <c r="J87" s="22"/>
    </row>
  </sheetData>
  <mergeCells count="10">
    <mergeCell ref="J1:K1"/>
    <mergeCell ref="A12:L14"/>
    <mergeCell ref="A15:L17"/>
    <mergeCell ref="E29:K30"/>
    <mergeCell ref="E36:K37"/>
    <mergeCell ref="E40:K42"/>
    <mergeCell ref="E38:K39"/>
    <mergeCell ref="E25:K28"/>
    <mergeCell ref="E32:K33"/>
    <mergeCell ref="E34:K35"/>
  </mergeCells>
  <phoneticPr fontId="1"/>
  <pageMargins left="0.70866141732283472" right="0.70866141732283472" top="0.74803149606299213" bottom="0.74803149606299213" header="0.31496062992125984" footer="0.31496062992125984"/>
  <pageSetup paperSize="9" orientation="portrait" r:id="rId1"/>
  <headerFooter>
    <oddFooter>&amp;R&amp;A&amp;{-&amp;P&amp;{/&amp;N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6"/>
  <sheetViews>
    <sheetView showZeros="0" view="pageBreakPreview" topLeftCell="A13" zoomScaleNormal="100" zoomScaleSheetLayoutView="100" workbookViewId="0">
      <selection activeCell="F64" sqref="F64"/>
    </sheetView>
  </sheetViews>
  <sheetFormatPr defaultRowHeight="13" x14ac:dyDescent="0.2"/>
  <cols>
    <col min="1" max="1" width="1.26953125" customWidth="1"/>
    <col min="11" max="11" width="1.453125" customWidth="1"/>
  </cols>
  <sheetData>
    <row r="1" spans="1:22" x14ac:dyDescent="0.2">
      <c r="I1" s="109" t="s">
        <v>203</v>
      </c>
      <c r="J1" s="110"/>
    </row>
    <row r="2" spans="1:22" x14ac:dyDescent="0.2">
      <c r="A2" s="17"/>
      <c r="B2" s="18"/>
      <c r="C2" s="18"/>
      <c r="D2" s="18"/>
      <c r="E2" s="18"/>
      <c r="F2" s="18"/>
      <c r="G2" s="18"/>
      <c r="H2" s="18"/>
      <c r="I2" s="18"/>
      <c r="J2" s="18"/>
      <c r="K2" s="19"/>
    </row>
    <row r="3" spans="1:22" x14ac:dyDescent="0.2">
      <c r="A3" s="7"/>
      <c r="B3" s="8"/>
      <c r="C3" s="8"/>
      <c r="D3" s="8"/>
      <c r="E3" s="8"/>
      <c r="F3" s="8"/>
      <c r="G3" s="8"/>
      <c r="H3" s="8"/>
      <c r="I3" s="8"/>
      <c r="J3" s="73" t="str">
        <f>+基本情報入力票!E13</f>
        <v>令和2年(2020年)8月31日</v>
      </c>
      <c r="K3" s="9"/>
    </row>
    <row r="4" spans="1:22" x14ac:dyDescent="0.2">
      <c r="A4" s="7"/>
      <c r="B4" s="8" t="str">
        <f>+基本情報入力票!C15&amp;"建設管理部"</f>
        <v>函館建設管理部</v>
      </c>
      <c r="C4" s="8"/>
      <c r="D4" s="8"/>
      <c r="E4" s="8"/>
      <c r="F4" s="8"/>
      <c r="G4" s="8"/>
      <c r="H4" s="8"/>
      <c r="I4" s="8"/>
      <c r="J4" s="8"/>
      <c r="K4" s="9"/>
    </row>
    <row r="5" spans="1:22" x14ac:dyDescent="0.2">
      <c r="A5" s="7"/>
      <c r="B5" s="77" t="str">
        <f>+基本情報入力票!C52&amp;"長　様　"</f>
        <v>＃＃出張所長　様　</v>
      </c>
      <c r="C5" s="8"/>
      <c r="D5" s="8"/>
      <c r="E5" s="8"/>
      <c r="F5" s="8"/>
      <c r="G5" s="8"/>
      <c r="H5" s="8"/>
      <c r="I5" s="8"/>
      <c r="J5" s="8"/>
      <c r="K5" s="9"/>
    </row>
    <row r="6" spans="1:22" x14ac:dyDescent="0.2">
      <c r="A6" s="7"/>
      <c r="B6" s="77"/>
      <c r="C6" s="8"/>
      <c r="D6" s="8"/>
      <c r="E6" s="8"/>
      <c r="F6" s="8"/>
      <c r="G6" s="8"/>
      <c r="H6" s="8"/>
      <c r="I6" s="74" t="str">
        <f>+基本情報入力票!C15&amp;"建設管理部"</f>
        <v>函館建設管理部</v>
      </c>
      <c r="J6" s="8"/>
      <c r="K6" s="9"/>
    </row>
    <row r="7" spans="1:22" x14ac:dyDescent="0.2">
      <c r="A7" s="7"/>
      <c r="B7" s="8"/>
      <c r="C7" s="8"/>
      <c r="D7" s="8"/>
      <c r="E7" s="8"/>
      <c r="F7" s="8"/>
      <c r="G7" s="8"/>
      <c r="H7" s="8"/>
      <c r="I7" s="8"/>
      <c r="J7" s="73" t="s">
        <v>176</v>
      </c>
      <c r="K7" s="9"/>
    </row>
    <row r="8" spans="1:22" x14ac:dyDescent="0.2">
      <c r="A8" s="7"/>
      <c r="B8" s="8"/>
      <c r="C8" s="8"/>
      <c r="D8" s="8"/>
      <c r="E8" s="8"/>
      <c r="F8" s="8"/>
      <c r="G8" s="8"/>
      <c r="H8" s="8"/>
      <c r="I8" s="8"/>
      <c r="J8" s="8"/>
      <c r="K8" s="9"/>
    </row>
    <row r="9" spans="1:22" x14ac:dyDescent="0.2">
      <c r="A9" s="7"/>
      <c r="B9" s="8"/>
      <c r="C9" s="8" t="s">
        <v>177</v>
      </c>
      <c r="D9" s="8"/>
      <c r="E9" s="8"/>
      <c r="F9" s="8"/>
      <c r="G9" s="8"/>
      <c r="H9" s="8"/>
      <c r="I9" s="8"/>
      <c r="J9" s="8"/>
      <c r="K9" s="9"/>
    </row>
    <row r="10" spans="1:22" x14ac:dyDescent="0.2">
      <c r="A10" s="7"/>
      <c r="B10" s="8"/>
      <c r="C10" s="8"/>
      <c r="D10" s="8"/>
      <c r="E10" s="8"/>
      <c r="F10" s="8"/>
      <c r="G10" s="8"/>
      <c r="H10" s="8"/>
      <c r="I10" s="8"/>
      <c r="J10" s="8"/>
      <c r="K10" s="9"/>
    </row>
    <row r="11" spans="1:22" ht="13.5" customHeight="1" x14ac:dyDescent="0.2">
      <c r="A11" s="7"/>
      <c r="B11" s="125" t="str">
        <f>基本情報入力票!E88&amp;"付けで上申のあった次の業務に係る工事発注前三者検討会の開催について、施工者の"&amp;基本情報入力票!A4&amp;"と調整したので回答します。"</f>
        <v>令和2年(2020年)7月10日付けで上申のあった次の業務に係る工事発注前三者検討会の開催について、施工者の(一社)函館建設業協会と調整したので回答します。</v>
      </c>
      <c r="C11" s="125"/>
      <c r="D11" s="125"/>
      <c r="E11" s="125"/>
      <c r="F11" s="125"/>
      <c r="G11" s="125"/>
      <c r="H11" s="125"/>
      <c r="I11" s="76"/>
      <c r="J11" s="8"/>
      <c r="K11" s="86"/>
      <c r="L11" s="49"/>
      <c r="M11" s="49"/>
      <c r="N11" s="49"/>
      <c r="O11" s="49"/>
      <c r="P11" s="49"/>
      <c r="Q11" s="49"/>
      <c r="R11" s="49"/>
      <c r="S11" s="49"/>
      <c r="T11" s="49"/>
      <c r="U11" s="49"/>
      <c r="V11" s="49"/>
    </row>
    <row r="12" spans="1:22" ht="13.5" customHeight="1" x14ac:dyDescent="0.2">
      <c r="A12" s="7"/>
      <c r="B12" s="125"/>
      <c r="C12" s="125"/>
      <c r="D12" s="125"/>
      <c r="E12" s="125"/>
      <c r="F12" s="125"/>
      <c r="G12" s="125"/>
      <c r="H12" s="125"/>
      <c r="I12" s="76"/>
      <c r="J12" s="8"/>
      <c r="K12" s="86"/>
      <c r="L12" s="49"/>
      <c r="M12" s="49"/>
      <c r="N12" s="49"/>
      <c r="O12" s="49"/>
      <c r="P12" s="49"/>
      <c r="Q12" s="49"/>
      <c r="R12" s="49"/>
      <c r="S12" s="49"/>
      <c r="T12" s="49"/>
      <c r="U12" s="49"/>
      <c r="V12" s="49"/>
    </row>
    <row r="13" spans="1:22" ht="13.5" customHeight="1" x14ac:dyDescent="0.2">
      <c r="A13" s="7"/>
      <c r="B13" s="125"/>
      <c r="C13" s="125"/>
      <c r="D13" s="125"/>
      <c r="E13" s="125"/>
      <c r="F13" s="125"/>
      <c r="G13" s="125"/>
      <c r="H13" s="125"/>
      <c r="I13" s="76"/>
      <c r="J13" s="8"/>
      <c r="K13" s="86"/>
      <c r="L13" s="49"/>
      <c r="M13" s="49"/>
      <c r="N13" s="49"/>
      <c r="O13" s="49"/>
      <c r="P13" s="49"/>
      <c r="Q13" s="49"/>
      <c r="R13" s="49"/>
      <c r="S13" s="49"/>
      <c r="T13" s="49"/>
      <c r="U13" s="49"/>
      <c r="V13" s="49"/>
    </row>
    <row r="14" spans="1:22" x14ac:dyDescent="0.2">
      <c r="A14" s="7"/>
      <c r="B14" s="8"/>
      <c r="C14" s="8"/>
      <c r="D14" s="8"/>
      <c r="E14" s="8" t="s">
        <v>25</v>
      </c>
      <c r="F14" s="8"/>
      <c r="G14" s="8"/>
      <c r="H14" s="8"/>
      <c r="I14" s="8"/>
      <c r="J14" s="8"/>
      <c r="K14" s="86"/>
      <c r="L14" s="49"/>
      <c r="M14" s="49"/>
      <c r="N14" s="49"/>
      <c r="O14" s="49"/>
      <c r="P14" s="49"/>
      <c r="Q14" s="49"/>
      <c r="R14" s="49"/>
      <c r="S14" s="49"/>
      <c r="T14" s="49"/>
      <c r="U14" s="49"/>
      <c r="V14" s="49"/>
    </row>
    <row r="15" spans="1:22" x14ac:dyDescent="0.2">
      <c r="A15" s="7"/>
      <c r="B15" s="8" t="s">
        <v>116</v>
      </c>
      <c r="C15" s="8"/>
      <c r="D15" s="8" t="str">
        <f>+基本情報入力票!C29</f>
        <v>￥￥￥川改修工事　構造物設計</v>
      </c>
      <c r="E15" s="8"/>
      <c r="F15" s="8"/>
      <c r="G15" s="8"/>
      <c r="H15" s="8"/>
      <c r="I15" s="8"/>
      <c r="J15" s="8"/>
      <c r="K15" s="9"/>
    </row>
    <row r="16" spans="1:22" x14ac:dyDescent="0.2">
      <c r="A16" s="7"/>
      <c r="B16" s="8" t="s">
        <v>117</v>
      </c>
      <c r="C16" s="8"/>
      <c r="D16" s="72" t="str">
        <f>+基本情報入力票!C55</f>
        <v>￥￥コンサルタント（株）</v>
      </c>
      <c r="E16" s="8"/>
      <c r="F16" s="8"/>
      <c r="G16" s="8"/>
      <c r="H16" s="8"/>
      <c r="I16" s="8"/>
      <c r="J16" s="8"/>
      <c r="K16" s="9"/>
    </row>
    <row r="17" spans="1:11" x14ac:dyDescent="0.2">
      <c r="A17" s="7"/>
      <c r="B17" s="8" t="s">
        <v>180</v>
      </c>
      <c r="C17" s="8"/>
      <c r="D17" s="8" t="str">
        <f>+基本情報入力票!E49</f>
        <v>令和2年10月20日（火）　14時から</v>
      </c>
      <c r="E17" s="8"/>
      <c r="F17" s="8"/>
      <c r="G17" s="8"/>
      <c r="H17" s="8"/>
      <c r="I17" s="8"/>
      <c r="J17" s="8"/>
      <c r="K17" s="9"/>
    </row>
    <row r="18" spans="1:11" x14ac:dyDescent="0.2">
      <c r="A18" s="7"/>
      <c r="B18" s="8" t="s">
        <v>179</v>
      </c>
      <c r="C18" s="8"/>
      <c r="D18" s="8" t="s">
        <v>174</v>
      </c>
      <c r="E18" s="8"/>
      <c r="F18" s="8" t="str">
        <f>+基本情報入力票!E51</f>
        <v>函館建設管理部　＃＃出張所</v>
      </c>
      <c r="G18" s="8"/>
      <c r="H18" s="8"/>
      <c r="I18" s="8"/>
      <c r="J18" s="74" t="str">
        <f>IF(基本情報入力票!C50&lt;&gt;0,基本情報入力票!C49&amp;基本情報入力票!D49,"")</f>
        <v>14時から</v>
      </c>
      <c r="K18" s="9"/>
    </row>
    <row r="19" spans="1:11" x14ac:dyDescent="0.2">
      <c r="A19" s="7"/>
      <c r="B19" s="8"/>
      <c r="C19" s="8"/>
      <c r="D19" s="8" t="s">
        <v>175</v>
      </c>
      <c r="E19" s="8"/>
      <c r="F19" s="8" t="str">
        <f>+基本情報入力票!E53</f>
        <v>檜山郡上ノ国町＊＊＊</v>
      </c>
      <c r="G19" s="8"/>
      <c r="H19" s="8"/>
      <c r="I19" s="8"/>
      <c r="J19" s="74" t="str">
        <f>IF(基本情報入力票!C50&lt;&gt;0,基本情報入力票!C50&amp;基本情報入力票!D50,"")</f>
        <v>15時から</v>
      </c>
      <c r="K19" s="9"/>
    </row>
    <row r="20" spans="1:11" x14ac:dyDescent="0.2">
      <c r="A20" s="7"/>
      <c r="B20" s="8" t="s">
        <v>178</v>
      </c>
      <c r="C20" s="8"/>
      <c r="D20" s="8" t="s">
        <v>186</v>
      </c>
      <c r="E20" s="8"/>
      <c r="F20" s="8"/>
      <c r="G20" s="8"/>
      <c r="H20" s="8"/>
      <c r="I20" s="8"/>
      <c r="J20" s="8"/>
      <c r="K20" s="9"/>
    </row>
    <row r="21" spans="1:11" x14ac:dyDescent="0.2">
      <c r="A21" s="7"/>
      <c r="B21" s="8"/>
      <c r="C21" s="8"/>
      <c r="D21" s="8"/>
      <c r="E21" s="8"/>
      <c r="F21" s="8"/>
      <c r="G21" s="8"/>
      <c r="H21" s="8"/>
      <c r="I21" s="8"/>
      <c r="J21" s="8"/>
      <c r="K21" s="9"/>
    </row>
    <row r="22" spans="1:11" x14ac:dyDescent="0.2">
      <c r="A22" s="7"/>
      <c r="B22" s="8"/>
      <c r="C22" s="8"/>
      <c r="D22" s="8"/>
      <c r="E22" s="8"/>
      <c r="F22" s="8"/>
      <c r="G22" s="17" t="s">
        <v>48</v>
      </c>
      <c r="H22" s="18"/>
      <c r="I22" s="18"/>
      <c r="J22" s="19"/>
      <c r="K22" s="9"/>
    </row>
    <row r="23" spans="1:11" x14ac:dyDescent="0.2">
      <c r="A23" s="7"/>
      <c r="B23" s="8"/>
      <c r="C23" s="8"/>
      <c r="D23" s="8"/>
      <c r="E23" s="8"/>
      <c r="F23" s="8"/>
      <c r="G23" s="7" t="str">
        <f>+基本情報入力票!E58</f>
        <v>主査（設計監理）　さんしゃ　たろう</v>
      </c>
      <c r="H23" s="8"/>
      <c r="I23" s="8"/>
      <c r="J23" s="9"/>
      <c r="K23" s="9"/>
    </row>
    <row r="24" spans="1:11" x14ac:dyDescent="0.2">
      <c r="A24" s="7"/>
      <c r="B24" s="8"/>
      <c r="C24" s="8"/>
      <c r="D24" s="8"/>
      <c r="E24" s="8"/>
      <c r="F24" s="8"/>
      <c r="G24" s="20" t="str">
        <f>+基本情報入力票!C60</f>
        <v>0138-**-@@@@</v>
      </c>
      <c r="H24" s="21"/>
      <c r="I24" s="21"/>
      <c r="J24" s="22"/>
      <c r="K24" s="9"/>
    </row>
    <row r="25" spans="1:11" x14ac:dyDescent="0.2">
      <c r="A25" s="7"/>
      <c r="B25" s="8"/>
      <c r="C25" s="8"/>
      <c r="D25" s="8"/>
      <c r="E25" s="8"/>
      <c r="F25" s="8"/>
      <c r="G25" s="8"/>
      <c r="H25" s="8"/>
      <c r="I25" s="8"/>
      <c r="J25" s="8"/>
      <c r="K25" s="9"/>
    </row>
    <row r="26" spans="1:11" x14ac:dyDescent="0.2">
      <c r="A26" s="7"/>
      <c r="B26" s="8"/>
      <c r="C26" s="8"/>
      <c r="D26" s="8"/>
      <c r="E26" s="8"/>
      <c r="F26" s="8"/>
      <c r="G26" s="8"/>
      <c r="H26" s="8"/>
      <c r="I26" s="8"/>
      <c r="J26" s="8"/>
      <c r="K26" s="9"/>
    </row>
    <row r="27" spans="1:11" x14ac:dyDescent="0.2">
      <c r="A27" s="7"/>
      <c r="B27" s="8"/>
      <c r="C27" s="8"/>
      <c r="D27" s="8"/>
      <c r="E27" s="8"/>
      <c r="F27" s="8"/>
      <c r="G27" s="8"/>
      <c r="H27" s="8"/>
      <c r="I27" s="8"/>
      <c r="J27" s="8"/>
      <c r="K27" s="9"/>
    </row>
    <row r="28" spans="1:11" x14ac:dyDescent="0.2">
      <c r="A28" s="7"/>
      <c r="B28" s="8"/>
      <c r="C28" s="8"/>
      <c r="D28" s="8"/>
      <c r="E28" s="8"/>
      <c r="F28" s="8"/>
      <c r="G28" s="8"/>
      <c r="H28" s="8"/>
      <c r="I28" s="8"/>
      <c r="J28" s="8"/>
      <c r="K28" s="9"/>
    </row>
    <row r="29" spans="1:11" x14ac:dyDescent="0.2">
      <c r="A29" s="7"/>
      <c r="B29" s="8"/>
      <c r="C29" s="8"/>
      <c r="D29" s="8"/>
      <c r="E29" s="8"/>
      <c r="F29" s="8"/>
      <c r="G29" s="8"/>
      <c r="H29" s="8"/>
      <c r="I29" s="8"/>
      <c r="J29" s="8"/>
      <c r="K29" s="9"/>
    </row>
    <row r="30" spans="1:11" x14ac:dyDescent="0.2">
      <c r="A30" s="7"/>
      <c r="B30" s="8"/>
      <c r="C30" s="8"/>
      <c r="D30" s="8"/>
      <c r="E30" s="8"/>
      <c r="F30" s="8"/>
      <c r="G30" s="8"/>
      <c r="H30" s="8"/>
      <c r="I30" s="8"/>
      <c r="J30" s="8"/>
      <c r="K30" s="9"/>
    </row>
    <row r="31" spans="1:11" x14ac:dyDescent="0.2">
      <c r="A31" s="7"/>
      <c r="B31" s="8"/>
      <c r="C31" s="8" t="s">
        <v>29</v>
      </c>
      <c r="D31" s="8"/>
      <c r="E31" s="8"/>
      <c r="F31" s="8"/>
      <c r="G31" s="8"/>
      <c r="H31" s="8"/>
      <c r="I31" s="8"/>
      <c r="J31" s="8"/>
      <c r="K31" s="9"/>
    </row>
    <row r="32" spans="1:11" x14ac:dyDescent="0.2">
      <c r="A32" s="7"/>
      <c r="B32" s="8"/>
      <c r="C32" s="8"/>
      <c r="D32" s="8"/>
      <c r="E32" s="8"/>
      <c r="F32" s="8"/>
      <c r="G32" s="8"/>
      <c r="H32" s="8"/>
      <c r="I32" s="8"/>
      <c r="J32" s="8"/>
      <c r="K32" s="9"/>
    </row>
    <row r="33" spans="1:11" x14ac:dyDescent="0.2">
      <c r="A33" s="7"/>
      <c r="B33" s="8"/>
      <c r="C33" s="10" t="s">
        <v>60</v>
      </c>
      <c r="D33" s="11" t="s">
        <v>50</v>
      </c>
      <c r="E33" s="12"/>
      <c r="F33" s="12"/>
      <c r="G33" s="13"/>
      <c r="H33" s="10" t="s">
        <v>58</v>
      </c>
      <c r="I33" s="11" t="s">
        <v>59</v>
      </c>
      <c r="J33" s="13"/>
      <c r="K33" s="9"/>
    </row>
    <row r="34" spans="1:11" x14ac:dyDescent="0.2">
      <c r="A34" s="7"/>
      <c r="B34" s="8"/>
      <c r="C34" s="14" t="s">
        <v>30</v>
      </c>
      <c r="D34" s="17" t="str">
        <f>'参考様式9，10(入力欄有)'!D66</f>
        <v>￥￥コンサルタント（株）</v>
      </c>
      <c r="E34" s="18"/>
      <c r="F34" s="18"/>
      <c r="G34" s="19"/>
      <c r="H34" s="14"/>
      <c r="I34" s="17"/>
      <c r="J34" s="19"/>
      <c r="K34" s="9"/>
    </row>
    <row r="35" spans="1:11" x14ac:dyDescent="0.2">
      <c r="A35" s="7"/>
      <c r="B35" s="8"/>
      <c r="C35" s="15"/>
      <c r="D35" s="7"/>
      <c r="E35" s="8"/>
      <c r="F35" s="52" t="str">
        <f>'参考様式9，10(入力欄有)'!F67</f>
        <v>（管理技術者）</v>
      </c>
      <c r="G35" s="53"/>
      <c r="H35" s="54" t="str">
        <f>'参考様式9，10(入力欄有)'!H67</f>
        <v>あ</v>
      </c>
      <c r="I35" s="55">
        <f>'参考様式9，10(入力欄有)'!I67</f>
        <v>0</v>
      </c>
      <c r="J35" s="23"/>
      <c r="K35" s="9"/>
    </row>
    <row r="36" spans="1:11" x14ac:dyDescent="0.2">
      <c r="A36" s="7"/>
      <c r="B36" s="8"/>
      <c r="C36" s="15"/>
      <c r="D36" s="7"/>
      <c r="E36" s="8"/>
      <c r="F36" s="56" t="str">
        <f>'参考様式9，10(入力欄有)'!F68</f>
        <v>（照査技術者）</v>
      </c>
      <c r="G36" s="57"/>
      <c r="H36" s="58" t="str">
        <f>'参考様式9，10(入力欄有)'!H68</f>
        <v>い</v>
      </c>
      <c r="I36" s="59">
        <f>'参考様式9，10(入力欄有)'!I68</f>
        <v>0</v>
      </c>
      <c r="J36" s="29"/>
      <c r="K36" s="9"/>
    </row>
    <row r="37" spans="1:11" x14ac:dyDescent="0.2">
      <c r="A37" s="7"/>
      <c r="B37" s="8"/>
      <c r="C37" s="15"/>
      <c r="D37" s="7"/>
      <c r="E37" s="8"/>
      <c r="F37" s="56" t="str">
        <f>'参考様式9，10(入力欄有)'!F69</f>
        <v>（担当員）</v>
      </c>
      <c r="G37" s="57"/>
      <c r="H37" s="58" t="str">
        <f>'参考様式9，10(入力欄有)'!H69</f>
        <v>う</v>
      </c>
      <c r="I37" s="59">
        <f>'参考様式9，10(入力欄有)'!I69</f>
        <v>0</v>
      </c>
      <c r="J37" s="29"/>
      <c r="K37" s="9"/>
    </row>
    <row r="38" spans="1:11" x14ac:dyDescent="0.2">
      <c r="A38" s="7"/>
      <c r="B38" s="8"/>
      <c r="C38" s="15"/>
      <c r="D38" s="7"/>
      <c r="E38" s="8"/>
      <c r="F38" s="56" t="str">
        <f>'参考様式9，10(入力欄有)'!F70</f>
        <v>（担当員）</v>
      </c>
      <c r="G38" s="57"/>
      <c r="H38" s="58" t="str">
        <f>'参考様式9，10(入力欄有)'!H70</f>
        <v>え</v>
      </c>
      <c r="I38" s="59">
        <f>'参考様式9，10(入力欄有)'!I70</f>
        <v>0</v>
      </c>
      <c r="J38" s="29"/>
      <c r="K38" s="9"/>
    </row>
    <row r="39" spans="1:11" x14ac:dyDescent="0.2">
      <c r="A39" s="7"/>
      <c r="B39" s="8"/>
      <c r="C39" s="16"/>
      <c r="D39" s="20"/>
      <c r="E39" s="21"/>
      <c r="F39" s="60">
        <f>'参考様式9，10(入力欄有)'!F71</f>
        <v>0</v>
      </c>
      <c r="G39" s="61"/>
      <c r="H39" s="62">
        <f>'参考様式9，10(入力欄有)'!H71</f>
        <v>0</v>
      </c>
      <c r="I39" s="63">
        <f>'参考様式9，10(入力欄有)'!I71</f>
        <v>0</v>
      </c>
      <c r="J39" s="22"/>
      <c r="K39" s="9"/>
    </row>
    <row r="40" spans="1:11" x14ac:dyDescent="0.2">
      <c r="A40" s="7"/>
      <c r="B40" s="8"/>
      <c r="C40" s="14" t="s">
        <v>34</v>
      </c>
      <c r="D40" s="17" t="str">
        <f>'参考様式9，10(入力欄有)'!D72</f>
        <v>(一社)函館建設業協会</v>
      </c>
      <c r="E40" s="18"/>
      <c r="F40" s="64"/>
      <c r="G40" s="65"/>
      <c r="H40" s="66"/>
      <c r="I40" s="67"/>
      <c r="J40" s="28"/>
      <c r="K40" s="9"/>
    </row>
    <row r="41" spans="1:11" x14ac:dyDescent="0.2">
      <c r="A41" s="7"/>
      <c r="B41" s="8"/>
      <c r="C41" s="15"/>
      <c r="D41" s="7"/>
      <c r="E41" s="8"/>
      <c r="F41" s="52" t="str">
        <f>'参考様式9，10(入力欄有)'!F73</f>
        <v>（土木委員）</v>
      </c>
      <c r="G41" s="53"/>
      <c r="H41" s="68" t="str">
        <f>'参考様式9，10(入力欄有)'!H73</f>
        <v>か</v>
      </c>
      <c r="I41" s="51" t="str">
        <f>'参考様式9，10(入力欄有)'!I73</f>
        <v>　＊＊建設（株）</v>
      </c>
      <c r="J41" s="9"/>
      <c r="K41" s="9"/>
    </row>
    <row r="42" spans="1:11" x14ac:dyDescent="0.2">
      <c r="A42" s="7"/>
      <c r="B42" s="8"/>
      <c r="C42" s="15"/>
      <c r="D42" s="7"/>
      <c r="E42" s="8"/>
      <c r="F42" s="56" t="str">
        <f>'参考様式9，10(入力欄有)'!F74</f>
        <v>（土木委員）</v>
      </c>
      <c r="G42" s="57"/>
      <c r="H42" s="58" t="str">
        <f>'参考様式9，10(入力欄有)'!H74</f>
        <v>き</v>
      </c>
      <c r="I42" s="59" t="str">
        <f>'参考様式9，10(入力欄有)'!I74</f>
        <v>　＋＋組（株）</v>
      </c>
      <c r="J42" s="29"/>
      <c r="K42" s="9"/>
    </row>
    <row r="43" spans="1:11" x14ac:dyDescent="0.2">
      <c r="A43" s="7"/>
      <c r="B43" s="8"/>
      <c r="C43" s="15"/>
      <c r="D43" s="7"/>
      <c r="E43" s="8"/>
      <c r="F43" s="56" t="str">
        <f>'参考様式9，10(入力欄有)'!F75</f>
        <v>（土木委員）</v>
      </c>
      <c r="G43" s="57"/>
      <c r="H43" s="58" t="str">
        <f>'参考様式9，10(入力欄有)'!H75</f>
        <v>く</v>
      </c>
      <c r="I43" s="59" t="str">
        <f>'参考様式9，10(入力欄有)'!I75</f>
        <v>　○○建設業協会</v>
      </c>
      <c r="J43" s="29"/>
      <c r="K43" s="9"/>
    </row>
    <row r="44" spans="1:11" x14ac:dyDescent="0.2">
      <c r="A44" s="7"/>
      <c r="B44" s="8"/>
      <c r="C44" s="15"/>
      <c r="D44" s="7"/>
      <c r="E44" s="8"/>
      <c r="F44" s="56" t="str">
        <f>'参考様式9，10(入力欄有)'!F76</f>
        <v>（傍聴など）</v>
      </c>
      <c r="G44" s="57"/>
      <c r="H44" s="58" t="str">
        <f>'参考様式9，10(入力欄有)'!H76</f>
        <v>け</v>
      </c>
      <c r="I44" s="59" t="str">
        <f>'参考様式9，10(入力欄有)'!I76</f>
        <v>　（株）＃＃組</v>
      </c>
      <c r="J44" s="29"/>
      <c r="K44" s="9"/>
    </row>
    <row r="45" spans="1:11" x14ac:dyDescent="0.2">
      <c r="A45" s="7"/>
      <c r="B45" s="8"/>
      <c r="C45" s="16"/>
      <c r="D45" s="20"/>
      <c r="E45" s="21"/>
      <c r="F45" s="60">
        <f>'参考様式9，10(入力欄有)'!F77</f>
        <v>0</v>
      </c>
      <c r="G45" s="61"/>
      <c r="H45" s="62">
        <f>'参考様式9，10(入力欄有)'!H77</f>
        <v>0</v>
      </c>
      <c r="I45" s="63">
        <f>'参考様式9，10(入力欄有)'!I77</f>
        <v>0</v>
      </c>
      <c r="J45" s="22"/>
      <c r="K45" s="9"/>
    </row>
    <row r="46" spans="1:11" x14ac:dyDescent="0.2">
      <c r="A46" s="7"/>
      <c r="B46" s="8"/>
      <c r="C46" s="14" t="s">
        <v>40</v>
      </c>
      <c r="D46" s="17" t="str">
        <f>'参考様式9，10(入力欄有)'!D78</f>
        <v>函館建設管理部　＃＃出張所</v>
      </c>
      <c r="E46" s="18"/>
      <c r="F46" s="64"/>
      <c r="G46" s="65"/>
      <c r="H46" s="69"/>
      <c r="I46" s="70"/>
      <c r="J46" s="19"/>
      <c r="K46" s="9"/>
    </row>
    <row r="47" spans="1:11" x14ac:dyDescent="0.2">
      <c r="A47" s="7"/>
      <c r="B47" s="8"/>
      <c r="C47" s="15"/>
      <c r="D47" s="7"/>
      <c r="E47" s="8"/>
      <c r="F47" s="52" t="str">
        <f>'参考様式9，10(入力欄有)'!F79</f>
        <v>（出張所長）</v>
      </c>
      <c r="G47" s="53"/>
      <c r="H47" s="54" t="str">
        <f>'参考様式9，10(入力欄有)'!H79</f>
        <v>さ</v>
      </c>
      <c r="I47" s="55">
        <f>'参考様式9，10(入力欄有)'!I79</f>
        <v>0</v>
      </c>
      <c r="J47" s="23"/>
      <c r="K47" s="9"/>
    </row>
    <row r="48" spans="1:11" x14ac:dyDescent="0.2">
      <c r="A48" s="7"/>
      <c r="B48" s="8"/>
      <c r="C48" s="15"/>
      <c r="D48" s="7"/>
      <c r="E48" s="8"/>
      <c r="F48" s="56" t="str">
        <f>'参考様式9，10(入力欄有)'!F80</f>
        <v>（＊＊係長）</v>
      </c>
      <c r="G48" s="57"/>
      <c r="H48" s="58" t="str">
        <f>'参考様式9，10(入力欄有)'!H80</f>
        <v>し</v>
      </c>
      <c r="I48" s="59">
        <f>'参考様式9，10(入力欄有)'!I80</f>
        <v>0</v>
      </c>
      <c r="J48" s="29"/>
      <c r="K48" s="9"/>
    </row>
    <row r="49" spans="1:11" x14ac:dyDescent="0.2">
      <c r="A49" s="7"/>
      <c r="B49" s="8"/>
      <c r="C49" s="15"/>
      <c r="D49" s="7"/>
      <c r="E49" s="8"/>
      <c r="F49" s="56" t="str">
        <f>'参考様式9，10(入力欄有)'!F81</f>
        <v>（主任）</v>
      </c>
      <c r="G49" s="57"/>
      <c r="H49" s="58" t="str">
        <f>'参考様式9，10(入力欄有)'!H81</f>
        <v>す</v>
      </c>
      <c r="I49" s="59">
        <f>'参考様式9，10(入力欄有)'!I81</f>
        <v>0</v>
      </c>
      <c r="J49" s="29"/>
      <c r="K49" s="9"/>
    </row>
    <row r="50" spans="1:11" x14ac:dyDescent="0.2">
      <c r="A50" s="7"/>
      <c r="B50" s="8"/>
      <c r="C50" s="15"/>
      <c r="D50" s="7"/>
      <c r="E50" s="8"/>
      <c r="F50" s="56" t="str">
        <f>'参考様式9，10(入力欄有)'!F82</f>
        <v>（技師）</v>
      </c>
      <c r="G50" s="57"/>
      <c r="H50" s="58" t="str">
        <f>'参考様式9，10(入力欄有)'!H82</f>
        <v>せ</v>
      </c>
      <c r="I50" s="59">
        <f>'参考様式9，10(入力欄有)'!I82</f>
        <v>0</v>
      </c>
      <c r="J50" s="29"/>
      <c r="K50" s="9"/>
    </row>
    <row r="51" spans="1:11" x14ac:dyDescent="0.2">
      <c r="A51" s="7"/>
      <c r="B51" s="8"/>
      <c r="C51" s="15"/>
      <c r="D51" s="20"/>
      <c r="E51" s="21"/>
      <c r="F51" s="60">
        <f>'参考様式9，10(入力欄有)'!F83</f>
        <v>0</v>
      </c>
      <c r="G51" s="61"/>
      <c r="H51" s="62">
        <f>'参考様式9，10(入力欄有)'!H83</f>
        <v>0</v>
      </c>
      <c r="I51" s="63">
        <f>'参考様式9，10(入力欄有)'!I83</f>
        <v>0</v>
      </c>
      <c r="J51" s="22"/>
      <c r="K51" s="9"/>
    </row>
    <row r="52" spans="1:11" x14ac:dyDescent="0.2">
      <c r="A52" s="7"/>
      <c r="B52" s="8"/>
      <c r="C52" s="15"/>
      <c r="D52" s="17" t="str">
        <f>'参考様式9，10(入力欄有)'!D84</f>
        <v>函館建設管理部事業室地域調整課</v>
      </c>
      <c r="E52" s="18"/>
      <c r="F52" s="64"/>
      <c r="G52" s="65"/>
      <c r="H52" s="66"/>
      <c r="I52" s="67"/>
      <c r="J52" s="28"/>
      <c r="K52" s="9"/>
    </row>
    <row r="53" spans="1:11" x14ac:dyDescent="0.2">
      <c r="A53" s="7"/>
      <c r="B53" s="8"/>
      <c r="C53" s="15"/>
      <c r="D53" s="7"/>
      <c r="E53" s="8"/>
      <c r="F53" s="52" t="str">
        <f>'参考様式9，10(入力欄有)'!F85</f>
        <v>主査（＃＃）</v>
      </c>
      <c r="G53" s="53"/>
      <c r="H53" s="68" t="str">
        <f>'参考様式9，10(入力欄有)'!H85</f>
        <v>た</v>
      </c>
      <c r="I53" s="126" t="str">
        <f>'参考様式9，10(入力欄有)'!I85</f>
        <v>（設計積算管理委員会）</v>
      </c>
      <c r="J53" s="127"/>
      <c r="K53" s="9"/>
    </row>
    <row r="54" spans="1:11" x14ac:dyDescent="0.2">
      <c r="A54" s="7"/>
      <c r="B54" s="8"/>
      <c r="C54" s="15"/>
      <c r="D54" s="7"/>
      <c r="E54" s="8"/>
      <c r="F54" s="56" t="str">
        <f>'参考様式9，10(入力欄有)'!F86</f>
        <v>主査（＠＠）</v>
      </c>
      <c r="G54" s="57"/>
      <c r="H54" s="58" t="str">
        <f>'参考様式9，10(入力欄有)'!H86</f>
        <v>ち</v>
      </c>
      <c r="I54" s="59">
        <f>'参考様式9，10(入力欄有)'!I86</f>
        <v>0</v>
      </c>
      <c r="J54" s="29"/>
      <c r="K54" s="9"/>
    </row>
    <row r="55" spans="1:11" x14ac:dyDescent="0.2">
      <c r="A55" s="7"/>
      <c r="B55" s="8"/>
      <c r="C55" s="16"/>
      <c r="D55" s="20"/>
      <c r="E55" s="21"/>
      <c r="F55" s="24">
        <f>'参考様式9，10(入力欄有)'!F87</f>
        <v>0</v>
      </c>
      <c r="G55" s="22"/>
      <c r="H55" s="16">
        <f>'参考様式9，10(入力欄有)'!H87</f>
        <v>0</v>
      </c>
      <c r="I55" s="20">
        <f>'参考様式9，10(入力欄有)'!I87</f>
        <v>0</v>
      </c>
      <c r="J55" s="22"/>
      <c r="K55" s="9"/>
    </row>
    <row r="56" spans="1:11" x14ac:dyDescent="0.2">
      <c r="A56" s="20"/>
      <c r="B56" s="21"/>
      <c r="C56" s="21"/>
      <c r="D56" s="21"/>
      <c r="E56" s="21"/>
      <c r="F56" s="21"/>
      <c r="G56" s="21"/>
      <c r="H56" s="21"/>
      <c r="I56" s="21"/>
      <c r="J56" s="21"/>
      <c r="K56" s="22"/>
    </row>
  </sheetData>
  <mergeCells count="3">
    <mergeCell ref="B11:H13"/>
    <mergeCell ref="I1:J1"/>
    <mergeCell ref="I53:J53"/>
  </mergeCells>
  <phoneticPr fontId="1"/>
  <pageMargins left="0.70866141732283472" right="0.70866141732283472" top="0.74803149606299213" bottom="0.74803149606299213" header="0.31496062992125984" footer="0.31496062992125984"/>
  <pageSetup paperSize="9" orientation="portrait" cellComments="asDisplayed" r:id="rId1"/>
  <headerFooter>
    <oddFooter>&amp;R&amp;A&amp;{-&amp;P&amp;{/&amp;N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基本情報入力票</vt:lpstr>
      <vt:lpstr>参考様式6</vt:lpstr>
      <vt:lpstr>参考様式7，8(入力欄有)</vt:lpstr>
      <vt:lpstr>参考様式9，10(入力欄有)</vt:lpstr>
      <vt:lpstr>参考様式11</vt:lpstr>
      <vt:lpstr>参考様式12</vt:lpstr>
      <vt:lpstr>基本情報入力票!Print_Area</vt:lpstr>
      <vt:lpstr>参考様式11!Print_Area</vt:lpstr>
      <vt:lpstr>参考様式12!Print_Area</vt:lpstr>
      <vt:lpstr>'参考様式7，8(入力欄有)'!Print_Area</vt:lpstr>
      <vt:lpstr>'参考様式9，10(入力欄有)'!Print_Area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2021-02-26T05:38:03Z</dcterms:modified>
</cp:coreProperties>
</file>