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3750E232-B26E-4D52-B256-B460C2F2C670}"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A73" i="12" l="1"/>
  <c r="AA72" i="12"/>
  <c r="AA70" i="12"/>
  <c r="AA68" i="12"/>
  <c r="AA34" i="12"/>
  <c r="AA33" i="12"/>
  <c r="AA32" i="12"/>
  <c r="AA31" i="12"/>
  <c r="AA30" i="12"/>
  <c r="AA29" i="12"/>
  <c r="AA28" i="12"/>
  <c r="AA23" i="12"/>
  <c r="AA16" i="12"/>
  <c r="AA15" i="12"/>
  <c r="AA14" i="12"/>
  <c r="AA13" i="12"/>
  <c r="AA10" i="12"/>
  <c r="AA9" i="12"/>
  <c r="AA7" i="12"/>
  <c r="BG32" i="10" l="1"/>
  <c r="BG31"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E36" i="10"/>
  <c r="AM36" i="10"/>
  <c r="U36" i="10"/>
  <c r="BE35" i="10"/>
  <c r="AM35" i="10"/>
  <c r="U35" i="10"/>
  <c r="BE34" i="10"/>
  <c r="AM34" i="10"/>
  <c r="U34" i="10"/>
  <c r="BE33" i="10"/>
  <c r="U33" i="10"/>
  <c r="C31" i="10"/>
  <c r="C32" i="10" s="1"/>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U32" i="10" l="1"/>
  <c r="AM31" i="10"/>
  <c r="AM32" i="10" s="1"/>
  <c r="AM33" i="10" s="1"/>
  <c r="BE31" i="10" l="1"/>
  <c r="BE32" i="10" s="1"/>
  <c r="BW31" i="10" l="1"/>
  <c r="CO31" i="10" l="1"/>
  <c r="CO32" i="10" s="1"/>
  <c r="CO33" i="10" s="1"/>
  <c r="CO34" i="10" s="1"/>
  <c r="CO35" i="10" s="1"/>
  <c r="CO36" i="10" s="1"/>
  <c r="CO37" i="10" s="1"/>
  <c r="CO38" i="10" s="1"/>
  <c r="CO39" i="10" s="1"/>
  <c r="CO40" i="10" s="1"/>
  <c r="BW32" i="10"/>
  <c r="BW33" i="10" s="1"/>
  <c r="BW34" i="10" s="1"/>
  <c r="BW35" i="10" s="1"/>
  <c r="BW36" i="10" s="1"/>
</calcChain>
</file>

<file path=xl/sharedStrings.xml><?xml version="1.0" encoding="utf-8"?>
<sst xmlns="http://schemas.openxmlformats.org/spreadsheetml/2006/main" count="1176" uniqueCount="634">
  <si>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</si>
  <si>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</si>
  <si>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</si>
  <si>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</si>
  <si>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</si>
  <si>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</si>
  <si>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</si>
  <si>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</si>
  <si>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</si>
  <si>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</si>
  <si>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</si>
  <si>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</si>
  <si>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</si>
  <si>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</si>
  <si>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</si>
  <si>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</si>
  <si>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</si>
  <si>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</si>
  <si>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</si>
  <si>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</si>
  <si>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</si>
  <si>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</si>
  <si>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</si>
  <si>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</si>
  <si>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</si>
  <si>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</si>
  <si>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</si>
  <si>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</si>
  <si>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</si>
  <si>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</si>
  <si>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</si>
  <si>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</si>
  <si>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</si>
  <si>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</si>
  <si>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</si>
  <si>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</si>
  <si>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</si>
  <si>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</si>
  <si>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</si>
  <si>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</si>
  <si>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</si>
  <si>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</si>
  <si>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</si>
  <si>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</si>
  <si>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</si>
  <si>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</si>
  <si>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</si>
  <si>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</si>
  <si>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</si>
  <si>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</si>
  <si>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</si>
  <si>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</si>
  <si>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</si>
  <si>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</si>
  <si>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</si>
  <si>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</si>
  <si>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</si>
  <si>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</si>
  <si>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</si>
  <si>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</si>
  <si>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</si>
  <si>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</si>
  <si>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</si>
  <si>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</si>
  <si>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</si>
  <si>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</si>
  <si>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</si>
  <si>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</si>
  <si>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</si>
  <si>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</si>
  <si>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</si>
  <si>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</si>
  <si>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</si>
  <si>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</si>
  <si>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</si>
  <si>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</si>
  <si>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</si>
  <si>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</si>
  <si>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</si>
  <si>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北海道</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</si>
  <si>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</si>
  <si>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</si>
  <si>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</si>
  <si>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</si>
  <si>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</si>
  <si>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</si>
  <si>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</si>
  <si>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</si>
  <si>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</si>
  <si>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</si>
  <si>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</si>
  <si>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</si>
  <si>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</si>
  <si>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</si>
  <si>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</si>
  <si>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</si>
  <si>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</si>
  <si>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</si>
  <si>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</si>
  <si>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</si>
  <si>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</si>
  <si>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</si>
  <si>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</si>
  <si>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</si>
  <si>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</si>
  <si>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</si>
  <si>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</si>
  <si>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</si>
  <si>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</si>
  <si>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</si>
  <si>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</si>
  <si>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</si>
  <si>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</si>
  <si>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</si>
  <si>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</si>
  <si>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</si>
  <si>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</si>
  <si>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</si>
  <si>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</si>
  <si>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</si>
  <si>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</si>
  <si>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</si>
  <si>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</si>
  <si>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</si>
  <si>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</si>
  <si>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</si>
  <si>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</si>
  <si>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</si>
  <si>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</si>
  <si>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</si>
  <si>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</si>
  <si>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</si>
  <si>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</si>
  <si>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</si>
  <si>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</si>
  <si>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</si>
  <si>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</si>
  <si>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</si>
  <si>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</si>
  <si>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</si>
  <si>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</si>
  <si>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</si>
  <si>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</si>
  <si>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</si>
  <si>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</si>
  <si>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</si>
  <si>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</si>
  <si>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</si>
  <si>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</si>
  <si>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</si>
  <si>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</si>
  <si>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</si>
  <si>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</si>
  <si>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</si>
  <si>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</si>
  <si>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</si>
  <si>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</si>
  <si>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</si>
  <si>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</si>
  <si>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</si>
  <si>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</si>
  <si>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</si>
  <si>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</si>
  <si>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</si>
  <si>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</si>
  <si>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</si>
  <si>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</si>
  <si>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</si>
  <si>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</si>
  <si>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</si>
  <si>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</si>
  <si>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</si>
  <si>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</si>
  <si>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</si>
  <si>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</si>
  <si>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</si>
  <si>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</si>
  <si>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</si>
  <si>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</si>
  <si>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</si>
  <si>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</si>
  <si>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</si>
  <si>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</si>
  <si>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</si>
  <si>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</si>
  <si>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北海道</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</si>
  <si>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</si>
  <si>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</si>
  <si>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</si>
  <si>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</si>
  <si>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</si>
  <si>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</si>
  <si>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</si>
  <si>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</si>
  <si>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</si>
  <si>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</si>
  <si>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</si>
  <si>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</si>
  <si>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</si>
  <si>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</si>
  <si>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</si>
  <si>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</si>
  <si>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</si>
  <si>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</si>
  <si>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</si>
  <si>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</si>
  <si>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</si>
  <si>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</si>
  <si>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</si>
  <si>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</si>
  <si>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</si>
  <si>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</si>
  <si>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</si>
  <si>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</si>
  <si>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</si>
  <si>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</si>
  <si>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</si>
  <si>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</si>
  <si>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</si>
  <si>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</si>
  <si>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</si>
  <si>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</si>
  <si>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</si>
  <si>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</si>
  <si>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</si>
  <si>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</si>
  <si>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</si>
  <si>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</si>
  <si>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</si>
  <si>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</si>
  <si>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</si>
  <si>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</si>
  <si>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</si>
  <si>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</si>
  <si>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</si>
  <si>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</si>
  <si>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</si>
  <si>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</si>
  <si>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</si>
  <si>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</si>
  <si>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</si>
  <si>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</si>
  <si>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</si>
  <si>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</si>
  <si>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</si>
  <si>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</si>
  <si>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</si>
  <si>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</si>
  <si>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</si>
  <si>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</si>
  <si>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</si>
  <si>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</si>
  <si>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</si>
  <si>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</si>
  <si>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</si>
  <si>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</si>
  <si>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</si>
  <si>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</si>
  <si>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</si>
  <si>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</si>
  <si>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</si>
  <si>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</si>
  <si>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</si>
  <si>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</si>
  <si>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</si>
  <si>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</si>
  <si>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</si>
  <si>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</si>
  <si>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</si>
  <si>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</si>
  <si>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</si>
  <si>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</si>
  <si>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</si>
  <si>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</si>
  <si>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</si>
  <si>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</si>
  <si>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</si>
  <si>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</si>
  <si>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</si>
  <si>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</si>
  <si>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</si>
  <si>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</si>
  <si>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</si>
  <si>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</si>
  <si>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t>
    <phoneticPr fontId="5"/>
  </si>
  <si>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</si>
  <si>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</si>
  <si>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</si>
  <si>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</si>
  <si>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</si>
  <si>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</si>
  <si>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</si>
  <si>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</si>
  <si>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</si>
  <si>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</si>
  <si>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</si>
  <si>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</si>
  <si>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</si>
  <si>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</si>
  <si>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</si>
  <si>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</si>
  <si>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</si>
  <si>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</si>
  <si>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</si>
  <si>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</si>
  <si>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</si>
  <si>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</si>
  <si>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</si>
  <si>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</si>
  <si>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</si>
  <si>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</si>
  <si>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</si>
  <si>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</si>
  <si>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</si>
  <si>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</si>
  <si>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</si>
  <si>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</si>
  <si>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</si>
  <si>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</si>
  <si>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</si>
  <si>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</si>
  <si>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</si>
  <si>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</si>
  <si>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</si>
  <si>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</si>
  <si>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</si>
  <si>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</si>
  <si>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</si>
  <si>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</si>
  <si>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</si>
  <si>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</si>
  <si>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</si>
  <si>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</si>
  <si>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</si>
  <si>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</si>
  <si>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</si>
  <si>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</si>
  <si>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</si>
  <si>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</si>
  <si>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</si>
  <si>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</si>
  <si>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北海道</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</si>
  <si>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</si>
  <si>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</si>
  <si>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</si>
  <si>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</si>
  <si>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</si>
  <si>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</si>
  <si>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</si>
  <si>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</si>
  <si>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</si>
  <si>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</si>
  <si>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</si>
  <si>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</si>
  <si>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</si>
  <si>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</si>
  <si>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</si>
  <si>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</si>
  <si>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</si>
  <si>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</si>
  <si>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</si>
  <si>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</si>
  <si>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</si>
  <si>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母子父子寡婦福祉資金貸付事業特別会計</t>
    <phoneticPr fontId="5"/>
  </si>
  <si>
    <t>中小企業近代化資金貸付事業特別会計</t>
    <phoneticPr fontId="5"/>
  </si>
  <si>
    <t>苫小牧東部地域開発出資特別会計</t>
    <phoneticPr fontId="5"/>
  </si>
  <si>
    <t>石狩湾新港地域開発出資特別会計</t>
    <phoneticPr fontId="5"/>
  </si>
  <si>
    <t>就農支援資金貸付事業等特別会計</t>
    <phoneticPr fontId="5"/>
  </si>
  <si>
    <t>沿岸漁業改善資金貸付事業特別会計</t>
    <phoneticPr fontId="5"/>
  </si>
  <si>
    <t>林業・木材産業改善資金貸付事業特別会計</t>
    <phoneticPr fontId="5"/>
  </si>
  <si>
    <t>道営住宅事業特別会計</t>
    <phoneticPr fontId="5"/>
  </si>
  <si>
    <t>住宅供給公社経営健全化資金貸付事業特別会計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</si>
  <si>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</si>
  <si>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</si>
  <si>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</si>
  <si>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</si>
  <si>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</si>
  <si>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</si>
  <si>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</si>
  <si>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</si>
  <si>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</si>
  <si>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</si>
  <si>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</si>
  <si>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</si>
  <si>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</si>
  <si>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</si>
  <si>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</si>
  <si>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地方競馬特別会計</t>
    <phoneticPr fontId="5"/>
  </si>
  <si>
    <t>電気事業会計</t>
    <phoneticPr fontId="5"/>
  </si>
  <si>
    <t>法適用企業</t>
    <phoneticPr fontId="5"/>
  </si>
  <si>
    <t>工業用水道事業会計</t>
    <phoneticPr fontId="5"/>
  </si>
  <si>
    <t>法適用企業</t>
    <phoneticPr fontId="5"/>
  </si>
  <si>
    <t>病院事業会計</t>
    <phoneticPr fontId="5"/>
  </si>
  <si>
    <t>公共下水道事業特別会計</t>
    <phoneticPr fontId="5"/>
  </si>
  <si>
    <t>法非適用企業</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</si>
  <si>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</si>
  <si>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</si>
  <si>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</si>
  <si>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</si>
  <si>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</si>
  <si>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</si>
  <si>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</si>
  <si>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</si>
  <si>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</si>
  <si>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</si>
  <si>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</si>
  <si>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</si>
  <si>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</si>
  <si>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</si>
  <si>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</si>
  <si>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</si>
  <si>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</si>
  <si>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</si>
  <si>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</si>
  <si>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</si>
  <si>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</si>
  <si>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</si>
  <si>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</si>
  <si>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</si>
  <si>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</si>
  <si>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</si>
  <si>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</si>
  <si>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</si>
  <si>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</si>
  <si>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</si>
  <si>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</si>
  <si>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</si>
  <si>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</si>
  <si>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</si>
  <si>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</si>
  <si>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</si>
  <si>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</si>
  <si>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</si>
  <si>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</si>
  <si>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</si>
  <si>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</si>
  <si>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</si>
  <si>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</si>
  <si>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</si>
  <si>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</si>
  <si>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</si>
  <si>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</si>
  <si>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</si>
  <si>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</si>
  <si>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</si>
  <si>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</si>
  <si>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</si>
  <si>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</si>
  <si>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</si>
  <si>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</si>
  <si>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</si>
  <si>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</si>
  <si>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</si>
  <si>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</si>
  <si>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</si>
  <si>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</si>
  <si>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</si>
  <si>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</si>
  <si>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工業用水道事業会計</t>
    <phoneticPr fontId="5"/>
  </si>
  <si>
    <t>-</t>
    <phoneticPr fontId="5"/>
  </si>
  <si>
    <t>(Ｆ)</t>
    <phoneticPr fontId="5"/>
  </si>
  <si>
    <t>公共下水道事業特別会計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</si>
  <si>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</si>
  <si>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</si>
  <si>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</si>
  <si>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</si>
  <si>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</si>
  <si>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</si>
  <si>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</si>
  <si>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</si>
  <si>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</si>
  <si>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</si>
  <si>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</si>
  <si>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</si>
  <si>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</si>
  <si>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</si>
  <si>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</si>
  <si>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</si>
  <si>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</si>
  <si>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</si>
  <si>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</si>
  <si>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</si>
  <si>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</si>
  <si>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</si>
  <si>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</si>
  <si>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</si>
  <si>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</si>
  <si>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</si>
  <si>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</si>
  <si>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</si>
  <si>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</si>
  <si>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</si>
  <si>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</si>
  <si>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</si>
  <si>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</si>
  <si>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</si>
  <si>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</si>
  <si>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</si>
  <si>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</si>
  <si>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</si>
  <si>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</si>
  <si>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</si>
  <si>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</si>
  <si>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</si>
  <si>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</si>
  <si>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</si>
  <si>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</si>
  <si>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</si>
  <si>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</si>
  <si>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</si>
  <si>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</si>
  <si>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</si>
  <si>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</si>
  <si>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</si>
  <si>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</si>
  <si>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</si>
  <si>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</si>
  <si>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</si>
  <si>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</si>
  <si>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</si>
  <si>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</si>
  <si>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</si>
  <si>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</si>
  <si>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</si>
  <si>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</si>
  <si>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</si>
  <si>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</si>
  <si>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</si>
  <si>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</si>
  <si>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</si>
  <si>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</si>
  <si>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</si>
  <si>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</si>
  <si>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</si>
  <si>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</si>
  <si>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</si>
  <si>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</si>
  <si>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</si>
  <si>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</si>
  <si>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</si>
  <si>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</si>
  <si>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</si>
  <si>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</si>
  <si>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</si>
  <si>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</si>
  <si>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</si>
  <si>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</si>
  <si>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</si>
  <si>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</si>
  <si>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</si>
  <si>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0.31</t>
  </si>
  <si>
    <t>一般会計</t>
  </si>
  <si>
    <t>電気事業会計</t>
  </si>
  <si>
    <t>工業用水道事業会計</t>
  </si>
  <si>
    <t>国民健康保険事業特別会計</t>
  </si>
  <si>
    <t>流域下水道事業特別会計</t>
  </si>
  <si>
    <t>病院事業会計</t>
  </si>
  <si>
    <t>公共下水道事業特別会計</t>
  </si>
  <si>
    <t>地方競馬特別会計</t>
  </si>
  <si>
    <t>その他会計（赤字）</t>
  </si>
  <si>
    <t>その他会計（黒字）</t>
  </si>
  <si>
    <t>（百万円）</t>
    <phoneticPr fontId="2"/>
  </si>
  <si>
    <t>H26末</t>
  </si>
  <si>
    <t>H27末</t>
  </si>
  <si>
    <t>H28末</t>
  </si>
  <si>
    <t>H29末</t>
  </si>
  <si>
    <t>H30末</t>
  </si>
  <si>
    <t>苫小牧港管理組合（一般会計）</t>
    <rPh sb="0" eb="3">
      <t>トマコマイ</t>
    </rPh>
    <rPh sb="3" eb="4">
      <t>コウ</t>
    </rPh>
    <rPh sb="4" eb="6">
      <t>カンリ</t>
    </rPh>
    <rPh sb="6" eb="8">
      <t>クミアイ</t>
    </rPh>
    <rPh sb="9" eb="11">
      <t>イッパン</t>
    </rPh>
    <rPh sb="11" eb="13">
      <t>カイケイ</t>
    </rPh>
    <phoneticPr fontId="2"/>
  </si>
  <si>
    <t>苫小牧港管理組合（港湾整備事業特別会計）</t>
    <rPh sb="0" eb="3">
      <t>トマコマイ</t>
    </rPh>
    <rPh sb="3" eb="4">
      <t>コウ</t>
    </rPh>
    <rPh sb="4" eb="6">
      <t>カンリ</t>
    </rPh>
    <rPh sb="6" eb="8">
      <t>クミアイ</t>
    </rPh>
    <rPh sb="9" eb="11">
      <t>コウワン</t>
    </rPh>
    <rPh sb="11" eb="13">
      <t>セイビ</t>
    </rPh>
    <rPh sb="13" eb="15">
      <t>ジギョウ</t>
    </rPh>
    <rPh sb="15" eb="17">
      <t>トクベツ</t>
    </rPh>
    <rPh sb="17" eb="19">
      <t>カイケイ</t>
    </rPh>
    <phoneticPr fontId="2"/>
  </si>
  <si>
    <t>石狩湾新港管理組合（一般会計）</t>
    <rPh sb="0" eb="3">
      <t>イシカリワン</t>
    </rPh>
    <rPh sb="3" eb="5">
      <t>シンコウ</t>
    </rPh>
    <rPh sb="5" eb="7">
      <t>カンリ</t>
    </rPh>
    <rPh sb="7" eb="9">
      <t>クミアイ</t>
    </rPh>
    <rPh sb="10" eb="12">
      <t>イッパン</t>
    </rPh>
    <rPh sb="12" eb="14">
      <t>カイケイ</t>
    </rPh>
    <phoneticPr fontId="2"/>
  </si>
  <si>
    <t>石狩湾新港管理組合（港湾整備事業特別会計）</t>
    <rPh sb="0" eb="3">
      <t>イシカリワン</t>
    </rPh>
    <rPh sb="3" eb="5">
      <t>シンコウ</t>
    </rPh>
    <rPh sb="5" eb="7">
      <t>カンリ</t>
    </rPh>
    <rPh sb="7" eb="9">
      <t>クミアイ</t>
    </rPh>
    <rPh sb="10" eb="12">
      <t>コウワン</t>
    </rPh>
    <rPh sb="12" eb="14">
      <t>セイビ</t>
    </rPh>
    <rPh sb="14" eb="16">
      <t>ジギョウ</t>
    </rPh>
    <rPh sb="16" eb="18">
      <t>トクベツ</t>
    </rPh>
    <rPh sb="18" eb="20">
      <t>カイケイ</t>
    </rPh>
    <phoneticPr fontId="2"/>
  </si>
  <si>
    <t>石狩東部広域水道企業団</t>
    <rPh sb="0" eb="2">
      <t>イシカリ</t>
    </rPh>
    <rPh sb="2" eb="4">
      <t>トウブ</t>
    </rPh>
    <rPh sb="4" eb="6">
      <t>コウイキ</t>
    </rPh>
    <rPh sb="6" eb="8">
      <t>スイドウ</t>
    </rPh>
    <rPh sb="8" eb="11">
      <t>キギョウダン</t>
    </rPh>
    <phoneticPr fontId="2"/>
  </si>
  <si>
    <t>石狩西部広域水道企業団</t>
    <rPh sb="0" eb="2">
      <t>イシカリ</t>
    </rPh>
    <rPh sb="2" eb="4">
      <t>セイブ</t>
    </rPh>
    <rPh sb="4" eb="6">
      <t>コウイキ</t>
    </rPh>
    <rPh sb="6" eb="8">
      <t>スイドウ</t>
    </rPh>
    <rPh sb="8" eb="11">
      <t>キギョウダン</t>
    </rPh>
    <phoneticPr fontId="2"/>
  </si>
  <si>
    <t>（公社）北海道私学振興基金協会</t>
    <rPh sb="4" eb="7">
      <t>ホッカイドウ</t>
    </rPh>
    <rPh sb="7" eb="9">
      <t>シガク</t>
    </rPh>
    <rPh sb="9" eb="11">
      <t>シンコウ</t>
    </rPh>
    <rPh sb="11" eb="13">
      <t>キキン</t>
    </rPh>
    <rPh sb="13" eb="15">
      <t>キョウカイ</t>
    </rPh>
    <phoneticPr fontId="3"/>
  </si>
  <si>
    <t>（公財）新千歳空港周辺環境整備財団</t>
    <rPh sb="1" eb="2">
      <t>コウ</t>
    </rPh>
    <phoneticPr fontId="2"/>
  </si>
  <si>
    <t>（公財）北海道文化財団</t>
    <rPh sb="1" eb="2">
      <t>コウ</t>
    </rPh>
    <phoneticPr fontId="2"/>
  </si>
  <si>
    <t>（公財）北海道地域医療振興財団</t>
    <rPh sb="1" eb="2">
      <t>コウ</t>
    </rPh>
    <rPh sb="2" eb="3">
      <t>ザイ</t>
    </rPh>
    <phoneticPr fontId="2"/>
  </si>
  <si>
    <t>（公財）北海道健康づくり財団</t>
    <rPh sb="1" eb="2">
      <t>コウ</t>
    </rPh>
    <phoneticPr fontId="2"/>
  </si>
  <si>
    <t>（公財）北海道対がん協会</t>
    <rPh sb="1" eb="2">
      <t>コウ</t>
    </rPh>
    <rPh sb="7" eb="8">
      <t>タイ</t>
    </rPh>
    <rPh sb="10" eb="12">
      <t>キョウカイ</t>
    </rPh>
    <phoneticPr fontId="2"/>
  </si>
  <si>
    <t>（公財）北海道生活衛生営業指導センター</t>
    <rPh sb="1" eb="2">
      <t>コウ</t>
    </rPh>
    <rPh sb="2" eb="3">
      <t>ザイ</t>
    </rPh>
    <rPh sb="7" eb="9">
      <t>セイカツ</t>
    </rPh>
    <phoneticPr fontId="5"/>
  </si>
  <si>
    <t>（公財）北海道障がい者スポーツ協会</t>
    <rPh sb="1" eb="2">
      <t>コウ</t>
    </rPh>
    <rPh sb="2" eb="3">
      <t>ザイ</t>
    </rPh>
    <phoneticPr fontId="2"/>
  </si>
  <si>
    <t>（一社）北海道産炭地域振興センター</t>
    <rPh sb="1" eb="2">
      <t>イチ</t>
    </rPh>
    <phoneticPr fontId="2"/>
  </si>
  <si>
    <t>（一財）道北地域旭川地場産業振興センター</t>
    <rPh sb="1" eb="2">
      <t>イチ</t>
    </rPh>
    <rPh sb="4" eb="6">
      <t>ドウホク</t>
    </rPh>
    <rPh sb="6" eb="8">
      <t>チイキ</t>
    </rPh>
    <rPh sb="8" eb="10">
      <t>アサヒカワ</t>
    </rPh>
    <rPh sb="10" eb="12">
      <t>ジバ</t>
    </rPh>
    <rPh sb="12" eb="14">
      <t>サンギョウ</t>
    </rPh>
    <rPh sb="14" eb="16">
      <t>シンコウ</t>
    </rPh>
    <phoneticPr fontId="2"/>
  </si>
  <si>
    <t>（公財）函館地域産業振興財団</t>
    <rPh sb="1" eb="2">
      <t>コウ</t>
    </rPh>
    <rPh sb="6" eb="8">
      <t>チイキ</t>
    </rPh>
    <rPh sb="8" eb="10">
      <t>サンギョウ</t>
    </rPh>
    <rPh sb="12" eb="14">
      <t>ザイダン</t>
    </rPh>
    <phoneticPr fontId="2"/>
  </si>
  <si>
    <t>（公財）道央産業振興財団</t>
    <rPh sb="1" eb="2">
      <t>コウ</t>
    </rPh>
    <rPh sb="6" eb="8">
      <t>サンギョウ</t>
    </rPh>
    <rPh sb="8" eb="10">
      <t>シンコウ</t>
    </rPh>
    <rPh sb="10" eb="12">
      <t>ザイダン</t>
    </rPh>
    <phoneticPr fontId="2"/>
  </si>
  <si>
    <t>（公財）北海道中小企業総合支援センター</t>
    <rPh sb="1" eb="2">
      <t>コウ</t>
    </rPh>
    <rPh sb="11" eb="13">
      <t>ソウゴウ</t>
    </rPh>
    <rPh sb="13" eb="15">
      <t>シエン</t>
    </rPh>
    <phoneticPr fontId="2"/>
  </si>
  <si>
    <t>（一財）北海道勤労者信用基金協会</t>
    <rPh sb="1" eb="2">
      <t>イチ</t>
    </rPh>
    <rPh sb="4" eb="7">
      <t>ホッカイドウ</t>
    </rPh>
    <rPh sb="7" eb="10">
      <t>キンロウシャ</t>
    </rPh>
    <rPh sb="10" eb="12">
      <t>シンヨウ</t>
    </rPh>
    <rPh sb="12" eb="14">
      <t>キキン</t>
    </rPh>
    <rPh sb="14" eb="16">
      <t>キョウカイ</t>
    </rPh>
    <phoneticPr fontId="2"/>
  </si>
  <si>
    <t>（公財）北海道農業公社</t>
    <rPh sb="1" eb="2">
      <t>コウ</t>
    </rPh>
    <phoneticPr fontId="3"/>
  </si>
  <si>
    <t>（一社）北海道軽種馬振興公社</t>
    <rPh sb="1" eb="2">
      <t>イチ</t>
    </rPh>
    <phoneticPr fontId="3"/>
  </si>
  <si>
    <t>（公社）北海道青果物価格安定基金協会</t>
    <rPh sb="1" eb="2">
      <t>コウ</t>
    </rPh>
    <rPh sb="2" eb="3">
      <t>シャ</t>
    </rPh>
    <phoneticPr fontId="3"/>
  </si>
  <si>
    <t>（公社）北海道馬鈴しょ生産安定基金協会</t>
    <rPh sb="1" eb="2">
      <t>コウ</t>
    </rPh>
    <rPh sb="2" eb="3">
      <t>シャ</t>
    </rPh>
    <phoneticPr fontId="3"/>
  </si>
  <si>
    <t>（公社）北海道家畜畜産物衛生指導協会</t>
    <rPh sb="1" eb="2">
      <t>コウ</t>
    </rPh>
    <phoneticPr fontId="3"/>
  </si>
  <si>
    <t>（公社）北海道酪農検定検査協会</t>
    <rPh sb="1" eb="2">
      <t>コウ</t>
    </rPh>
    <rPh sb="2" eb="3">
      <t>シャ</t>
    </rPh>
    <phoneticPr fontId="3"/>
  </si>
  <si>
    <t>（公財）オホーツク地域振興機構</t>
    <rPh sb="1" eb="2">
      <t>コウ</t>
    </rPh>
    <rPh sb="2" eb="3">
      <t>ザイ</t>
    </rPh>
    <phoneticPr fontId="3"/>
  </si>
  <si>
    <t>（公財）とかち財団</t>
    <rPh sb="1" eb="2">
      <t>コウ</t>
    </rPh>
    <rPh sb="2" eb="3">
      <t>ザイ</t>
    </rPh>
    <rPh sb="7" eb="9">
      <t>ザイダン</t>
    </rPh>
    <phoneticPr fontId="3"/>
  </si>
  <si>
    <t>（公社）北海道栽培漁業振興公社</t>
    <rPh sb="1" eb="2">
      <t>コウ</t>
    </rPh>
    <rPh sb="2" eb="3">
      <t>シャ</t>
    </rPh>
    <phoneticPr fontId="3"/>
  </si>
  <si>
    <t>北海道土地開発公社</t>
  </si>
  <si>
    <t>北海道住宅供給公社</t>
  </si>
  <si>
    <t>（公財）北海道学校保健会</t>
    <rPh sb="1" eb="2">
      <t>コウ</t>
    </rPh>
    <rPh sb="2" eb="3">
      <t>ザイ</t>
    </rPh>
    <phoneticPr fontId="3"/>
  </si>
  <si>
    <t>（公財）北海道暴力追放センター</t>
    <rPh sb="1" eb="2">
      <t>コウ</t>
    </rPh>
    <phoneticPr fontId="3"/>
  </si>
  <si>
    <t>北海道高速鉄道開発（株）</t>
  </si>
  <si>
    <t>（株）北海道エアシステム</t>
  </si>
  <si>
    <t>（株）苫東</t>
    <rPh sb="1" eb="2">
      <t>カブ</t>
    </rPh>
    <phoneticPr fontId="3"/>
  </si>
  <si>
    <t>石狩開発（株）</t>
  </si>
  <si>
    <t>北海道公立大学法人札幌医科大学</t>
    <rPh sb="0" eb="3">
      <t>ホッカイドウ</t>
    </rPh>
    <rPh sb="3" eb="5">
      <t>コウリツ</t>
    </rPh>
    <rPh sb="5" eb="7">
      <t>ダイガク</t>
    </rPh>
    <rPh sb="7" eb="9">
      <t>ホウジン</t>
    </rPh>
    <rPh sb="9" eb="11">
      <t>サッポロ</t>
    </rPh>
    <rPh sb="11" eb="15">
      <t>イカダイガク</t>
    </rPh>
    <phoneticPr fontId="3"/>
  </si>
  <si>
    <t>北海道立総合研究機構</t>
    <rPh sb="0" eb="3">
      <t>ホッカイドウ</t>
    </rPh>
    <rPh sb="3" eb="4">
      <t>リツ</t>
    </rPh>
    <rPh sb="4" eb="6">
      <t>ソウゴウ</t>
    </rPh>
    <rPh sb="6" eb="8">
      <t>ケンキュウ</t>
    </rPh>
    <rPh sb="8" eb="10">
      <t>キコウ</t>
    </rPh>
    <phoneticPr fontId="3"/>
  </si>
  <si>
    <t>道南いさりび鉄道（株）</t>
    <rPh sb="0" eb="2">
      <t>ドウナン</t>
    </rPh>
    <rPh sb="6" eb="8">
      <t>テツドウ</t>
    </rPh>
    <rPh sb="9" eb="10">
      <t>カブ</t>
    </rPh>
    <phoneticPr fontId="3"/>
  </si>
  <si>
    <t>（公財）アイヌ民族文化財団</t>
    <rPh sb="1" eb="2">
      <t>コウ</t>
    </rPh>
    <rPh sb="7" eb="9">
      <t>ミンゾク</t>
    </rPh>
    <rPh sb="9" eb="11">
      <t>ブンカ</t>
    </rPh>
    <rPh sb="11" eb="13">
      <t>ザイダン</t>
    </rPh>
    <phoneticPr fontId="2"/>
  </si>
  <si>
    <t>（一財）札幌勤労者職業福祉センター</t>
    <rPh sb="1" eb="2">
      <t>イチ</t>
    </rPh>
    <rPh sb="2" eb="3">
      <t>ザイ</t>
    </rPh>
    <rPh sb="4" eb="6">
      <t>サッポロ</t>
    </rPh>
    <rPh sb="6" eb="9">
      <t>キンロウシャ</t>
    </rPh>
    <rPh sb="9" eb="11">
      <t>ショクギョウ</t>
    </rPh>
    <rPh sb="11" eb="13">
      <t>フクシ</t>
    </rPh>
    <phoneticPr fontId="2"/>
  </si>
  <si>
    <t>（公財）ＰＭＦ組織委員会</t>
    <rPh sb="1" eb="2">
      <t>コウ</t>
    </rPh>
    <rPh sb="2" eb="3">
      <t>ザイ</t>
    </rPh>
    <rPh sb="7" eb="9">
      <t>ソシキ</t>
    </rPh>
    <rPh sb="9" eb="12">
      <t>イインカイ</t>
    </rPh>
    <phoneticPr fontId="3"/>
  </si>
  <si>
    <t>（公財）室蘭テクノセンター</t>
    <rPh sb="1" eb="2">
      <t>コウ</t>
    </rPh>
    <rPh sb="2" eb="3">
      <t>ザイ</t>
    </rPh>
    <rPh sb="4" eb="6">
      <t>ムロラン</t>
    </rPh>
    <phoneticPr fontId="3"/>
  </si>
  <si>
    <t>-</t>
    <phoneticPr fontId="2"/>
  </si>
  <si>
    <t>○</t>
    <phoneticPr fontId="2"/>
  </si>
  <si>
    <t>-</t>
    <phoneticPr fontId="2"/>
  </si>
  <si>
    <t>-</t>
    <phoneticPr fontId="2"/>
  </si>
  <si>
    <t>北方領土隣接地域振興等基金</t>
    <rPh sb="0" eb="2">
      <t>ホッポウ</t>
    </rPh>
    <rPh sb="2" eb="4">
      <t>リョウド</t>
    </rPh>
    <rPh sb="4" eb="6">
      <t>リンセツ</t>
    </rPh>
    <rPh sb="6" eb="8">
      <t>チイキ</t>
    </rPh>
    <rPh sb="8" eb="10">
      <t>シンコウ</t>
    </rPh>
    <rPh sb="10" eb="11">
      <t>トウ</t>
    </rPh>
    <rPh sb="11" eb="13">
      <t>キキン</t>
    </rPh>
    <phoneticPr fontId="5"/>
  </si>
  <si>
    <t>北海道航空振興基金</t>
    <rPh sb="0" eb="3">
      <t>ホッカイドウ</t>
    </rPh>
    <rPh sb="3" eb="5">
      <t>コウクウ</t>
    </rPh>
    <rPh sb="5" eb="7">
      <t>シンコウ</t>
    </rPh>
    <rPh sb="7" eb="9">
      <t>キキン</t>
    </rPh>
    <phoneticPr fontId="5"/>
  </si>
  <si>
    <t>北海道中山間ふるさと・水と土保全対策事業基金</t>
    <rPh sb="0" eb="3">
      <t>ホッカイドウ</t>
    </rPh>
    <rPh sb="3" eb="4">
      <t>チュウ</t>
    </rPh>
    <rPh sb="4" eb="6">
      <t>サンカン</t>
    </rPh>
    <rPh sb="11" eb="12">
      <t>ミズ</t>
    </rPh>
    <rPh sb="13" eb="14">
      <t>ツチ</t>
    </rPh>
    <rPh sb="14" eb="16">
      <t>ホゼン</t>
    </rPh>
    <rPh sb="16" eb="18">
      <t>タイサク</t>
    </rPh>
    <rPh sb="18" eb="20">
      <t>ジギョウ</t>
    </rPh>
    <rPh sb="20" eb="22">
      <t>キキン</t>
    </rPh>
    <phoneticPr fontId="5"/>
  </si>
  <si>
    <t>北海道介護保険財政安定化基金</t>
    <rPh sb="0" eb="3">
      <t>ホッカイドウ</t>
    </rPh>
    <rPh sb="3" eb="5">
      <t>カイゴ</t>
    </rPh>
    <rPh sb="5" eb="7">
      <t>ホケン</t>
    </rPh>
    <rPh sb="7" eb="9">
      <t>ザイセイ</t>
    </rPh>
    <rPh sb="9" eb="12">
      <t>アンテイカ</t>
    </rPh>
    <rPh sb="12" eb="14">
      <t>キキン</t>
    </rPh>
    <phoneticPr fontId="5"/>
  </si>
  <si>
    <t>北海道地域医療介護総合確保基金</t>
    <rPh sb="0" eb="3">
      <t>ホッカイドウ</t>
    </rPh>
    <rPh sb="3" eb="5">
      <t>チイキ</t>
    </rPh>
    <rPh sb="5" eb="7">
      <t>イリョウ</t>
    </rPh>
    <rPh sb="7" eb="9">
      <t>カイゴ</t>
    </rPh>
    <rPh sb="9" eb="11">
      <t>ソウゴウ</t>
    </rPh>
    <rPh sb="11" eb="13">
      <t>カクホ</t>
    </rPh>
    <rPh sb="13" eb="15">
      <t>キキン</t>
    </rPh>
    <phoneticPr fontId="5"/>
  </si>
  <si>
    <t>北海道はまなす食品（株）</t>
    <rPh sb="0" eb="3">
      <t>ホッカイドウ</t>
    </rPh>
    <rPh sb="7" eb="8">
      <t>ショク</t>
    </rPh>
    <rPh sb="8" eb="9">
      <t>シナ</t>
    </rPh>
    <rPh sb="10" eb="11">
      <t>カブ</t>
    </rPh>
    <phoneticPr fontId="3"/>
  </si>
  <si>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</si>
  <si>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</si>
  <si>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</si>
  <si>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</si>
  <si>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から、将来負担比率は高い水準となっている。なお、令和元年度は、国の国土強靱化緊急対策に伴う新規道債発行などの影響で比率が上昇している。
　また、有形固定資産減価償却率は、道路や橋りょう、トンネル等の工作物における減価償却が進んだことにより上昇しているが、グループ内平均は若干下回っている。今後も個別施設計画等に基づき、計画的な修繕・更新等による施設の長寿命化に取り組んでいく。</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</si>
  <si>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</si>
  <si>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</si>
  <si>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</si>
  <si>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</si>
  <si>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</si>
  <si>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</si>
  <si>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から、両比率とも高い水準となっている。なお、令和元年度は、元利償還金の減少により実質公債費比率は低下したが、国の国土強靱化緊急対策に伴う新規道債発行の影響などにより、将来負担比率は上昇している。
　引き続き、平成28年度に策定した公債費負担適正化計画を踏まえ、新規道債の発行抑制や道債発行条件の改善、繰上償還など様々な手法を活用して比率の改善に努める。</t>
    <rPh sb="205" eb="207">
      <t>ヘイセイ</t>
    </rPh>
    <rPh sb="209" eb="211">
      <t>ネンド</t>
    </rPh>
    <rPh sb="212" eb="214">
      <t>サクテイ</t>
    </rPh>
    <rPh sb="216" eb="226">
      <t>コウサイヒフタンテキセイカケイカク</t>
    </rPh>
    <rPh sb="227" eb="228">
      <t>フ</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</si>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</sst>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5"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0" fontId="37" fillId="0" borderId="0" xfId="20" applyFont="1">
      <alignment vertical="center"/>
    </xf>
    <xf numFmtId="180" fontId="1" fillId="0" borderId="0" xfId="16" applyNumberFormat="1" applyFont="1">
      <alignment vertical="center"/>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8" fontId="1" fillId="6" borderId="34" xfId="17" applyNumberFormat="1" applyFont="1" applyFill="1" applyBorder="1" applyAlignment="1">
      <alignment horizontal="center" vertical="center"/>
    </xf>
    <xf numFmtId="178" fontId="11" fillId="0" borderId="0" xfId="16" applyNumberFormat="1" applyAlignment="1">
      <alignment horizontal="center" vertical="center"/>
    </xf>
    <xf numFmtId="188"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8"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8" fontId="1" fillId="6" borderId="187" xfId="17" applyNumberFormat="1" applyFont="1" applyFill="1" applyBorder="1" applyAlignment="1">
      <alignment horizontal="center"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5"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C0959C2-8963-4D6B-8705-235AACD95B0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67951</c:v>
                </c:pt>
                <c:pt idx="1">
                  <c:v>72635</c:v>
                </c:pt>
                <c:pt idx="2">
                  <c:v>77936</c:v>
                </c:pt>
                <c:pt idx="3">
                  <c:v>82531</c:v>
                </c:pt>
                <c:pt idx="4">
                  <c:v>91743</c:v>
                </c:pt>
              </c:numCache>
            </c:numRef>
          </c:val>
          <c:smooth val="0"/>
          <c:extLst>
            <c:ext xmlns:c16="http://schemas.microsoft.com/office/drawing/2014/chart" uri="{C3380CC4-5D6E-409C-BE32-E72D297353CC}">
              <c16:uniqueId val="{00000000-7264-488C-AB51-F72FFE4118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71809</c:v>
                </c:pt>
                <c:pt idx="1">
                  <c:v>77831</c:v>
                </c:pt>
                <c:pt idx="2">
                  <c:v>78105</c:v>
                </c:pt>
                <c:pt idx="3">
                  <c:v>81818</c:v>
                </c:pt>
                <c:pt idx="4">
                  <c:v>92245</c:v>
                </c:pt>
              </c:numCache>
            </c:numRef>
          </c:val>
          <c:smooth val="0"/>
          <c:extLst>
            <c:ext xmlns:c16="http://schemas.microsoft.com/office/drawing/2014/chart" uri="{C3380CC4-5D6E-409C-BE32-E72D297353CC}">
              <c16:uniqueId val="{00000001-7264-488C-AB51-F72FFE41184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0.32</c:v>
                </c:pt>
                <c:pt idx="1">
                  <c:v>0.27</c:v>
                </c:pt>
                <c:pt idx="2">
                  <c:v>0.44</c:v>
                </c:pt>
                <c:pt idx="3">
                  <c:v>0.62</c:v>
                </c:pt>
                <c:pt idx="4">
                  <c:v>0.71</c:v>
                </c:pt>
              </c:numCache>
            </c:numRef>
          </c:val>
          <c:extLst>
            <c:ext xmlns:c16="http://schemas.microsoft.com/office/drawing/2014/chart" uri="{C3380CC4-5D6E-409C-BE32-E72D297353CC}">
              <c16:uniqueId val="{00000000-AD3B-40E7-80CC-5257211E83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0.98</c:v>
                </c:pt>
                <c:pt idx="1">
                  <c:v>0.75</c:v>
                </c:pt>
                <c:pt idx="2">
                  <c:v>0.73</c:v>
                </c:pt>
                <c:pt idx="3">
                  <c:v>1.1100000000000001</c:v>
                </c:pt>
                <c:pt idx="4">
                  <c:v>0.73</c:v>
                </c:pt>
              </c:numCache>
            </c:numRef>
          </c:val>
          <c:extLst>
            <c:ext xmlns:c16="http://schemas.microsoft.com/office/drawing/2014/chart" uri="{C3380CC4-5D6E-409C-BE32-E72D297353CC}">
              <c16:uniqueId val="{00000001-AD3B-40E7-80CC-5257211E8301}"/>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0.81</c:v>
                </c:pt>
                <c:pt idx="1">
                  <c:v>-0.31</c:v>
                </c:pt>
                <c:pt idx="2">
                  <c:v>0.7</c:v>
                </c:pt>
                <c:pt idx="3">
                  <c:v>1.1499999999999999</c:v>
                </c:pt>
                <c:pt idx="4">
                  <c:v>0.28999999999999998</c:v>
                </c:pt>
              </c:numCache>
            </c:numRef>
          </c:val>
          <c:smooth val="0"/>
          <c:extLst>
            <c:ext xmlns:c16="http://schemas.microsoft.com/office/drawing/2014/chart" uri="{C3380CC4-5D6E-409C-BE32-E72D297353CC}">
              <c16:uniqueId val="{00000002-AD3B-40E7-80CC-5257211E8301}"/>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B06-4B36-896C-1A507B1598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06-4B36-896C-1A507B1598EA}"/>
            </c:ext>
          </c:extLst>
        </c:ser>
        <c:ser>
          <c:idx val="2"/>
          <c:order val="2"/>
          <c:tx>
            <c:strRef>
              <c:f>データシート!$A$29</c:f>
              <c:strCache>
                <c:ptCount val="1"/>
                <c:pt idx="0">
                  <c:v>地方競馬特別会計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AB06-4B36-896C-1A507B1598EA}"/>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AB06-4B36-896C-1A507B1598EA}"/>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0.16</c:v>
                </c:pt>
                <c:pt idx="2">
                  <c:v>#N/A</c:v>
                </c:pt>
                <c:pt idx="3">
                  <c:v>0.14000000000000001</c:v>
                </c:pt>
                <c:pt idx="4">
                  <c:v>#N/A</c:v>
                </c:pt>
                <c:pt idx="5">
                  <c:v>0.08</c:v>
                </c:pt>
                <c:pt idx="6">
                  <c:v>#N/A</c:v>
                </c:pt>
                <c:pt idx="7">
                  <c:v>0.06</c:v>
                </c:pt>
                <c:pt idx="8">
                  <c:v>#N/A</c:v>
                </c:pt>
                <c:pt idx="9">
                  <c:v>0.02</c:v>
                </c:pt>
              </c:numCache>
            </c:numRef>
          </c:val>
          <c:extLst>
            <c:ext xmlns:c16="http://schemas.microsoft.com/office/drawing/2014/chart" uri="{C3380CC4-5D6E-409C-BE32-E72D297353CC}">
              <c16:uniqueId val="{00000004-AB06-4B36-896C-1A507B1598EA}"/>
            </c:ext>
          </c:extLst>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AB06-4B36-896C-1A507B1598E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0.63</c:v>
                </c:pt>
                <c:pt idx="8">
                  <c:v>#N/A</c:v>
                </c:pt>
                <c:pt idx="9">
                  <c:v>0.12</c:v>
                </c:pt>
              </c:numCache>
            </c:numRef>
          </c:val>
          <c:extLst>
            <c:ext xmlns:c16="http://schemas.microsoft.com/office/drawing/2014/chart" uri="{C3380CC4-5D6E-409C-BE32-E72D297353CC}">
              <c16:uniqueId val="{00000006-AB06-4B36-896C-1A507B1598EA}"/>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0.15</c:v>
                </c:pt>
                <c:pt idx="4">
                  <c:v>#N/A</c:v>
                </c:pt>
                <c:pt idx="5">
                  <c:v>0.17</c:v>
                </c:pt>
                <c:pt idx="6">
                  <c:v>#N/A</c:v>
                </c:pt>
                <c:pt idx="7">
                  <c:v>0.2</c:v>
                </c:pt>
                <c:pt idx="8">
                  <c:v>#N/A</c:v>
                </c:pt>
                <c:pt idx="9">
                  <c:v>0.22</c:v>
                </c:pt>
              </c:numCache>
            </c:numRef>
          </c:val>
          <c:extLst>
            <c:ext xmlns:c16="http://schemas.microsoft.com/office/drawing/2014/chart" uri="{C3380CC4-5D6E-409C-BE32-E72D297353CC}">
              <c16:uniqueId val="{00000007-AB06-4B36-896C-1A507B1598EA}"/>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0.27</c:v>
                </c:pt>
                <c:pt idx="2">
                  <c:v>#N/A</c:v>
                </c:pt>
                <c:pt idx="3">
                  <c:v>0.42</c:v>
                </c:pt>
                <c:pt idx="4">
                  <c:v>#N/A</c:v>
                </c:pt>
                <c:pt idx="5">
                  <c:v>0.45</c:v>
                </c:pt>
                <c:pt idx="6">
                  <c:v>#N/A</c:v>
                </c:pt>
                <c:pt idx="7">
                  <c:v>0.57999999999999996</c:v>
                </c:pt>
                <c:pt idx="8">
                  <c:v>#N/A</c:v>
                </c:pt>
                <c:pt idx="9">
                  <c:v>0.49</c:v>
                </c:pt>
              </c:numCache>
            </c:numRef>
          </c:val>
          <c:extLst>
            <c:ext xmlns:c16="http://schemas.microsoft.com/office/drawing/2014/chart" uri="{C3380CC4-5D6E-409C-BE32-E72D297353CC}">
              <c16:uniqueId val="{00000008-AB06-4B36-896C-1A507B1598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0.31</c:v>
                </c:pt>
                <c:pt idx="2">
                  <c:v>#N/A</c:v>
                </c:pt>
                <c:pt idx="3">
                  <c:v>0.26</c:v>
                </c:pt>
                <c:pt idx="4">
                  <c:v>#N/A</c:v>
                </c:pt>
                <c:pt idx="5">
                  <c:v>0.43</c:v>
                </c:pt>
                <c:pt idx="6">
                  <c:v>#N/A</c:v>
                </c:pt>
                <c:pt idx="7">
                  <c:v>0.61</c:v>
                </c:pt>
                <c:pt idx="8">
                  <c:v>#N/A</c:v>
                </c:pt>
                <c:pt idx="9">
                  <c:v>0.7</c:v>
                </c:pt>
              </c:numCache>
            </c:numRef>
          </c:val>
          <c:extLst>
            <c:ext xmlns:c16="http://schemas.microsoft.com/office/drawing/2014/chart" uri="{C3380CC4-5D6E-409C-BE32-E72D297353CC}">
              <c16:uniqueId val="{00000009-AB06-4B36-896C-1A507B1598EA}"/>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263429</c:v>
                </c:pt>
                <c:pt idx="5">
                  <c:v>257418</c:v>
                </c:pt>
                <c:pt idx="8">
                  <c:v>251685</c:v>
                </c:pt>
                <c:pt idx="11">
                  <c:v>245700</c:v>
                </c:pt>
                <c:pt idx="14">
                  <c:v>240235</c:v>
                </c:pt>
              </c:numCache>
            </c:numRef>
          </c:val>
          <c:extLst>
            <c:ext xmlns:c16="http://schemas.microsoft.com/office/drawing/2014/chart" uri="{C3380CC4-5D6E-409C-BE32-E72D297353CC}">
              <c16:uniqueId val="{00000000-F3F7-4054-8244-518745963C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32</c:v>
                </c:pt>
                <c:pt idx="3">
                  <c:v>24</c:v>
                </c:pt>
                <c:pt idx="6">
                  <c:v>0</c:v>
                </c:pt>
                <c:pt idx="9">
                  <c:v>4</c:v>
                </c:pt>
                <c:pt idx="12">
                  <c:v>2</c:v>
                </c:pt>
              </c:numCache>
            </c:numRef>
          </c:val>
          <c:extLst>
            <c:ext xmlns:c16="http://schemas.microsoft.com/office/drawing/2014/chart" uri="{C3380CC4-5D6E-409C-BE32-E72D297353CC}">
              <c16:uniqueId val="{00000001-F3F7-4054-8244-518745963C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17638</c:v>
                </c:pt>
                <c:pt idx="3">
                  <c:v>15738</c:v>
                </c:pt>
                <c:pt idx="6">
                  <c:v>13460</c:v>
                </c:pt>
                <c:pt idx="9">
                  <c:v>10838</c:v>
                </c:pt>
                <c:pt idx="12">
                  <c:v>8622</c:v>
                </c:pt>
              </c:numCache>
            </c:numRef>
          </c:val>
          <c:extLst>
            <c:ext xmlns:c16="http://schemas.microsoft.com/office/drawing/2014/chart" uri="{C3380CC4-5D6E-409C-BE32-E72D297353CC}">
              <c16:uniqueId val="{00000002-F3F7-4054-8244-518745963C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1441</c:v>
                </c:pt>
                <c:pt idx="3">
                  <c:v>1372</c:v>
                </c:pt>
                <c:pt idx="6">
                  <c:v>1218</c:v>
                </c:pt>
                <c:pt idx="9">
                  <c:v>959</c:v>
                </c:pt>
                <c:pt idx="12">
                  <c:v>766</c:v>
                </c:pt>
              </c:numCache>
            </c:numRef>
          </c:val>
          <c:extLst>
            <c:ext xmlns:c16="http://schemas.microsoft.com/office/drawing/2014/chart" uri="{C3380CC4-5D6E-409C-BE32-E72D297353CC}">
              <c16:uniqueId val="{00000003-F3F7-4054-8244-518745963C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4739</c:v>
                </c:pt>
                <c:pt idx="3">
                  <c:v>4528</c:v>
                </c:pt>
                <c:pt idx="6">
                  <c:v>2306</c:v>
                </c:pt>
                <c:pt idx="9">
                  <c:v>2884</c:v>
                </c:pt>
                <c:pt idx="12">
                  <c:v>2873</c:v>
                </c:pt>
              </c:numCache>
            </c:numRef>
          </c:val>
          <c:extLst>
            <c:ext xmlns:c16="http://schemas.microsoft.com/office/drawing/2014/chart" uri="{C3380CC4-5D6E-409C-BE32-E72D297353CC}">
              <c16:uniqueId val="{00000004-F3F7-4054-8244-518745963C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119818</c:v>
                </c:pt>
                <c:pt idx="3">
                  <c:v>123543</c:v>
                </c:pt>
                <c:pt idx="6">
                  <c:v>124536</c:v>
                </c:pt>
                <c:pt idx="9">
                  <c:v>124691</c:v>
                </c:pt>
                <c:pt idx="12">
                  <c:v>126993</c:v>
                </c:pt>
              </c:numCache>
            </c:numRef>
          </c:val>
          <c:extLst>
            <c:ext xmlns:c16="http://schemas.microsoft.com/office/drawing/2014/chart" uri="{C3380CC4-5D6E-409C-BE32-E72D297353CC}">
              <c16:uniqueId val="{00000005-F3F7-4054-8244-518745963C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67794</c:v>
                </c:pt>
                <c:pt idx="3">
                  <c:v>79148</c:v>
                </c:pt>
                <c:pt idx="6">
                  <c:v>85813</c:v>
                </c:pt>
                <c:pt idx="9">
                  <c:v>75932</c:v>
                </c:pt>
                <c:pt idx="12">
                  <c:v>67247</c:v>
                </c:pt>
              </c:numCache>
            </c:numRef>
          </c:val>
          <c:extLst>
            <c:ext xmlns:c16="http://schemas.microsoft.com/office/drawing/2014/chart" uri="{C3380CC4-5D6E-409C-BE32-E72D297353CC}">
              <c16:uniqueId val="{00000006-F3F7-4054-8244-518745963C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291995</c:v>
                </c:pt>
                <c:pt idx="3">
                  <c:v>273239</c:v>
                </c:pt>
                <c:pt idx="6">
                  <c:v>273290</c:v>
                </c:pt>
                <c:pt idx="9">
                  <c:v>253320</c:v>
                </c:pt>
                <c:pt idx="12">
                  <c:v>253599</c:v>
                </c:pt>
              </c:numCache>
            </c:numRef>
          </c:val>
          <c:extLst>
            <c:ext xmlns:c16="http://schemas.microsoft.com/office/drawing/2014/chart" uri="{C3380CC4-5D6E-409C-BE32-E72D297353CC}">
              <c16:uniqueId val="{00000007-F3F7-4054-8244-518745963CEA}"/>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240028</c:v>
                </c:pt>
                <c:pt idx="2">
                  <c:v>#N/A</c:v>
                </c:pt>
                <c:pt idx="3">
                  <c:v>#N/A</c:v>
                </c:pt>
                <c:pt idx="4">
                  <c:v>240174</c:v>
                </c:pt>
                <c:pt idx="5">
                  <c:v>#N/A</c:v>
                </c:pt>
                <c:pt idx="6">
                  <c:v>#N/A</c:v>
                </c:pt>
                <c:pt idx="7">
                  <c:v>248938</c:v>
                </c:pt>
                <c:pt idx="8">
                  <c:v>#N/A</c:v>
                </c:pt>
                <c:pt idx="9">
                  <c:v>#N/A</c:v>
                </c:pt>
                <c:pt idx="10">
                  <c:v>222928</c:v>
                </c:pt>
                <c:pt idx="11">
                  <c:v>#N/A</c:v>
                </c:pt>
                <c:pt idx="12">
                  <c:v>#N/A</c:v>
                </c:pt>
                <c:pt idx="13">
                  <c:v>219867</c:v>
                </c:pt>
                <c:pt idx="14">
                  <c:v>#N/A</c:v>
                </c:pt>
              </c:numCache>
            </c:numRef>
          </c:val>
          <c:smooth val="0"/>
          <c:extLst>
            <c:ext xmlns:c16="http://schemas.microsoft.com/office/drawing/2014/chart" uri="{C3380CC4-5D6E-409C-BE32-E72D297353CC}">
              <c16:uniqueId val="{00000008-F3F7-4054-8244-518745963CEA}"/>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2787289</c:v>
                </c:pt>
                <c:pt idx="5">
                  <c:v>2741161</c:v>
                </c:pt>
                <c:pt idx="8">
                  <c:v>2726004</c:v>
                </c:pt>
                <c:pt idx="11">
                  <c:v>2687694</c:v>
                </c:pt>
                <c:pt idx="14">
                  <c:v>2641203</c:v>
                </c:pt>
              </c:numCache>
            </c:numRef>
          </c:val>
          <c:extLst>
            <c:ext xmlns:c16="http://schemas.microsoft.com/office/drawing/2014/chart" uri="{C3380CC4-5D6E-409C-BE32-E72D297353CC}">
              <c16:uniqueId val="{00000000-4D96-469A-93AF-F6961C9EED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84047</c:v>
                </c:pt>
                <c:pt idx="5">
                  <c:v>88625</c:v>
                </c:pt>
                <c:pt idx="8">
                  <c:v>94190</c:v>
                </c:pt>
                <c:pt idx="11">
                  <c:v>98015</c:v>
                </c:pt>
                <c:pt idx="14">
                  <c:v>91970</c:v>
                </c:pt>
              </c:numCache>
            </c:numRef>
          </c:val>
          <c:extLst>
            <c:ext xmlns:c16="http://schemas.microsoft.com/office/drawing/2014/chart" uri="{C3380CC4-5D6E-409C-BE32-E72D297353CC}">
              <c16:uniqueId val="{00000001-4D96-469A-93AF-F6961C9EED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180937</c:v>
                </c:pt>
                <c:pt idx="5">
                  <c:v>164058</c:v>
                </c:pt>
                <c:pt idx="8">
                  <c:v>136368</c:v>
                </c:pt>
                <c:pt idx="11">
                  <c:v>161623</c:v>
                </c:pt>
                <c:pt idx="14">
                  <c:v>175541</c:v>
                </c:pt>
              </c:numCache>
            </c:numRef>
          </c:val>
          <c:extLst>
            <c:ext xmlns:c16="http://schemas.microsoft.com/office/drawing/2014/chart" uri="{C3380CC4-5D6E-409C-BE32-E72D297353CC}">
              <c16:uniqueId val="{00000002-4D96-469A-93AF-F6961C9EED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96-469A-93AF-F6961C9EED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96-469A-93AF-F6961C9EED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21349</c:v>
                </c:pt>
                <c:pt idx="3">
                  <c:v>34443</c:v>
                </c:pt>
                <c:pt idx="6">
                  <c:v>30970</c:v>
                </c:pt>
                <c:pt idx="9">
                  <c:v>31026</c:v>
                </c:pt>
                <c:pt idx="12">
                  <c:v>23944</c:v>
                </c:pt>
              </c:numCache>
            </c:numRef>
          </c:val>
          <c:extLst>
            <c:ext xmlns:c16="http://schemas.microsoft.com/office/drawing/2014/chart" uri="{C3380CC4-5D6E-409C-BE32-E72D297353CC}">
              <c16:uniqueId val="{00000005-4D96-469A-93AF-F6961C9EED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587383</c:v>
                </c:pt>
                <c:pt idx="3">
                  <c:v>578577</c:v>
                </c:pt>
                <c:pt idx="6">
                  <c:v>515681</c:v>
                </c:pt>
                <c:pt idx="9">
                  <c:v>490752</c:v>
                </c:pt>
                <c:pt idx="12">
                  <c:v>469041</c:v>
                </c:pt>
              </c:numCache>
            </c:numRef>
          </c:val>
          <c:extLst>
            <c:ext xmlns:c16="http://schemas.microsoft.com/office/drawing/2014/chart" uri="{C3380CC4-5D6E-409C-BE32-E72D297353CC}">
              <c16:uniqueId val="{00000006-4D96-469A-93AF-F6961C9EED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10871</c:v>
                </c:pt>
                <c:pt idx="3">
                  <c:v>10360</c:v>
                </c:pt>
                <c:pt idx="6">
                  <c:v>10579</c:v>
                </c:pt>
                <c:pt idx="9">
                  <c:v>10037</c:v>
                </c:pt>
                <c:pt idx="12">
                  <c:v>9235</c:v>
                </c:pt>
              </c:numCache>
            </c:numRef>
          </c:val>
          <c:extLst>
            <c:ext xmlns:c16="http://schemas.microsoft.com/office/drawing/2014/chart" uri="{C3380CC4-5D6E-409C-BE32-E72D297353CC}">
              <c16:uniqueId val="{00000007-4D96-469A-93AF-F6961C9EED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49393</c:v>
                </c:pt>
                <c:pt idx="3">
                  <c:v>45898</c:v>
                </c:pt>
                <c:pt idx="6">
                  <c:v>42127</c:v>
                </c:pt>
                <c:pt idx="9">
                  <c:v>39910</c:v>
                </c:pt>
                <c:pt idx="12">
                  <c:v>37837</c:v>
                </c:pt>
              </c:numCache>
            </c:numRef>
          </c:val>
          <c:extLst>
            <c:ext xmlns:c16="http://schemas.microsoft.com/office/drawing/2014/chart" uri="{C3380CC4-5D6E-409C-BE32-E72D297353CC}">
              <c16:uniqueId val="{00000008-4D96-469A-93AF-F6961C9EED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78727</c:v>
                </c:pt>
                <c:pt idx="3">
                  <c:v>67713</c:v>
                </c:pt>
                <c:pt idx="6">
                  <c:v>55865</c:v>
                </c:pt>
                <c:pt idx="9">
                  <c:v>47735</c:v>
                </c:pt>
                <c:pt idx="12">
                  <c:v>38997</c:v>
                </c:pt>
              </c:numCache>
            </c:numRef>
          </c:val>
          <c:extLst>
            <c:ext xmlns:c16="http://schemas.microsoft.com/office/drawing/2014/chart" uri="{C3380CC4-5D6E-409C-BE32-E72D297353CC}">
              <c16:uniqueId val="{00000009-4D96-469A-93AF-F6961C9EED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5930416</c:v>
                </c:pt>
                <c:pt idx="3">
                  <c:v>5925614</c:v>
                </c:pt>
                <c:pt idx="6">
                  <c:v>5899611</c:v>
                </c:pt>
                <c:pt idx="9">
                  <c:v>5928792</c:v>
                </c:pt>
                <c:pt idx="12">
                  <c:v>5964562</c:v>
                </c:pt>
              </c:numCache>
            </c:numRef>
          </c:val>
          <c:extLst>
            <c:ext xmlns:c16="http://schemas.microsoft.com/office/drawing/2014/chart" uri="{C3380CC4-5D6E-409C-BE32-E72D297353CC}">
              <c16:uniqueId val="{0000000A-4D96-469A-93AF-F6961C9EED1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3625867</c:v>
                </c:pt>
                <c:pt idx="2">
                  <c:v>#N/A</c:v>
                </c:pt>
                <c:pt idx="3">
                  <c:v>#N/A</c:v>
                </c:pt>
                <c:pt idx="4">
                  <c:v>3668761</c:v>
                </c:pt>
                <c:pt idx="5">
                  <c:v>#N/A</c:v>
                </c:pt>
                <c:pt idx="6">
                  <c:v>#N/A</c:v>
                </c:pt>
                <c:pt idx="7">
                  <c:v>3598272</c:v>
                </c:pt>
                <c:pt idx="8">
                  <c:v>#N/A</c:v>
                </c:pt>
                <c:pt idx="9">
                  <c:v>#N/A</c:v>
                </c:pt>
                <c:pt idx="10">
                  <c:v>3600919</c:v>
                </c:pt>
                <c:pt idx="11">
                  <c:v>#N/A</c:v>
                </c:pt>
                <c:pt idx="12">
                  <c:v>#N/A</c:v>
                </c:pt>
                <c:pt idx="13">
                  <c:v>3634901</c:v>
                </c:pt>
                <c:pt idx="14">
                  <c:v>#N/A</c:v>
                </c:pt>
              </c:numCache>
            </c:numRef>
          </c:val>
          <c:smooth val="0"/>
          <c:extLst>
            <c:ext xmlns:c16="http://schemas.microsoft.com/office/drawing/2014/chart" uri="{C3380CC4-5D6E-409C-BE32-E72D297353CC}">
              <c16:uniqueId val="{0000000B-4D96-469A-93AF-F6961C9EED1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9875</c:v>
                </c:pt>
                <c:pt idx="1">
                  <c:v>14992</c:v>
                </c:pt>
                <c:pt idx="2">
                  <c:v>9785</c:v>
                </c:pt>
              </c:numCache>
            </c:numRef>
          </c:val>
          <c:extLst>
            <c:ext xmlns:c16="http://schemas.microsoft.com/office/drawing/2014/chart" uri="{C3380CC4-5D6E-409C-BE32-E72D297353CC}">
              <c16:uniqueId val="{00000000-CA7A-4970-B20C-FCB5BA1044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25132</c:v>
                </c:pt>
                <c:pt idx="1">
                  <c:v>17136</c:v>
                </c:pt>
                <c:pt idx="2">
                  <c:v>6838</c:v>
                </c:pt>
              </c:numCache>
            </c:numRef>
          </c:val>
          <c:extLst>
            <c:ext xmlns:c16="http://schemas.microsoft.com/office/drawing/2014/chart" uri="{C3380CC4-5D6E-409C-BE32-E72D297353CC}">
              <c16:uniqueId val="{00000001-CA7A-4970-B20C-FCB5BA1044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67929</c:v>
                </c:pt>
                <c:pt idx="1">
                  <c:v>64812</c:v>
                </c:pt>
                <c:pt idx="2">
                  <c:v>32410</c:v>
                </c:pt>
              </c:numCache>
            </c:numRef>
          </c:val>
          <c:extLst>
            <c:ext xmlns:c16="http://schemas.microsoft.com/office/drawing/2014/chart" uri="{C3380CC4-5D6E-409C-BE32-E72D297353CC}">
              <c16:uniqueId val="{00000002-CA7A-4970-B20C-FCB5BA1044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{580A26A9-3FA9-4CF9-A9B6-91B5986AC24C}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480-4CC8-80E0-8F2CCFF775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{573DB0D6-F2C5-4769-9DDF-37B36E9DE8B6}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80-4CC8-80E0-8F2CCFF775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{40D53F51-EE11-4A2C-BDFF-A5C74004D7D3}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80-4CC8-80E0-8F2CCFF775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{AABAD474-3C15-4DBF-B345-BD7FAAB7CB6E}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80-4CC8-80E0-8F2CCFF775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{74F322FA-FB9F-4243-A512-7BB7235FC192}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80-4CC8-80E0-8F2CCFF775B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{E92A9FA3-A191-4F04-A017-DFCC1BA24D0B}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480-4CC8-80E0-8F2CCFF775B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{977980E4-7120-4FDA-B9EB-C1FA26F573CF}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480-4CC8-80E0-8F2CCFF775B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{3EDAF0E1-0712-4623-82D9-2F2BFB618759}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480-4CC8-80E0-8F2CCFF775B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{D9371478-B7F2-45EF-B463-43B01DD6FE06}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480-4CC8-80E0-8F2CCFF775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50.6</c:v>
                </c:pt>
                <c:pt idx="16">
                  <c:v>51.8</c:v>
                </c:pt>
                <c:pt idx="24">
                  <c:v>53.1</c:v>
                </c:pt>
                <c:pt idx="32">
                  <c:v>54.3</c:v>
                </c:pt>
              </c:numCache>
            </c:numRef>
          </c:xVal>
          <c:yVal>
            <c:numRef>
              <c:f>公会計指標分析・財政指標組合せ分析表!$BP$51:$DC$51</c:f>
              <c:numCache>
                <c:formatCode>#,##0.0;"▲ "#,##0.0</c:formatCode>
                <c:ptCount val="40"/>
                <c:pt idx="8">
                  <c:v>315.7</c:v>
                </c:pt>
                <c:pt idx="16">
                  <c:v>322.2</c:v>
                </c:pt>
                <c:pt idx="24">
                  <c:v>323.5</c:v>
                </c:pt>
                <c:pt idx="32">
                  <c:v>326.89999999999998</c:v>
                </c:pt>
              </c:numCache>
            </c:numRef>
          </c:yVal>
          <c:smooth val="0"/>
          <c:extLst>
            <c:ext xmlns:c16="http://schemas.microsoft.com/office/drawing/2014/chart" uri="{C3380CC4-5D6E-409C-BE32-E72D297353CC}">
              <c16:uniqueId val="{00000009-1480-4CC8-80E0-8F2CCFF775B2}"/>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{F5F578A7-E88A-46A0-B82F-CF5C8DC9F306}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480-4CC8-80E0-8F2CCFF775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{7CDF267F-3203-4EA9-99C8-3FBFD236B777}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80-4CC8-80E0-8F2CCFF775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{8240CABE-FE26-41A4-B349-B529C5FD0606}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80-4CC8-80E0-8F2CCFF775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{4734ECE9-1687-47A0-B4B1-30C8B19AF76E}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80-4CC8-80E0-8F2CCFF775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{AA7BB45A-11E0-491F-9176-C131DBC348BD}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80-4CC8-80E0-8F2CCFF775B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{17EB8236-E48E-4B2E-830B-387911119B13}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480-4CC8-80E0-8F2CCFF775B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{E9D0D274-5B5B-436F-A630-78F8F851A78D}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480-4CC8-80E0-8F2CCFF775B2}"/>
                </c:ext>
              </c:extLst>
            </c:dLbl>
            <c:dLbl>
              <c:idx val="24"/>
              <c:layout>
                <c:manualLayout>
                  <c:x val="-3.732341166236574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{298660B9-72C8-40E6-8064-CE722B7F7BA3}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480-4CC8-80E0-8F2CCFF775B2}"/>
                </c:ext>
              </c:extLst>
            </c:dLbl>
            <c:dLbl>
              <c:idx val="32"/>
              <c:layout>
                <c:manualLayout>
                  <c:x val="-2.6837539457440714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{3E32F976-2DE3-44CA-BFA3-627F6761B878}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480-4CC8-80E0-8F2CCFF775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c:v>
                </c:pt>
                <c:pt idx="16">
                  <c:v>53.4</c:v>
                </c:pt>
                <c:pt idx="24">
                  <c:v>54.8</c:v>
                </c:pt>
                <c:pt idx="32">
                  <c:v>54.9</c:v>
                </c:pt>
              </c:numCache>
            </c:numRef>
          </c:xVal>
          <c:yVal>
            <c:numRef>
              <c:f>公会計指標分析・財政指標組合せ分析表!$BP$55:$DC$55</c:f>
              <c:numCache>
                <c:formatCode>#,##0.0;"▲ "#,##0.0</c:formatCode>
                <c:ptCount val="40"/>
                <c:pt idx="8">
                  <c:v>244</c:v>
                </c:pt>
                <c:pt idx="16">
                  <c:v>245.1</c:v>
                </c:pt>
                <c:pt idx="24">
                  <c:v>246.9</c:v>
                </c:pt>
                <c:pt idx="32">
                  <c:v>250.4</c:v>
                </c:pt>
              </c:numCache>
            </c:numRef>
          </c:yVal>
          <c:smooth val="0"/>
          <c:extLst>
            <c:ext xmlns:c16="http://schemas.microsoft.com/office/drawing/2014/chart" uri="{C3380CC4-5D6E-409C-BE32-E72D297353CC}">
              <c16:uniqueId val="{00000013-1480-4CC8-80E0-8F2CCFF775B2}"/>
            </c:ext>
          </c:extLst>
        </c:ser>
        <c:dLbls>
          <c:showLegendKey val="0"/>
          <c:showVal val="1"/>
          <c:showCatName val="0"/>
          <c:showSerName val="0"/>
          <c:showPercent val="0"/>
          <c:showBubbleSize val="0"/>
        </c:dLbls>
        <c:axId val="46179840"/>
        <c:axId val="46181760"/>
      </c:scatterChart>
      <c:valAx>
        <c:axId val="46179840"/>
        <c:scaling>
          <c:orientation val="minMax"/>
          <c:max val="55.4"/>
          <c:min val="50.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1"/>
          <c:min val="2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{4706864E-38F8-467F-BE8F-9B4B00EFAE6F}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02F-4AA6-9554-AE82011E11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{20E55B07-D8B6-4EE1-9C9C-3E9FE2FEA677}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2F-4AA6-9554-AE82011E11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{2B21712D-4505-434D-96F9-2AA11CC01F6A}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2F-4AA6-9554-AE82011E11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{4AB301AF-126E-4EBF-B5D4-E7256FAA4FD1}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2F-4AA6-9554-AE82011E11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{5C76FB56-9668-4C24-81A9-E38EB180F719}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2F-4AA6-9554-AE82011E11B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{D2F58DF7-36DB-474A-B170-38BAE1E00D3B}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02F-4AA6-9554-AE82011E11B1}"/>
                </c:ext>
              </c:extLst>
            </c:dLbl>
            <c:dLbl>
              <c:idx val="16"/>
              <c:layout>
                <c:manualLayout>
                  <c:x val="0"/>
                  <c:y val="2.174898812047616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{0688F991-C0A8-4F85-98B2-733750786CF0}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02F-4AA6-9554-AE82011E11B1}"/>
                </c:ext>
              </c:extLst>
            </c:dLbl>
            <c:dLbl>
              <c:idx val="24"/>
              <c:layout>
                <c:manualLayout>
                  <c:x val="0"/>
                  <c:y val="-3.5723165927692454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{D215BD67-7A82-489E-9C4D-5E30F2E20585}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02F-4AA6-9554-AE82011E11B1}"/>
                </c:ext>
              </c:extLst>
            </c:dLbl>
            <c:dLbl>
              <c:idx val="32"/>
              <c:layout>
                <c:manualLayout>
                  <c:x val="0"/>
                  <c:y val="-1.817632904013750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{47C343EC-366F-4F3A-BE82-1E4B9F54C1D1}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02F-4AA6-9554-AE82011E11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20.6</c:v>
                </c:pt>
                <c:pt idx="8">
                  <c:v>20.5</c:v>
                </c:pt>
                <c:pt idx="16">
                  <c:v>21.1</c:v>
                </c:pt>
                <c:pt idx="24">
                  <c:v>20.9</c:v>
                </c:pt>
                <c:pt idx="32">
                  <c:v>20.7</c:v>
                </c:pt>
              </c:numCache>
            </c:numRef>
          </c:xVal>
          <c:yVal>
            <c:numRef>
              <c:f>公会計指標分析・財政指標組合せ分析表!$BP$73:$DC$73</c:f>
              <c:numCache>
                <c:formatCode>#,##0.0;"▲ "#,##0.0</c:formatCode>
                <c:ptCount val="40"/>
                <c:pt idx="0">
                  <c:v>307.7</c:v>
                </c:pt>
                <c:pt idx="8">
                  <c:v>315.7</c:v>
                </c:pt>
                <c:pt idx="16">
                  <c:v>322.2</c:v>
                </c:pt>
                <c:pt idx="24">
                  <c:v>323.5</c:v>
                </c:pt>
                <c:pt idx="32">
                  <c:v>326.89999999999998</c:v>
                </c:pt>
              </c:numCache>
            </c:numRef>
          </c:yVal>
          <c:smooth val="0"/>
          <c:extLst>
            <c:ext xmlns:c16="http://schemas.microsoft.com/office/drawing/2014/chart" uri="{C3380CC4-5D6E-409C-BE32-E72D297353CC}">
              <c16:uniqueId val="{00000009-302F-4AA6-9554-AE82011E11B1}"/>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{DC5FA371-30BE-4CE5-BC1B-717A3EB2061E}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02F-4AA6-9554-AE82011E11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{CF4D69A1-A21A-45BE-ACD0-FC671D7419F2}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2F-4AA6-9554-AE82011E11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{EC83C70B-05DF-43C3-BC09-3BAE4F6EA070}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2F-4AA6-9554-AE82011E11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{384B423A-E30C-4A32-9DB3-89678449AD63}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2F-4AA6-9554-AE82011E11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{64D6069F-876D-49F6-8560-9F5DCBEC75BE}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2F-4AA6-9554-AE82011E11B1}"/>
                </c:ext>
              </c:extLst>
            </c:dLbl>
            <c:dLbl>
              <c:idx val="8"/>
              <c:layout>
                <c:manualLayout>
                  <c:x val="-2.9242581143917947E-2"/>
                  <c:y val="-4.725489363363556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{FAEEA6C0-6B08-427C-9CF0-B7C1F4986F2B}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02F-4AA6-9554-AE82011E11B1}"/>
                </c:ext>
              </c:extLst>
            </c:dLbl>
            <c:dLbl>
              <c:idx val="16"/>
              <c:layout>
                <c:manualLayout>
                  <c:x val="-3.4153402094303419E-2"/>
                  <c:y val="-7.757840054195240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{1D0AD1B2-CD01-4F41-A812-9925A7C23BBC}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02F-4AA6-9554-AE82011E11B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{51A56415-E199-4001-A434-BC1945131FDA}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02F-4AA6-9554-AE82011E11B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{2A2EF6A6-AA80-40FF-8B29-06420685A37A}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02F-4AA6-9554-AE82011E11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15.9</c:v>
                </c:pt>
                <c:pt idx="8">
                  <c:v>15.4</c:v>
                </c:pt>
                <c:pt idx="16">
                  <c:v>15.2</c:v>
                </c:pt>
                <c:pt idx="24">
                  <c:v>14.9</c:v>
                </c:pt>
                <c:pt idx="32">
                  <c:v>14.4</c:v>
                </c:pt>
              </c:numCache>
            </c:numRef>
          </c:xVal>
          <c:yVal>
            <c:numRef>
              <c:f>公会計指標分析・財政指標組合せ分析表!$BP$77:$DC$77</c:f>
              <c:numCache>
                <c:formatCode>#,##0.0;"▲ "#,##0.0</c:formatCode>
                <c:ptCount val="40"/>
                <c:pt idx="0">
                  <c:v>239.1</c:v>
                </c:pt>
                <c:pt idx="8">
                  <c:v>244</c:v>
                </c:pt>
                <c:pt idx="16">
                  <c:v>245.1</c:v>
                </c:pt>
                <c:pt idx="24">
                  <c:v>246.9</c:v>
                </c:pt>
                <c:pt idx="32">
                  <c:v>250.4</c:v>
                </c:pt>
              </c:numCache>
            </c:numRef>
          </c:yVal>
          <c:smooth val="0"/>
          <c:extLst>
            <c:ext xmlns:c16="http://schemas.microsoft.com/office/drawing/2014/chart" uri="{C3380CC4-5D6E-409C-BE32-E72D297353CC}">
              <c16:uniqueId val="{00000013-302F-4AA6-9554-AE82011E11B1}"/>
            </c:ext>
          </c:extLst>
        </c:ser>
        <c:dLbls>
          <c:showLegendKey val="0"/>
          <c:showVal val="1"/>
          <c:showCatName val="0"/>
          <c:showSerName val="0"/>
          <c:showPercent val="0"/>
          <c:showBubbleSize val="0"/>
        </c:dLbls>
        <c:axId val="84219776"/>
        <c:axId val="84234240"/>
      </c:scatterChart>
      <c:valAx>
        <c:axId val="84219776"/>
        <c:scaling>
          <c:orientation val="minMax"/>
          <c:max val="21.700000000000003"/>
          <c:min val="1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42"/>
          <c:min val="2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これまで国の景気・経済対策に呼応し、道債を財源として積極的に公共投資を実施したことや、収支不足を補填するために行政改革推進債や退職手当債を発行していることなどから、元利償還金が多額となっている。</a:t>
          </a:r>
        </a:p>
        <a:p>
          <a:r>
            <a:rPr kumimoji="1" lang="ja-JP" altLang="en-US" sz="1200">
              <a:latin typeface="ＭＳ ゴシック" pitchFamily="49" charset="-128"/>
              <a:ea typeface="ＭＳ ゴシック" pitchFamily="49" charset="-128"/>
            </a:rPr>
            <a:t>  また、収支不足を補うため、過去に減債基金の積立の一部を留保した影響により、積立不足額考慮算定額が加算されており、比率が高止まりする最大の要因となっている。</a:t>
          </a: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策定した公債費負担適正化計画を踏まえ、新規道債発行の抑制のほか、執行残等の財源を活用した減債基金の積立てや、低利な公的資金の確保、調達年限の多様化などに取り組みながら、実質公債費比率の適正管理を図っ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年度までの間、収支対策として減債基金の積立を累計で</a:t>
          </a:r>
          <a:r>
            <a:rPr kumimoji="1" lang="en-US" altLang="ja-JP" sz="1200">
              <a:latin typeface="ＭＳ ゴシック" pitchFamily="49" charset="-128"/>
              <a:ea typeface="ＭＳ ゴシック" pitchFamily="49" charset="-128"/>
            </a:rPr>
            <a:t>2,530</a:t>
          </a:r>
          <a:r>
            <a:rPr kumimoji="1" lang="ja-JP" altLang="en-US" sz="1200">
              <a:latin typeface="ＭＳ ゴシック" pitchFamily="49" charset="-128"/>
              <a:ea typeface="ＭＳ ゴシック" pitchFamily="49" charset="-128"/>
            </a:rPr>
            <a:t>億円留保してきたことなどにより、積立不足が生じている。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まで国の景気・経済対策に呼応し、道債を財源として積極的に公共投資を実施したことや、収支不足を補填するために行政改革推進債や退職手当債を発行していることなどから、「一般会計等に係る地方債の現在高」が多額となっており、比率が高い水準である主な要因となっている。</a:t>
          </a: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年度に策定した公債費負担適正化計画を踏まえ、新規道債発行の抑制など、道債残高の縮減を図っていく。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令和元年度は、収支不足への活用や繰上償還等の財源として、財政調整基金及び減債基金の取り崩しを行ったほか、特定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目的基金における繰替運用の解消を図ったことに伴い、北海道森林整備担い手対策基金など６基金を廃止等としたことから、</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基金全体で前年度から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479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財政調整基金は、不測の事態への対応や長期的視野に立った計画的な財政運営を行うため、可能な限り基金の確保に努めて</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いくほか、その他特定目的基金は、各基金の設置目的等に応じた適切な管理・活用を図っていく。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北方領土隣接地域振興等基金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北方領土問題等の解決促進のための事業に要する経費に充てるための基金</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北海道地域医療介護総合確保基金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地域における医療及び介護の総合的な確保の推進を図るために必要な事業に要する経費に充てるための基金</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繰替運用の解消に伴う基金の廃止など（６基金）により、前年度よりも約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北海道森林整備担い手対策基金、北海道文化基金、北海道地域福祉基金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北海道農業・農村ふれあい促進基金、北海道環境保全基金、北海道少年スポーツ振興基金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各基金の目的に沿った関連事業が安定的に実施できるよう積立・取崩を行ってきており、今後も、条例等に基づき、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適切な管理を行っていく。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令和元年度は、前年度の決算剰余金に伴う法定積立として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億円を積み立てた一方で、収支不足への活用として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取り崩しを行ったことから、年度末残高は、前年度よりも約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感染症対策のほか、災害時や緊急に実施することが必要な事業への対応といった予期しない歳出の増加や経済事情の変動等</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による大幅な歳入の減少など、不測の事態にも適切に対応できるよう、また、長期的視野に立った計画的な財政運営を行うため、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年間を通じた執行残等の財源を活用しながら積立てに努めていく。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道債の繰上償還等のために取り崩しを行ったことから、年度末残高は、前年度よりも約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将来における道債の償還に必要となる財源を適正に確保していく。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6DF2351-DFAA-4786-9BC7-91939CA473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F18CC52-337B-4968-B143-C5D246AD2D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51A1F90-2008-43B6-B447-30443CD4EF49}"/>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746D7D2F-E0A8-476A-B593-52D101AEAD3F}"/>
            </a:ext>
          </a:extLst>
        </xdr:cNvPr>
        <xdr:cNvSpPr/>
      </xdr:nvSpPr>
      <xdr:spPr>
        <a:xfrm>
          <a:off x="15341600"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8DC06AE0-1873-4395-8C8A-B3772825C197}"/>
            </a:ext>
          </a:extLst>
        </xdr:cNvPr>
        <xdr:cNvSpPr/>
      </xdr:nvSpPr>
      <xdr:spPr>
        <a:xfrm>
          <a:off x="15360650" y="219075"/>
          <a:ext cx="351472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B9FCD194-A0E1-455D-8940-A302F1C1B027}"/>
            </a:ext>
          </a:extLst>
        </xdr:cNvPr>
        <xdr:cNvSpPr/>
      </xdr:nvSpPr>
      <xdr:spPr>
        <a:xfrm>
          <a:off x="1537017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0F61D35C-615C-491D-8401-61731D73D526}"/>
            </a:ext>
          </a:extLst>
        </xdr:cNvPr>
        <xdr:cNvSpPr/>
      </xdr:nvSpPr>
      <xdr:spPr>
        <a:xfrm>
          <a:off x="12817475"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290FBDB7-8969-4023-A60E-970F2FBAAF39}"/>
            </a:ext>
          </a:extLst>
        </xdr:cNvPr>
        <xdr:cNvSpPr/>
      </xdr:nvSpPr>
      <xdr:spPr>
        <a:xfrm>
          <a:off x="12836525" y="219075"/>
          <a:ext cx="235267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47A81DC7-9703-4B5A-849E-5E182973CDBE}"/>
            </a:ext>
          </a:extLst>
        </xdr:cNvPr>
        <xdr:cNvSpPr/>
      </xdr:nvSpPr>
      <xdr:spPr>
        <a:xfrm>
          <a:off x="12865100"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42B2345-BD4B-4015-A970-3831C22570C4}"/>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3830BB4-221A-4AEE-8D0F-B864A5DBF04B}"/>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D1240DE-7D56-468C-B442-F0116329630E}"/>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5,267,762
5,226,066
83,424.39
2,425,830,211
2,411,637,482
9,565,708
1,344,611,193
5,812,170,802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42485D6-B5C6-4C96-80C6-7A369C960170}"/>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D188947-0C1B-4BE4-9999-88B92D97791B}"/>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880A7DA-BC5C-4A2F-B979-AC97CFBA5B14}"/>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20.7
326.9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4CF1D14-C2D5-4897-AFEF-33FB00FA8A84}"/>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57C7A9F-1C41-473F-B0FF-3C837D6DCAAC}"/>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832A6676-BA52-4D9C-A0A4-0426B2EE1FDE}"/>
            </a:ext>
          </a:extLst>
        </xdr:cNvPr>
        <xdr:cNvSpPr/>
      </xdr:nvSpPr>
      <xdr:spPr>
        <a:xfrm>
          <a:off x="6226175" y="16827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AFBD235-5718-41B4-9E7D-ABFE1B665066}"/>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6CA90D6-DA21-4E5C-AE60-0F497E522B92}"/>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5034315-29BF-4F83-993D-E6704C03F64B}"/>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93EB1C5-A5BF-4D46-B4C0-A4832E8A9F42}"/>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6BF7D0A-9E99-49F2-8848-F32003109B92}"/>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06C9E94-83BA-4E18-B83B-F00655F683D2}"/>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595AD1C-4D5E-4B9D-90DD-FD50C5551A16}"/>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E54DBB6-E849-4779-8D43-9225C780E1C0}"/>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BE399E8-4E79-4161-B326-13C79C92BA57}"/>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4002226-13E2-472D-AF78-078EC1AAAE92}"/>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DABCA60-55B3-419D-B0FF-495507D46F68}"/>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453FA518-A72C-41B1-A3F4-8DC7F9EE1DCA}"/>
            </a:ext>
          </a:extLst>
        </xdr:cNvPr>
        <xdr:cNvSpPr txBox="1"/>
      </xdr:nvSpPr>
      <xdr:spPr>
        <a:xfrm>
          <a:off x="41910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66D5A3C5-CE10-492E-8797-26439028CFAF}"/>
            </a:ext>
          </a:extLst>
        </xdr:cNvPr>
        <xdr:cNvSpPr txBox="1"/>
      </xdr:nvSpPr>
      <xdr:spPr>
        <a:xfrm>
          <a:off x="419100" y="29114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E6F8282F-E977-4480-A9CB-74C7CEC71378}"/>
            </a:ext>
          </a:extLst>
        </xdr:cNvPr>
        <xdr:cNvSpPr/>
      </xdr:nvSpPr>
      <xdr:spPr>
        <a:xfrm>
          <a:off x="692150" y="294005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58CE5449-E104-41DC-9203-B9339BCFA5F3}"/>
            </a:ext>
          </a:extLst>
        </xdr:cNvPr>
        <xdr:cNvSpPr txBox="1"/>
      </xdr:nvSpPr>
      <xdr:spPr>
        <a:xfrm>
          <a:off x="419100" y="31496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2A5F1D0C-881E-4138-A961-238286CEC0FF}"/>
            </a:ext>
          </a:extLst>
        </xdr:cNvPr>
        <xdr:cNvSpPr txBox="1"/>
      </xdr:nvSpPr>
      <xdr:spPr>
        <a:xfrm>
          <a:off x="419100" y="339725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2EA35B56-0068-49F7-A9A2-1A0028F47ED9}"/>
            </a:ext>
          </a:extLst>
        </xdr:cNvPr>
        <xdr:cNvSpPr txBox="1"/>
      </xdr:nvSpPr>
      <xdr:spPr>
        <a:xfrm>
          <a:off x="419100" y="36258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74C65412-C999-430E-8709-0C73FED60DDA}"/>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7784497E-E965-4158-9DEF-F226EB0A2A0F}"/>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06AE0D75-F6D2-4131-98FF-1BC53D2035AD}"/>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F985ECC5-12D3-4597-8A81-A2DD73EFC197}"/>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69FCE9A0-EE46-4B94-812D-DB8C2AA8B801}"/>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0AAD7B57-8685-446F-9572-2228EB33A03B}"/>
            </a:ext>
          </a:extLst>
        </xdr:cNvPr>
        <xdr:cNvSpPr/>
      </xdr:nvSpPr>
      <xdr:spPr>
        <a:xfrm>
          <a:off x="6530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5E30647B-A3E2-4AA5-8856-8D9F08A1F49D}"/>
            </a:ext>
          </a:extLst>
        </xdr:cNvPr>
        <xdr:cNvSpPr/>
      </xdr:nvSpPr>
      <xdr:spPr>
        <a:xfrm>
          <a:off x="6530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1AEAEA7-7C0B-459A-A4E3-75FE23F7619B}"/>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43C4EEE2-A0EB-4F60-B338-8E804EACA364}"/>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3241E17C-37CF-40E8-B00C-6D25B38D1268}"/>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B619AF54-B7B3-482C-B52A-886A6F9A1E10}"/>
            </a:ext>
          </a:extLst>
        </xdr:cNvPr>
        <xdr:cNvSpPr txBox="1"/>
      </xdr:nvSpPr>
      <xdr:spPr>
        <a:xfrm>
          <a:off x="52927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有形固定資産減価償却率は、グループ内平均を若干下回っているものの、道が管理する公共施設等は高度経済成長期以降に集中的に整備され、今後一斉に更新時期を迎えようとしていることから、平成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年６月に策定した「北海道インフラ長寿命化計画（行動計画）」に基づく公共施設の個別施設計画や、平成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年３月に策定した「北海道ファシリティマネジメント推進方針」に基づき、計画的な修繕・更新等による施設の長寿命化に取り組んでいく。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AF63929-0B65-4486-9E5E-2FCB3772541C}"/>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A2CE5FD-A0E1-4F15-8DDC-8DFD1221BD53}"/>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CD1514F-D952-4694-8F19-610EBE01408D}"/>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5FECF811-F8C9-4A36-8710-BAA1009967FA}"/>
            </a:ext>
          </a:extLst>
        </xdr:cNvPr>
        <xdr:cNvCxnSpPr/>
      </xdr:nvCxnSpPr>
      <xdr:spPr>
        <a:xfrm>
          <a:off x="1158875" y="63881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6C74B165-7564-4FD5-B94F-AD24E3F77DB3}"/>
            </a:ext>
          </a:extLst>
        </xdr:cNvPr>
        <xdr:cNvSpPr txBox="1"/>
      </xdr:nvSpPr>
      <xdr:spPr>
        <a:xfrm>
          <a:off x="789956" y="6303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FB7DF162-3652-4E6B-84AF-2145EB53E49B}"/>
            </a:ext>
          </a:extLst>
        </xdr:cNvPr>
        <xdr:cNvCxnSpPr/>
      </xdr:nvCxnSpPr>
      <xdr:spPr>
        <a:xfrm>
          <a:off x="1158875" y="59785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75B33259-97A0-4836-8B2A-279DF7899D64}"/>
            </a:ext>
          </a:extLst>
        </xdr:cNvPr>
        <xdr:cNvSpPr txBox="1"/>
      </xdr:nvSpPr>
      <xdr:spPr>
        <a:xfrm>
          <a:off x="789956" y="5884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E50BE1B8-CBED-4261-BBE4-6474EF9BA431}"/>
            </a:ext>
          </a:extLst>
        </xdr:cNvPr>
        <xdr:cNvCxnSpPr/>
      </xdr:nvCxnSpPr>
      <xdr:spPr>
        <a:xfrm>
          <a:off x="1158875" y="55689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FE4442C3-F96E-4592-B132-78DE83D59FF5}"/>
            </a:ext>
          </a:extLst>
        </xdr:cNvPr>
        <xdr:cNvSpPr txBox="1"/>
      </xdr:nvSpPr>
      <xdr:spPr>
        <a:xfrm>
          <a:off x="789956" y="5484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708112A9-B174-46FE-B93F-FD52528E00B0}"/>
            </a:ext>
          </a:extLst>
        </xdr:cNvPr>
        <xdr:cNvCxnSpPr/>
      </xdr:nvCxnSpPr>
      <xdr:spPr>
        <a:xfrm>
          <a:off x="1158875" y="51689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F4C11493-5177-4474-874C-90AD1C7D4F71}"/>
            </a:ext>
          </a:extLst>
        </xdr:cNvPr>
        <xdr:cNvSpPr txBox="1"/>
      </xdr:nvSpPr>
      <xdr:spPr>
        <a:xfrm>
          <a:off x="789956" y="50750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3A9502BD-EB81-4BF4-A688-F9710208799A}"/>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923AF0CF-A59F-45FA-BD77-850DE030EB8E}"/>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B33A1F8E-D3DA-43EE-9928-8F21BF964CAD}"/>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77851</xdr:rowOff>
    </xdr:from>
    <xdr:to>
      <xdr:col>23</xdr:col>
      <xdr:colOff>85090</xdr:colOff>
      <xdr:row>35</xdr:row>
      <xdr:rowOff>11557</xdr:rowOff>
    </xdr:to>
    <xdr:cxnSp macro="">
      <xdr:nvCxnSpPr>
        <xdr:cNvPr id="62" name="直線コネクタ 61">
          <a:extLst>
            <a:ext uri="{FF2B5EF4-FFF2-40B4-BE49-F238E27FC236}">
              <a16:creationId xmlns:a16="http://schemas.microsoft.com/office/drawing/2014/main" id="{56653BFA-A68E-4B31-BC16-8DB43A9EA8A6}"/>
            </a:ext>
          </a:extLst>
        </xdr:cNvPr>
        <xdr:cNvCxnSpPr/>
      </xdr:nvCxnSpPr>
      <xdr:spPr>
        <a:xfrm flipV="1">
          <a:off x="4306570" y="5088001"/>
          <a:ext cx="1270" cy="1387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a:extLst>
            <a:ext uri="{FF2B5EF4-FFF2-40B4-BE49-F238E27FC236}">
              <a16:creationId xmlns:a16="http://schemas.microsoft.com/office/drawing/2014/main" id="{ABE1E8B6-FE22-491C-98EE-18A88FCFEBB5}"/>
            </a:ext>
          </a:extLst>
        </xdr:cNvPr>
        <xdr:cNvSpPr txBox="1"/>
      </xdr:nvSpPr>
      <xdr:spPr>
        <a:xfrm>
          <a:off x="4359275" y="647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a:extLst>
            <a:ext uri="{FF2B5EF4-FFF2-40B4-BE49-F238E27FC236}">
              <a16:creationId xmlns:a16="http://schemas.microsoft.com/office/drawing/2014/main" id="{98F7BAB5-BA27-4E29-AD9F-8A7DA7294CAD}"/>
            </a:ext>
          </a:extLst>
        </xdr:cNvPr>
        <xdr:cNvCxnSpPr/>
      </xdr:nvCxnSpPr>
      <xdr:spPr>
        <a:xfrm>
          <a:off x="4216400" y="64758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24528</xdr:rowOff>
    </xdr:from>
    <xdr:ext cx="405111" cy="259045"/>
    <xdr:sp macro="" textlink="">
      <xdr:nvSpPr>
        <xdr:cNvPr id="65" name="有形固定資産減価償却率最大値テキスト">
          <a:extLst>
            <a:ext uri="{FF2B5EF4-FFF2-40B4-BE49-F238E27FC236}">
              <a16:creationId xmlns:a16="http://schemas.microsoft.com/office/drawing/2014/main" id="{0D545B7B-FE51-44D7-8053-6AC391039A42}"/>
            </a:ext>
          </a:extLst>
        </xdr:cNvPr>
        <xdr:cNvSpPr txBox="1"/>
      </xdr:nvSpPr>
      <xdr:spPr>
        <a:xfrm>
          <a:off x="4359275" y="4875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77851</xdr:rowOff>
    </xdr:from>
    <xdr:to>
      <xdr:col>23</xdr:col>
      <xdr:colOff>174625</xdr:colOff>
      <xdr:row>26</xdr:row>
      <xdr:rowOff>77851</xdr:rowOff>
    </xdr:to>
    <xdr:cxnSp macro="">
      <xdr:nvCxnSpPr>
        <xdr:cNvPr id="66" name="直線コネクタ 65">
          <a:extLst>
            <a:ext uri="{FF2B5EF4-FFF2-40B4-BE49-F238E27FC236}">
              <a16:creationId xmlns:a16="http://schemas.microsoft.com/office/drawing/2014/main" id="{03365454-EF51-4EAD-B163-DB20B4433F1E}"/>
            </a:ext>
          </a:extLst>
        </xdr:cNvPr>
        <xdr:cNvCxnSpPr/>
      </xdr:nvCxnSpPr>
      <xdr:spPr>
        <a:xfrm>
          <a:off x="4216400" y="508800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80916</xdr:rowOff>
    </xdr:from>
    <xdr:ext cx="405111" cy="259045"/>
    <xdr:sp macro="" textlink="">
      <xdr:nvSpPr>
        <xdr:cNvPr id="67" name="有形固定資産減価償却率平均値テキスト">
          <a:extLst>
            <a:ext uri="{FF2B5EF4-FFF2-40B4-BE49-F238E27FC236}">
              <a16:creationId xmlns:a16="http://schemas.microsoft.com/office/drawing/2014/main" id="{C580D247-FD77-4DE1-816B-E3474D9F4C65}"/>
            </a:ext>
          </a:extLst>
        </xdr:cNvPr>
        <xdr:cNvSpPr txBox="1"/>
      </xdr:nvSpPr>
      <xdr:spPr>
        <a:xfrm>
          <a:off x="4359275" y="5903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102489</xdr:rowOff>
    </xdr:from>
    <xdr:to>
      <xdr:col>23</xdr:col>
      <xdr:colOff>136525</xdr:colOff>
      <xdr:row>32</xdr:row>
      <xdr:rowOff>32639</xdr:rowOff>
    </xdr:to>
    <xdr:sp macro="" textlink="">
      <xdr:nvSpPr>
        <xdr:cNvPr id="68" name="フローチャート: 判断 67">
          <a:extLst>
            <a:ext uri="{FF2B5EF4-FFF2-40B4-BE49-F238E27FC236}">
              <a16:creationId xmlns:a16="http://schemas.microsoft.com/office/drawing/2014/main" id="{F7CB8308-AAD7-4961-99D5-778B600EEAAA}"/>
            </a:ext>
          </a:extLst>
        </xdr:cNvPr>
        <xdr:cNvSpPr/>
      </xdr:nvSpPr>
      <xdr:spPr>
        <a:xfrm>
          <a:off x="4254500" y="592543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93853</xdr:rowOff>
    </xdr:from>
    <xdr:to>
      <xdr:col>19</xdr:col>
      <xdr:colOff>187325</xdr:colOff>
      <xdr:row>32</xdr:row>
      <xdr:rowOff>24003</xdr:rowOff>
    </xdr:to>
    <xdr:sp macro="" textlink="">
      <xdr:nvSpPr>
        <xdr:cNvPr id="69" name="フローチャート: 判断 68">
          <a:extLst>
            <a:ext uri="{FF2B5EF4-FFF2-40B4-BE49-F238E27FC236}">
              <a16:creationId xmlns:a16="http://schemas.microsoft.com/office/drawing/2014/main" id="{ACBCCFA1-3CDE-43D0-A7EB-DEBA67D4C66C}"/>
            </a:ext>
          </a:extLst>
        </xdr:cNvPr>
        <xdr:cNvSpPr/>
      </xdr:nvSpPr>
      <xdr:spPr>
        <a:xfrm>
          <a:off x="3616325" y="59136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144399</xdr:rowOff>
    </xdr:from>
    <xdr:to>
      <xdr:col>15</xdr:col>
      <xdr:colOff>187325</xdr:colOff>
      <xdr:row>31</xdr:row>
      <xdr:rowOff>74549</xdr:rowOff>
    </xdr:to>
    <xdr:sp macro="" textlink="">
      <xdr:nvSpPr>
        <xdr:cNvPr id="70" name="フローチャート: 判断 69">
          <a:extLst>
            <a:ext uri="{FF2B5EF4-FFF2-40B4-BE49-F238E27FC236}">
              <a16:creationId xmlns:a16="http://schemas.microsoft.com/office/drawing/2014/main" id="{069B1320-981D-40BD-A8AB-506FC1659378}"/>
            </a:ext>
          </a:extLst>
        </xdr:cNvPr>
        <xdr:cNvSpPr/>
      </xdr:nvSpPr>
      <xdr:spPr>
        <a:xfrm>
          <a:off x="2930525" y="57990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1" name="フローチャート: 判断 70">
          <a:extLst>
            <a:ext uri="{FF2B5EF4-FFF2-40B4-BE49-F238E27FC236}">
              <a16:creationId xmlns:a16="http://schemas.microsoft.com/office/drawing/2014/main" id="{BB7C847B-F7C1-42FA-B3A7-DA55A982658C}"/>
            </a:ext>
          </a:extLst>
        </xdr:cNvPr>
        <xdr:cNvSpPr/>
      </xdr:nvSpPr>
      <xdr:spPr>
        <a:xfrm>
          <a:off x="2244725" y="5930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16F0F9F8-397D-47FF-9639-F4CC3AD4C799}"/>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B511550C-3305-46F7-A468-DFDAD9348A5B}"/>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F80E8CFB-B76F-4DD8-AF5A-1EB79B211036}"/>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93DDA70-8533-4D0D-958E-03465326E4BE}"/>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98EE5C8-6E62-476B-AB5A-4DCAEFCDB027}"/>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50673</xdr:rowOff>
    </xdr:from>
    <xdr:to>
      <xdr:col>23</xdr:col>
      <xdr:colOff>136525</xdr:colOff>
      <xdr:row>31</xdr:row>
      <xdr:rowOff>152273</xdr:rowOff>
    </xdr:to>
    <xdr:sp macro="" textlink="">
      <xdr:nvSpPr>
        <xdr:cNvPr id="77" name="楕円 76">
          <a:extLst>
            <a:ext uri="{FF2B5EF4-FFF2-40B4-BE49-F238E27FC236}">
              <a16:creationId xmlns:a16="http://schemas.microsoft.com/office/drawing/2014/main" id="{88C6922A-7CA6-473E-BB65-849D6F423F96}"/>
            </a:ext>
          </a:extLst>
        </xdr:cNvPr>
        <xdr:cNvSpPr/>
      </xdr:nvSpPr>
      <xdr:spPr>
        <a:xfrm>
          <a:off x="4254500" y="586727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73550</xdr:rowOff>
    </xdr:from>
    <xdr:ext cx="405111" cy="259045"/>
    <xdr:sp macro="" textlink="">
      <xdr:nvSpPr>
        <xdr:cNvPr id="78" name="有形固定資産減価償却率該当値テキスト">
          <a:extLst>
            <a:ext uri="{FF2B5EF4-FFF2-40B4-BE49-F238E27FC236}">
              <a16:creationId xmlns:a16="http://schemas.microsoft.com/office/drawing/2014/main" id="{B770B5D1-5ED4-414A-AA9D-6AF58E6B61E9}"/>
            </a:ext>
          </a:extLst>
        </xdr:cNvPr>
        <xdr:cNvSpPr txBox="1"/>
      </xdr:nvSpPr>
      <xdr:spPr>
        <a:xfrm>
          <a:off x="4359275" y="5731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118491</xdr:rowOff>
    </xdr:from>
    <xdr:to>
      <xdr:col>19</xdr:col>
      <xdr:colOff>187325</xdr:colOff>
      <xdr:row>31</xdr:row>
      <xdr:rowOff>48641</xdr:rowOff>
    </xdr:to>
    <xdr:sp macro="" textlink="">
      <xdr:nvSpPr>
        <xdr:cNvPr id="79" name="楕円 78">
          <a:extLst>
            <a:ext uri="{FF2B5EF4-FFF2-40B4-BE49-F238E27FC236}">
              <a16:creationId xmlns:a16="http://schemas.microsoft.com/office/drawing/2014/main" id="{67CE9427-776A-4C33-94C6-D5CD5BF2FFB2}"/>
            </a:ext>
          </a:extLst>
        </xdr:cNvPr>
        <xdr:cNvSpPr/>
      </xdr:nvSpPr>
      <xdr:spPr>
        <a:xfrm>
          <a:off x="3616325" y="577951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169291</xdr:rowOff>
    </xdr:from>
    <xdr:to>
      <xdr:col>23</xdr:col>
      <xdr:colOff>85725</xdr:colOff>
      <xdr:row>31</xdr:row>
      <xdr:rowOff>101473</xdr:rowOff>
    </xdr:to>
    <xdr:cxnSp macro="">
      <xdr:nvCxnSpPr>
        <xdr:cNvPr id="80" name="直線コネクタ 79">
          <a:extLst>
            <a:ext uri="{FF2B5EF4-FFF2-40B4-BE49-F238E27FC236}">
              <a16:creationId xmlns:a16="http://schemas.microsoft.com/office/drawing/2014/main" id="{DC1FF247-EB1E-4B77-A402-87534D0F217D}"/>
            </a:ext>
          </a:extLst>
        </xdr:cNvPr>
        <xdr:cNvCxnSpPr/>
      </xdr:nvCxnSpPr>
      <xdr:spPr>
        <a:xfrm>
          <a:off x="3673475" y="5817616"/>
          <a:ext cx="628650" cy="10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6223</xdr:rowOff>
    </xdr:from>
    <xdr:to>
      <xdr:col>15</xdr:col>
      <xdr:colOff>187325</xdr:colOff>
      <xdr:row>30</xdr:row>
      <xdr:rowOff>107823</xdr:rowOff>
    </xdr:to>
    <xdr:sp macro="" textlink="">
      <xdr:nvSpPr>
        <xdr:cNvPr id="81" name="楕円 80">
          <a:extLst>
            <a:ext uri="{FF2B5EF4-FFF2-40B4-BE49-F238E27FC236}">
              <a16:creationId xmlns:a16="http://schemas.microsoft.com/office/drawing/2014/main" id="{64F5E034-0813-4961-A0A6-0FC4814FEA55}"/>
            </a:ext>
          </a:extLst>
        </xdr:cNvPr>
        <xdr:cNvSpPr/>
      </xdr:nvSpPr>
      <xdr:spPr>
        <a:xfrm>
          <a:off x="2930525" y="56672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57023</xdr:rowOff>
    </xdr:from>
    <xdr:to>
      <xdr:col>19</xdr:col>
      <xdr:colOff>136525</xdr:colOff>
      <xdr:row>30</xdr:row>
      <xdr:rowOff>169291</xdr:rowOff>
    </xdr:to>
    <xdr:cxnSp macro="">
      <xdr:nvCxnSpPr>
        <xdr:cNvPr id="82" name="直線コネクタ 81">
          <a:extLst>
            <a:ext uri="{FF2B5EF4-FFF2-40B4-BE49-F238E27FC236}">
              <a16:creationId xmlns:a16="http://schemas.microsoft.com/office/drawing/2014/main" id="{43E87879-C879-4A52-B9A7-1369EF31F8CB}"/>
            </a:ext>
          </a:extLst>
        </xdr:cNvPr>
        <xdr:cNvCxnSpPr/>
      </xdr:nvCxnSpPr>
      <xdr:spPr>
        <a:xfrm>
          <a:off x="2987675" y="5714873"/>
          <a:ext cx="685800" cy="1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74041</xdr:rowOff>
    </xdr:from>
    <xdr:to>
      <xdr:col>11</xdr:col>
      <xdr:colOff>187325</xdr:colOff>
      <xdr:row>30</xdr:row>
      <xdr:rowOff>4191</xdr:rowOff>
    </xdr:to>
    <xdr:sp macro="" textlink="">
      <xdr:nvSpPr>
        <xdr:cNvPr id="83" name="楕円 82">
          <a:extLst>
            <a:ext uri="{FF2B5EF4-FFF2-40B4-BE49-F238E27FC236}">
              <a16:creationId xmlns:a16="http://schemas.microsoft.com/office/drawing/2014/main" id="{4DE1DE4D-7C8D-46AF-B55D-F9F625FBE6F6}"/>
            </a:ext>
          </a:extLst>
        </xdr:cNvPr>
        <xdr:cNvSpPr/>
      </xdr:nvSpPr>
      <xdr:spPr>
        <a:xfrm>
          <a:off x="2244725" y="556996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124841</xdr:rowOff>
    </xdr:from>
    <xdr:to>
      <xdr:col>15</xdr:col>
      <xdr:colOff>136525</xdr:colOff>
      <xdr:row>30</xdr:row>
      <xdr:rowOff>57023</xdr:rowOff>
    </xdr:to>
    <xdr:cxnSp macro="">
      <xdr:nvCxnSpPr>
        <xdr:cNvPr id="84" name="直線コネクタ 83">
          <a:extLst>
            <a:ext uri="{FF2B5EF4-FFF2-40B4-BE49-F238E27FC236}">
              <a16:creationId xmlns:a16="http://schemas.microsoft.com/office/drawing/2014/main" id="{A5B4A003-1B6E-4967-AEBF-1F02A81DBDA1}"/>
            </a:ext>
          </a:extLst>
        </xdr:cNvPr>
        <xdr:cNvCxnSpPr/>
      </xdr:nvCxnSpPr>
      <xdr:spPr>
        <a:xfrm>
          <a:off x="2301875" y="5617591"/>
          <a:ext cx="685800" cy="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15130</xdr:rowOff>
    </xdr:from>
    <xdr:ext cx="405111" cy="259045"/>
    <xdr:sp macro="" textlink="">
      <xdr:nvSpPr>
        <xdr:cNvPr id="85" name="n_1aveValue有形固定資産減価償却率">
          <a:extLst>
            <a:ext uri="{FF2B5EF4-FFF2-40B4-BE49-F238E27FC236}">
              <a16:creationId xmlns:a16="http://schemas.microsoft.com/office/drawing/2014/main" id="{215D42DB-0D61-492C-A0CD-74C285C7D597}"/>
            </a:ext>
          </a:extLst>
        </xdr:cNvPr>
        <xdr:cNvSpPr txBox="1"/>
      </xdr:nvSpPr>
      <xdr:spPr>
        <a:xfrm>
          <a:off x="3474094" y="599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65676</xdr:rowOff>
    </xdr:from>
    <xdr:ext cx="405111" cy="259045"/>
    <xdr:sp macro="" textlink="">
      <xdr:nvSpPr>
        <xdr:cNvPr id="86" name="n_2aveValue有形固定資産減価償却率">
          <a:extLst>
            <a:ext uri="{FF2B5EF4-FFF2-40B4-BE49-F238E27FC236}">
              <a16:creationId xmlns:a16="http://schemas.microsoft.com/office/drawing/2014/main" id="{B647A3E6-36E1-4E69-B919-9C3017F1212F}"/>
            </a:ext>
          </a:extLst>
        </xdr:cNvPr>
        <xdr:cNvSpPr txBox="1"/>
      </xdr:nvSpPr>
      <xdr:spPr>
        <a:xfrm>
          <a:off x="2797819" y="58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87" name="n_3aveValue有形固定資産減価償却率">
          <a:extLst>
            <a:ext uri="{FF2B5EF4-FFF2-40B4-BE49-F238E27FC236}">
              <a16:creationId xmlns:a16="http://schemas.microsoft.com/office/drawing/2014/main" id="{A00A6AF2-66F9-4DB7-A901-132C0C08A6A1}"/>
            </a:ext>
          </a:extLst>
        </xdr:cNvPr>
        <xdr:cNvSpPr txBox="1"/>
      </xdr:nvSpPr>
      <xdr:spPr>
        <a:xfrm>
          <a:off x="2112019"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65168</xdr:rowOff>
    </xdr:from>
    <xdr:ext cx="405111" cy="259045"/>
    <xdr:sp macro="" textlink="">
      <xdr:nvSpPr>
        <xdr:cNvPr id="88" name="n_1mainValue有形固定資産減価償却率">
          <a:extLst>
            <a:ext uri="{FF2B5EF4-FFF2-40B4-BE49-F238E27FC236}">
              <a16:creationId xmlns:a16="http://schemas.microsoft.com/office/drawing/2014/main" id="{F878A549-2E80-4CC2-B7A0-3671735A7688}"/>
            </a:ext>
          </a:extLst>
        </xdr:cNvPr>
        <xdr:cNvSpPr txBox="1"/>
      </xdr:nvSpPr>
      <xdr:spPr>
        <a:xfrm>
          <a:off x="3474094" y="5564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124350</xdr:rowOff>
    </xdr:from>
    <xdr:ext cx="405111" cy="259045"/>
    <xdr:sp macro="" textlink="">
      <xdr:nvSpPr>
        <xdr:cNvPr id="89" name="n_2mainValue有形固定資産減価償却率">
          <a:extLst>
            <a:ext uri="{FF2B5EF4-FFF2-40B4-BE49-F238E27FC236}">
              <a16:creationId xmlns:a16="http://schemas.microsoft.com/office/drawing/2014/main" id="{A7B17753-DFA9-41D6-9333-9FCA598AF111}"/>
            </a:ext>
          </a:extLst>
        </xdr:cNvPr>
        <xdr:cNvSpPr txBox="1"/>
      </xdr:nvSpPr>
      <xdr:spPr>
        <a:xfrm>
          <a:off x="2797819" y="5455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90" name="n_3mainValue有形固定資産減価償却率">
          <a:extLst>
            <a:ext uri="{FF2B5EF4-FFF2-40B4-BE49-F238E27FC236}">
              <a16:creationId xmlns:a16="http://schemas.microsoft.com/office/drawing/2014/main" id="{E8EB1245-75FD-4534-946D-EEEAEE0A475B}"/>
            </a:ext>
          </a:extLst>
        </xdr:cNvPr>
        <xdr:cNvSpPr txBox="1"/>
      </xdr:nvSpPr>
      <xdr:spPr>
        <a:xfrm>
          <a:off x="2112019" y="5354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9B35988E-CB98-4D7B-8741-4ACED76CD95D}"/>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6B082A4A-28F8-4B5B-9EFB-7040C70999AF}"/>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a:extLst>
            <a:ext uri="{FF2B5EF4-FFF2-40B4-BE49-F238E27FC236}">
              <a16:creationId xmlns:a16="http://schemas.microsoft.com/office/drawing/2014/main" id="{012665FF-41AF-433A-AE86-55BF226AE7DA}"/>
            </a:ext>
          </a:extLst>
        </xdr:cNvPr>
        <xdr:cNvSpPr/>
      </xdr:nvSpPr>
      <xdr:spPr>
        <a:xfrm>
          <a:off x="12403169" y="44301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09802270-1769-4C89-AFD0-324977BD5AE0}"/>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D64F4B17-93D7-4506-B0CD-030ADC3FDBF5}"/>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6" name="正方形/長方形 95">
          <a:extLst>
            <a:ext uri="{FF2B5EF4-FFF2-40B4-BE49-F238E27FC236}">
              <a16:creationId xmlns:a16="http://schemas.microsoft.com/office/drawing/2014/main" id="{FFFB65D1-A4F3-4E90-833A-CF4F9E70430B}"/>
            </a:ext>
          </a:extLst>
        </xdr:cNvPr>
        <xdr:cNvSpPr/>
      </xdr:nvSpPr>
      <xdr:spPr>
        <a:xfrm>
          <a:off x="155606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7" name="正方形/長方形 96">
          <a:extLst>
            <a:ext uri="{FF2B5EF4-FFF2-40B4-BE49-F238E27FC236}">
              <a16:creationId xmlns:a16="http://schemas.microsoft.com/office/drawing/2014/main" id="{99227779-1FDA-4B85-B2FB-422808D91346}"/>
            </a:ext>
          </a:extLst>
        </xdr:cNvPr>
        <xdr:cNvSpPr/>
      </xdr:nvSpPr>
      <xdr:spPr>
        <a:xfrm>
          <a:off x="155606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8FBA847A-1E2D-429A-965D-40D85645E5AE}"/>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1F11BAF1-6DE4-4888-A057-37A89608FAB3}"/>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CBD8C2C1-2641-44AE-A22F-1B78FD58F69F}"/>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1" name="テキスト ボックス 100">
          <a:extLst>
            <a:ext uri="{FF2B5EF4-FFF2-40B4-BE49-F238E27FC236}">
              <a16:creationId xmlns:a16="http://schemas.microsoft.com/office/drawing/2014/main" id="{9079160D-057E-44BC-9294-04E5CF7A1D59}"/>
            </a:ext>
          </a:extLst>
        </xdr:cNvPr>
        <xdr:cNvSpPr txBox="1"/>
      </xdr:nvSpPr>
      <xdr:spPr>
        <a:xfrm>
          <a:off x="1433195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から、債務償還比率はグループ内で最も高い水準となっている。</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B4A793D1-1202-48DD-88B7-5FB599CA79DC}"/>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0700E1CB-136F-4F83-A72C-DD057EE3A595}"/>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153AC7D9-96D2-41FF-B17B-857E5D52013E}"/>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0AD96767-2AD6-4732-A855-902086400C1E}"/>
            </a:ext>
          </a:extLst>
        </xdr:cNvPr>
        <xdr:cNvCxnSpPr/>
      </xdr:nvCxnSpPr>
      <xdr:spPr>
        <a:xfrm>
          <a:off x="10198100" y="64568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6" name="テキスト ボックス 105">
          <a:extLst>
            <a:ext uri="{FF2B5EF4-FFF2-40B4-BE49-F238E27FC236}">
              <a16:creationId xmlns:a16="http://schemas.microsoft.com/office/drawing/2014/main" id="{D33B6E90-5BBE-4E4A-9F68-B1900C81AE0B}"/>
            </a:ext>
          </a:extLst>
        </xdr:cNvPr>
        <xdr:cNvSpPr txBox="1"/>
      </xdr:nvSpPr>
      <xdr:spPr>
        <a:xfrm>
          <a:off x="9708926" y="63630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3D312F38-8600-4B93-8DC1-45FA3FE53ECC}"/>
            </a:ext>
          </a:extLst>
        </xdr:cNvPr>
        <xdr:cNvCxnSpPr/>
      </xdr:nvCxnSpPr>
      <xdr:spPr>
        <a:xfrm>
          <a:off x="10198100" y="61161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8" name="テキスト ボックス 107">
          <a:extLst>
            <a:ext uri="{FF2B5EF4-FFF2-40B4-BE49-F238E27FC236}">
              <a16:creationId xmlns:a16="http://schemas.microsoft.com/office/drawing/2014/main" id="{ED6074BA-5B59-4938-A430-644936AA1B43}"/>
            </a:ext>
          </a:extLst>
        </xdr:cNvPr>
        <xdr:cNvSpPr txBox="1"/>
      </xdr:nvSpPr>
      <xdr:spPr>
        <a:xfrm>
          <a:off x="9708926" y="60223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3563F7C7-14DF-4FF6-9B8C-2A1222FB0341}"/>
            </a:ext>
          </a:extLst>
        </xdr:cNvPr>
        <xdr:cNvCxnSpPr/>
      </xdr:nvCxnSpPr>
      <xdr:spPr>
        <a:xfrm>
          <a:off x="10198100" y="57785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0" name="テキスト ボックス 109">
          <a:extLst>
            <a:ext uri="{FF2B5EF4-FFF2-40B4-BE49-F238E27FC236}">
              <a16:creationId xmlns:a16="http://schemas.microsoft.com/office/drawing/2014/main" id="{A5338FE4-28D3-41FD-9FBC-A93028190FBE}"/>
            </a:ext>
          </a:extLst>
        </xdr:cNvPr>
        <xdr:cNvSpPr txBox="1"/>
      </xdr:nvSpPr>
      <xdr:spPr>
        <a:xfrm>
          <a:off x="9708926" y="5684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DDFE7580-B19D-407F-B5F2-167FF4235653}"/>
            </a:ext>
          </a:extLst>
        </xdr:cNvPr>
        <xdr:cNvCxnSpPr/>
      </xdr:nvCxnSpPr>
      <xdr:spPr>
        <a:xfrm>
          <a:off x="10198100" y="54377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2" name="テキスト ボックス 111">
          <a:extLst>
            <a:ext uri="{FF2B5EF4-FFF2-40B4-BE49-F238E27FC236}">
              <a16:creationId xmlns:a16="http://schemas.microsoft.com/office/drawing/2014/main" id="{EA3A1D43-1FDE-434E-BE97-F39C965AC24A}"/>
            </a:ext>
          </a:extLst>
        </xdr:cNvPr>
        <xdr:cNvSpPr txBox="1"/>
      </xdr:nvSpPr>
      <xdr:spPr>
        <a:xfrm>
          <a:off x="9708926" y="53439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9A2C994A-1C2F-4265-B808-C2F89777078B}"/>
            </a:ext>
          </a:extLst>
        </xdr:cNvPr>
        <xdr:cNvCxnSpPr/>
      </xdr:nvCxnSpPr>
      <xdr:spPr>
        <a:xfrm>
          <a:off x="10198100" y="50969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id="{44544734-D3B2-4176-80D4-9B7711F74F6D}"/>
            </a:ext>
          </a:extLst>
        </xdr:cNvPr>
        <xdr:cNvSpPr txBox="1"/>
      </xdr:nvSpPr>
      <xdr:spPr>
        <a:xfrm>
          <a:off x="9708926" y="50126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37FDB6C1-9AA8-4600-BB23-3A8EF5B7B84E}"/>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6" name="テキスト ボックス 115">
          <a:extLst>
            <a:ext uri="{FF2B5EF4-FFF2-40B4-BE49-F238E27FC236}">
              <a16:creationId xmlns:a16="http://schemas.microsoft.com/office/drawing/2014/main" id="{766EC255-FBDC-4924-B57C-F8C6A7277385}"/>
            </a:ext>
          </a:extLst>
        </xdr:cNvPr>
        <xdr:cNvSpPr txBox="1"/>
      </xdr:nvSpPr>
      <xdr:spPr>
        <a:xfrm>
          <a:off x="9762011" y="4665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B739D1DF-4C6B-4BBE-94D4-DA03A839AF5F}"/>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10562</xdr:rowOff>
    </xdr:from>
    <xdr:to>
      <xdr:col>76</xdr:col>
      <xdr:colOff>21589</xdr:colOff>
      <xdr:row>34</xdr:row>
      <xdr:rowOff>65701</xdr:rowOff>
    </xdr:to>
    <xdr:cxnSp macro="">
      <xdr:nvCxnSpPr>
        <xdr:cNvPr id="118" name="直線コネクタ 117">
          <a:extLst>
            <a:ext uri="{FF2B5EF4-FFF2-40B4-BE49-F238E27FC236}">
              <a16:creationId xmlns:a16="http://schemas.microsoft.com/office/drawing/2014/main" id="{5FA21E18-F5B0-4FFC-AECF-61594CF8D233}"/>
            </a:ext>
          </a:extLst>
        </xdr:cNvPr>
        <xdr:cNvCxnSpPr/>
      </xdr:nvCxnSpPr>
      <xdr:spPr>
        <a:xfrm flipV="1">
          <a:off x="13326745" y="5017537"/>
          <a:ext cx="1269" cy="135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69528</xdr:rowOff>
    </xdr:from>
    <xdr:ext cx="560923" cy="259045"/>
    <xdr:sp macro="" textlink="">
      <xdr:nvSpPr>
        <xdr:cNvPr id="119" name="債務償還比率最小値テキスト">
          <a:extLst>
            <a:ext uri="{FF2B5EF4-FFF2-40B4-BE49-F238E27FC236}">
              <a16:creationId xmlns:a16="http://schemas.microsoft.com/office/drawing/2014/main" id="{BAE142DA-473E-46F7-A7A3-ADF0739837A2}"/>
            </a:ext>
          </a:extLst>
        </xdr:cNvPr>
        <xdr:cNvSpPr txBox="1"/>
      </xdr:nvSpPr>
      <xdr:spPr>
        <a:xfrm>
          <a:off x="13379450" y="63719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65701</xdr:rowOff>
    </xdr:from>
    <xdr:to>
      <xdr:col>76</xdr:col>
      <xdr:colOff>111125</xdr:colOff>
      <xdr:row>34</xdr:row>
      <xdr:rowOff>65701</xdr:rowOff>
    </xdr:to>
    <xdr:cxnSp macro="">
      <xdr:nvCxnSpPr>
        <xdr:cNvPr id="120" name="直線コネクタ 119">
          <a:extLst>
            <a:ext uri="{FF2B5EF4-FFF2-40B4-BE49-F238E27FC236}">
              <a16:creationId xmlns:a16="http://schemas.microsoft.com/office/drawing/2014/main" id="{2760CA1B-71C5-4302-8848-418FEF2C45D3}"/>
            </a:ext>
          </a:extLst>
        </xdr:cNvPr>
        <xdr:cNvCxnSpPr/>
      </xdr:nvCxnSpPr>
      <xdr:spPr>
        <a:xfrm>
          <a:off x="13255625" y="63744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128689</xdr:rowOff>
    </xdr:from>
    <xdr:ext cx="469744" cy="259045"/>
    <xdr:sp macro="" textlink="">
      <xdr:nvSpPr>
        <xdr:cNvPr id="121" name="債務償還比率最大値テキスト">
          <a:extLst>
            <a:ext uri="{FF2B5EF4-FFF2-40B4-BE49-F238E27FC236}">
              <a16:creationId xmlns:a16="http://schemas.microsoft.com/office/drawing/2014/main" id="{77AB3595-EDEE-482D-80FA-2268230CDD11}"/>
            </a:ext>
          </a:extLst>
        </xdr:cNvPr>
        <xdr:cNvSpPr txBox="1"/>
      </xdr:nvSpPr>
      <xdr:spPr>
        <a:xfrm>
          <a:off x="13379450" y="481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10562</xdr:rowOff>
    </xdr:from>
    <xdr:to>
      <xdr:col>76</xdr:col>
      <xdr:colOff>111125</xdr:colOff>
      <xdr:row>26</xdr:row>
      <xdr:rowOff>10562</xdr:rowOff>
    </xdr:to>
    <xdr:cxnSp macro="">
      <xdr:nvCxnSpPr>
        <xdr:cNvPr id="122" name="直線コネクタ 121">
          <a:extLst>
            <a:ext uri="{FF2B5EF4-FFF2-40B4-BE49-F238E27FC236}">
              <a16:creationId xmlns:a16="http://schemas.microsoft.com/office/drawing/2014/main" id="{17F378F1-443E-4BE2-8C12-B15821B58CCE}"/>
            </a:ext>
          </a:extLst>
        </xdr:cNvPr>
        <xdr:cNvCxnSpPr/>
      </xdr:nvCxnSpPr>
      <xdr:spPr>
        <a:xfrm>
          <a:off x="13255625" y="50175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108983</xdr:rowOff>
    </xdr:from>
    <xdr:ext cx="560923" cy="259045"/>
    <xdr:sp macro="" textlink="">
      <xdr:nvSpPr>
        <xdr:cNvPr id="123" name="債務償還比率平均値テキスト">
          <a:extLst>
            <a:ext uri="{FF2B5EF4-FFF2-40B4-BE49-F238E27FC236}">
              <a16:creationId xmlns:a16="http://schemas.microsoft.com/office/drawing/2014/main" id="{6BEFB9E3-47E8-4043-AA0B-47588E7CB851}"/>
            </a:ext>
          </a:extLst>
        </xdr:cNvPr>
        <xdr:cNvSpPr txBox="1"/>
      </xdr:nvSpPr>
      <xdr:spPr>
        <a:xfrm>
          <a:off x="13379450" y="560173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86106</xdr:rowOff>
    </xdr:from>
    <xdr:to>
      <xdr:col>76</xdr:col>
      <xdr:colOff>73025</xdr:colOff>
      <xdr:row>31</xdr:row>
      <xdr:rowOff>16256</xdr:rowOff>
    </xdr:to>
    <xdr:sp macro="" textlink="">
      <xdr:nvSpPr>
        <xdr:cNvPr id="124" name="フローチャート: 判断 123">
          <a:extLst>
            <a:ext uri="{FF2B5EF4-FFF2-40B4-BE49-F238E27FC236}">
              <a16:creationId xmlns:a16="http://schemas.microsoft.com/office/drawing/2014/main" id="{4D389FCA-235C-49E4-B1E4-D5F2CE1B833D}"/>
            </a:ext>
          </a:extLst>
        </xdr:cNvPr>
        <xdr:cNvSpPr/>
      </xdr:nvSpPr>
      <xdr:spPr>
        <a:xfrm>
          <a:off x="13293725" y="57407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12160</xdr:rowOff>
    </xdr:from>
    <xdr:to>
      <xdr:col>72</xdr:col>
      <xdr:colOff>123825</xdr:colOff>
      <xdr:row>30</xdr:row>
      <xdr:rowOff>113760</xdr:rowOff>
    </xdr:to>
    <xdr:sp macro="" textlink="">
      <xdr:nvSpPr>
        <xdr:cNvPr id="125" name="フローチャート: 判断 124">
          <a:extLst>
            <a:ext uri="{FF2B5EF4-FFF2-40B4-BE49-F238E27FC236}">
              <a16:creationId xmlns:a16="http://schemas.microsoft.com/office/drawing/2014/main" id="{ED91FD65-F2D8-4960-800C-73AA3D540CE2}"/>
            </a:ext>
          </a:extLst>
        </xdr:cNvPr>
        <xdr:cNvSpPr/>
      </xdr:nvSpPr>
      <xdr:spPr>
        <a:xfrm>
          <a:off x="12646025" y="56668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10181</xdr:rowOff>
    </xdr:from>
    <xdr:to>
      <xdr:col>68</xdr:col>
      <xdr:colOff>123825</xdr:colOff>
      <xdr:row>30</xdr:row>
      <xdr:rowOff>111781</xdr:rowOff>
    </xdr:to>
    <xdr:sp macro="" textlink="">
      <xdr:nvSpPr>
        <xdr:cNvPr id="126" name="フローチャート: 判断 125">
          <a:extLst>
            <a:ext uri="{FF2B5EF4-FFF2-40B4-BE49-F238E27FC236}">
              <a16:creationId xmlns:a16="http://schemas.microsoft.com/office/drawing/2014/main" id="{3E5F3885-7084-46A1-B474-7CB09388F70C}"/>
            </a:ext>
          </a:extLst>
        </xdr:cNvPr>
        <xdr:cNvSpPr/>
      </xdr:nvSpPr>
      <xdr:spPr>
        <a:xfrm>
          <a:off x="11960225" y="566485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27273</xdr:rowOff>
    </xdr:from>
    <xdr:to>
      <xdr:col>64</xdr:col>
      <xdr:colOff>123825</xdr:colOff>
      <xdr:row>30</xdr:row>
      <xdr:rowOff>128873</xdr:rowOff>
    </xdr:to>
    <xdr:sp macro="" textlink="">
      <xdr:nvSpPr>
        <xdr:cNvPr id="127" name="フローチャート: 判断 126">
          <a:extLst>
            <a:ext uri="{FF2B5EF4-FFF2-40B4-BE49-F238E27FC236}">
              <a16:creationId xmlns:a16="http://schemas.microsoft.com/office/drawing/2014/main" id="{A0DEF0D0-D534-4B46-BB2D-C366F6B0F2F3}"/>
            </a:ext>
          </a:extLst>
        </xdr:cNvPr>
        <xdr:cNvSpPr/>
      </xdr:nvSpPr>
      <xdr:spPr>
        <a:xfrm>
          <a:off x="11274425" y="56882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33560</xdr:rowOff>
    </xdr:from>
    <xdr:to>
      <xdr:col>60</xdr:col>
      <xdr:colOff>123825</xdr:colOff>
      <xdr:row>29</xdr:row>
      <xdr:rowOff>135160</xdr:rowOff>
    </xdr:to>
    <xdr:sp macro="" textlink="">
      <xdr:nvSpPr>
        <xdr:cNvPr id="128" name="フローチャート: 判断 127">
          <a:extLst>
            <a:ext uri="{FF2B5EF4-FFF2-40B4-BE49-F238E27FC236}">
              <a16:creationId xmlns:a16="http://schemas.microsoft.com/office/drawing/2014/main" id="{7B271D76-2286-4022-98A7-B2FE177460BA}"/>
            </a:ext>
          </a:extLst>
        </xdr:cNvPr>
        <xdr:cNvSpPr/>
      </xdr:nvSpPr>
      <xdr:spPr>
        <a:xfrm>
          <a:off x="10588625" y="55263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14031A4D-C12D-45B5-A626-0037AA7EDA71}"/>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A79C39D7-5DAC-4A8E-ABCE-31828F440E48}"/>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89E5F94-E2B4-4324-B6AB-9642E4B77FF3}"/>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20CF270-45F8-4DBA-915E-8091B21458B6}"/>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3D9DFF1-0A91-4A72-B274-8CE37DF0BBC7}"/>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14901</xdr:rowOff>
    </xdr:from>
    <xdr:to>
      <xdr:col>76</xdr:col>
      <xdr:colOff>73025</xdr:colOff>
      <xdr:row>34</xdr:row>
      <xdr:rowOff>116501</xdr:rowOff>
    </xdr:to>
    <xdr:sp macro="" textlink="">
      <xdr:nvSpPr>
        <xdr:cNvPr id="134" name="楕円 133">
          <a:extLst>
            <a:ext uri="{FF2B5EF4-FFF2-40B4-BE49-F238E27FC236}">
              <a16:creationId xmlns:a16="http://schemas.microsoft.com/office/drawing/2014/main" id="{1324DB9E-7A59-41DB-870A-6BCF852B02E0}"/>
            </a:ext>
          </a:extLst>
        </xdr:cNvPr>
        <xdr:cNvSpPr/>
      </xdr:nvSpPr>
      <xdr:spPr>
        <a:xfrm>
          <a:off x="13293725" y="631727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101278</xdr:rowOff>
    </xdr:from>
    <xdr:ext cx="560923" cy="259045"/>
    <xdr:sp macro="" textlink="">
      <xdr:nvSpPr>
        <xdr:cNvPr id="135" name="債務償還比率該当値テキスト">
          <a:extLst>
            <a:ext uri="{FF2B5EF4-FFF2-40B4-BE49-F238E27FC236}">
              <a16:creationId xmlns:a16="http://schemas.microsoft.com/office/drawing/2014/main" id="{E7DF6DD5-E24C-4D92-AF32-41AB3C72411A}"/>
            </a:ext>
          </a:extLst>
        </xdr:cNvPr>
        <xdr:cNvSpPr txBox="1"/>
      </xdr:nvSpPr>
      <xdr:spPr>
        <a:xfrm>
          <a:off x="13379450" y="62480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162772</xdr:rowOff>
    </xdr:from>
    <xdr:to>
      <xdr:col>72</xdr:col>
      <xdr:colOff>123825</xdr:colOff>
      <xdr:row>33</xdr:row>
      <xdr:rowOff>92921</xdr:rowOff>
    </xdr:to>
    <xdr:sp macro="" textlink="">
      <xdr:nvSpPr>
        <xdr:cNvPr id="136" name="楕円 135">
          <a:extLst>
            <a:ext uri="{FF2B5EF4-FFF2-40B4-BE49-F238E27FC236}">
              <a16:creationId xmlns:a16="http://schemas.microsoft.com/office/drawing/2014/main" id="{241BDE44-3459-4165-80FC-495BD3CB37D9}"/>
            </a:ext>
          </a:extLst>
        </xdr:cNvPr>
        <xdr:cNvSpPr/>
      </xdr:nvSpPr>
      <xdr:spPr>
        <a:xfrm>
          <a:off x="12646025" y="6141297"/>
          <a:ext cx="952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42122</xdr:rowOff>
    </xdr:from>
    <xdr:to>
      <xdr:col>76</xdr:col>
      <xdr:colOff>22225</xdr:colOff>
      <xdr:row>34</xdr:row>
      <xdr:rowOff>65701</xdr:rowOff>
    </xdr:to>
    <xdr:cxnSp macro="">
      <xdr:nvCxnSpPr>
        <xdr:cNvPr id="137" name="直線コネクタ 136">
          <a:extLst>
            <a:ext uri="{FF2B5EF4-FFF2-40B4-BE49-F238E27FC236}">
              <a16:creationId xmlns:a16="http://schemas.microsoft.com/office/drawing/2014/main" id="{31CBB9B2-522E-419F-8225-CA81CBE58E2D}"/>
            </a:ext>
          </a:extLst>
        </xdr:cNvPr>
        <xdr:cNvCxnSpPr/>
      </xdr:nvCxnSpPr>
      <xdr:spPr>
        <a:xfrm>
          <a:off x="12693650" y="6188922"/>
          <a:ext cx="638175" cy="18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128408</xdr:rowOff>
    </xdr:from>
    <xdr:to>
      <xdr:col>68</xdr:col>
      <xdr:colOff>123825</xdr:colOff>
      <xdr:row>33</xdr:row>
      <xdr:rowOff>58558</xdr:rowOff>
    </xdr:to>
    <xdr:sp macro="" textlink="">
      <xdr:nvSpPr>
        <xdr:cNvPr id="138" name="楕円 137">
          <a:extLst>
            <a:ext uri="{FF2B5EF4-FFF2-40B4-BE49-F238E27FC236}">
              <a16:creationId xmlns:a16="http://schemas.microsoft.com/office/drawing/2014/main" id="{5A7AA439-6FAC-4917-A444-143723D117C0}"/>
            </a:ext>
          </a:extLst>
        </xdr:cNvPr>
        <xdr:cNvSpPr/>
      </xdr:nvSpPr>
      <xdr:spPr>
        <a:xfrm>
          <a:off x="11960225" y="61069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7758</xdr:rowOff>
    </xdr:from>
    <xdr:to>
      <xdr:col>72</xdr:col>
      <xdr:colOff>73025</xdr:colOff>
      <xdr:row>33</xdr:row>
      <xdr:rowOff>42122</xdr:rowOff>
    </xdr:to>
    <xdr:cxnSp macro="">
      <xdr:nvCxnSpPr>
        <xdr:cNvPr id="139" name="直線コネクタ 138">
          <a:extLst>
            <a:ext uri="{FF2B5EF4-FFF2-40B4-BE49-F238E27FC236}">
              <a16:creationId xmlns:a16="http://schemas.microsoft.com/office/drawing/2014/main" id="{4B12A3E5-9563-4322-AD2D-2F2B3C3B1B0B}"/>
            </a:ext>
          </a:extLst>
        </xdr:cNvPr>
        <xdr:cNvCxnSpPr/>
      </xdr:nvCxnSpPr>
      <xdr:spPr>
        <a:xfrm>
          <a:off x="12007850" y="6154558"/>
          <a:ext cx="685800" cy="3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159533</xdr:rowOff>
    </xdr:from>
    <xdr:to>
      <xdr:col>64</xdr:col>
      <xdr:colOff>123825</xdr:colOff>
      <xdr:row>33</xdr:row>
      <xdr:rowOff>89683</xdr:rowOff>
    </xdr:to>
    <xdr:sp macro="" textlink="">
      <xdr:nvSpPr>
        <xdr:cNvPr id="140" name="楕円 139">
          <a:extLst>
            <a:ext uri="{FF2B5EF4-FFF2-40B4-BE49-F238E27FC236}">
              <a16:creationId xmlns:a16="http://schemas.microsoft.com/office/drawing/2014/main" id="{081930F2-D00A-4BD4-8236-7CFE2FE670A3}"/>
            </a:ext>
          </a:extLst>
        </xdr:cNvPr>
        <xdr:cNvSpPr/>
      </xdr:nvSpPr>
      <xdr:spPr>
        <a:xfrm>
          <a:off x="11274425" y="614440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7758</xdr:rowOff>
    </xdr:from>
    <xdr:to>
      <xdr:col>68</xdr:col>
      <xdr:colOff>73025</xdr:colOff>
      <xdr:row>33</xdr:row>
      <xdr:rowOff>38883</xdr:rowOff>
    </xdr:to>
    <xdr:cxnSp macro="">
      <xdr:nvCxnSpPr>
        <xdr:cNvPr id="141" name="直線コネクタ 140">
          <a:extLst>
            <a:ext uri="{FF2B5EF4-FFF2-40B4-BE49-F238E27FC236}">
              <a16:creationId xmlns:a16="http://schemas.microsoft.com/office/drawing/2014/main" id="{848A0F1A-24DB-4F7A-AABF-CB0A30144DCB}"/>
            </a:ext>
          </a:extLst>
        </xdr:cNvPr>
        <xdr:cNvCxnSpPr/>
      </xdr:nvCxnSpPr>
      <xdr:spPr>
        <a:xfrm flipV="1">
          <a:off x="11322050" y="6154558"/>
          <a:ext cx="685800" cy="2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64347</xdr:rowOff>
    </xdr:from>
    <xdr:to>
      <xdr:col>60</xdr:col>
      <xdr:colOff>123825</xdr:colOff>
      <xdr:row>31</xdr:row>
      <xdr:rowOff>165947</xdr:rowOff>
    </xdr:to>
    <xdr:sp macro="" textlink="">
      <xdr:nvSpPr>
        <xdr:cNvPr id="142" name="楕円 141">
          <a:extLst>
            <a:ext uri="{FF2B5EF4-FFF2-40B4-BE49-F238E27FC236}">
              <a16:creationId xmlns:a16="http://schemas.microsoft.com/office/drawing/2014/main" id="{241B8841-766A-4186-AA68-F8658899F98D}"/>
            </a:ext>
          </a:extLst>
        </xdr:cNvPr>
        <xdr:cNvSpPr/>
      </xdr:nvSpPr>
      <xdr:spPr>
        <a:xfrm>
          <a:off x="10588625" y="58872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115147</xdr:rowOff>
    </xdr:from>
    <xdr:to>
      <xdr:col>64</xdr:col>
      <xdr:colOff>73025</xdr:colOff>
      <xdr:row>33</xdr:row>
      <xdr:rowOff>38883</xdr:rowOff>
    </xdr:to>
    <xdr:cxnSp macro="">
      <xdr:nvCxnSpPr>
        <xdr:cNvPr id="143" name="直線コネクタ 142">
          <a:extLst>
            <a:ext uri="{FF2B5EF4-FFF2-40B4-BE49-F238E27FC236}">
              <a16:creationId xmlns:a16="http://schemas.microsoft.com/office/drawing/2014/main" id="{3A392C86-EB75-493F-A3A5-8FE19DE4B1E6}"/>
            </a:ext>
          </a:extLst>
        </xdr:cNvPr>
        <xdr:cNvCxnSpPr/>
      </xdr:nvCxnSpPr>
      <xdr:spPr>
        <a:xfrm>
          <a:off x="10636250" y="5934922"/>
          <a:ext cx="685800" cy="2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130287</xdr:rowOff>
    </xdr:from>
    <xdr:ext cx="560923" cy="259045"/>
    <xdr:sp macro="" textlink="">
      <xdr:nvSpPr>
        <xdr:cNvPr id="144" name="n_1aveValue債務償還比率">
          <a:extLst>
            <a:ext uri="{FF2B5EF4-FFF2-40B4-BE49-F238E27FC236}">
              <a16:creationId xmlns:a16="http://schemas.microsoft.com/office/drawing/2014/main" id="{4DE109F1-E436-4445-B613-58630CBD4E34}"/>
            </a:ext>
          </a:extLst>
        </xdr:cNvPr>
        <xdr:cNvSpPr txBox="1"/>
      </xdr:nvSpPr>
      <xdr:spPr>
        <a:xfrm>
          <a:off x="12441763" y="54642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28</xdr:row>
      <xdr:rowOff>128308</xdr:rowOff>
    </xdr:from>
    <xdr:ext cx="560923" cy="259045"/>
    <xdr:sp macro="" textlink="">
      <xdr:nvSpPr>
        <xdr:cNvPr id="145" name="n_2aveValue債務償還比率">
          <a:extLst>
            <a:ext uri="{FF2B5EF4-FFF2-40B4-BE49-F238E27FC236}">
              <a16:creationId xmlns:a16="http://schemas.microsoft.com/office/drawing/2014/main" id="{2C7ED240-89D0-4D5F-9C03-E54AB3A04CC7}"/>
            </a:ext>
          </a:extLst>
        </xdr:cNvPr>
        <xdr:cNvSpPr txBox="1"/>
      </xdr:nvSpPr>
      <xdr:spPr>
        <a:xfrm>
          <a:off x="11765488" y="54591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145400</xdr:rowOff>
    </xdr:from>
    <xdr:ext cx="560923" cy="259045"/>
    <xdr:sp macro="" textlink="">
      <xdr:nvSpPr>
        <xdr:cNvPr id="146" name="n_3aveValue債務償還比率">
          <a:extLst>
            <a:ext uri="{FF2B5EF4-FFF2-40B4-BE49-F238E27FC236}">
              <a16:creationId xmlns:a16="http://schemas.microsoft.com/office/drawing/2014/main" id="{986E94DB-1FE4-47BF-8EDF-429AF8A04487}"/>
            </a:ext>
          </a:extLst>
        </xdr:cNvPr>
        <xdr:cNvSpPr txBox="1"/>
      </xdr:nvSpPr>
      <xdr:spPr>
        <a:xfrm>
          <a:off x="11079688" y="54762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27</xdr:row>
      <xdr:rowOff>151687</xdr:rowOff>
    </xdr:from>
    <xdr:ext cx="560923" cy="259045"/>
    <xdr:sp macro="" textlink="">
      <xdr:nvSpPr>
        <xdr:cNvPr id="147" name="n_4aveValue債務償還比率">
          <a:extLst>
            <a:ext uri="{FF2B5EF4-FFF2-40B4-BE49-F238E27FC236}">
              <a16:creationId xmlns:a16="http://schemas.microsoft.com/office/drawing/2014/main" id="{167C4AC7-9EFB-466A-9AE8-432E2B7AE50F}"/>
            </a:ext>
          </a:extLst>
        </xdr:cNvPr>
        <xdr:cNvSpPr txBox="1"/>
      </xdr:nvSpPr>
      <xdr:spPr>
        <a:xfrm>
          <a:off x="10393888" y="53237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84048</xdr:rowOff>
    </xdr:from>
    <xdr:ext cx="560923" cy="259045"/>
    <xdr:sp macro="" textlink="">
      <xdr:nvSpPr>
        <xdr:cNvPr id="148" name="n_1mainValue債務償還比率">
          <a:extLst>
            <a:ext uri="{FF2B5EF4-FFF2-40B4-BE49-F238E27FC236}">
              <a16:creationId xmlns:a16="http://schemas.microsoft.com/office/drawing/2014/main" id="{D74A2DEE-5AA6-4DCE-854B-7B5ED7F2BBF3}"/>
            </a:ext>
          </a:extLst>
        </xdr:cNvPr>
        <xdr:cNvSpPr txBox="1"/>
      </xdr:nvSpPr>
      <xdr:spPr>
        <a:xfrm>
          <a:off x="12441763" y="62308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49685</xdr:rowOff>
    </xdr:from>
    <xdr:ext cx="560923" cy="259045"/>
    <xdr:sp macro="" textlink="">
      <xdr:nvSpPr>
        <xdr:cNvPr id="149" name="n_2mainValue債務償還比率">
          <a:extLst>
            <a:ext uri="{FF2B5EF4-FFF2-40B4-BE49-F238E27FC236}">
              <a16:creationId xmlns:a16="http://schemas.microsoft.com/office/drawing/2014/main" id="{5F38D99F-EECC-4575-BD6F-08F529905E57}"/>
            </a:ext>
          </a:extLst>
        </xdr:cNvPr>
        <xdr:cNvSpPr txBox="1"/>
      </xdr:nvSpPr>
      <xdr:spPr>
        <a:xfrm>
          <a:off x="11765488" y="61901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80810</xdr:rowOff>
    </xdr:from>
    <xdr:ext cx="560923" cy="259045"/>
    <xdr:sp macro="" textlink="">
      <xdr:nvSpPr>
        <xdr:cNvPr id="150" name="n_3mainValue債務償還比率">
          <a:extLst>
            <a:ext uri="{FF2B5EF4-FFF2-40B4-BE49-F238E27FC236}">
              <a16:creationId xmlns:a16="http://schemas.microsoft.com/office/drawing/2014/main" id="{A926A723-6994-4384-A843-4FD409EEB16A}"/>
            </a:ext>
          </a:extLst>
        </xdr:cNvPr>
        <xdr:cNvSpPr txBox="1"/>
      </xdr:nvSpPr>
      <xdr:spPr>
        <a:xfrm>
          <a:off x="11079688" y="6227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157074</xdr:rowOff>
    </xdr:from>
    <xdr:ext cx="560923" cy="259045"/>
    <xdr:sp macro="" textlink="">
      <xdr:nvSpPr>
        <xdr:cNvPr id="151" name="n_4mainValue債務償還比率">
          <a:extLst>
            <a:ext uri="{FF2B5EF4-FFF2-40B4-BE49-F238E27FC236}">
              <a16:creationId xmlns:a16="http://schemas.microsoft.com/office/drawing/2014/main" id="{665AE76F-4318-43EF-8F51-38E568907420}"/>
            </a:ext>
          </a:extLst>
        </xdr:cNvPr>
        <xdr:cNvSpPr txBox="1"/>
      </xdr:nvSpPr>
      <xdr:spPr>
        <a:xfrm>
          <a:off x="10393888" y="59800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C3389DF7-257F-4F6D-8C8F-7C09A186CDFA}"/>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5D051C32-C74A-4AFF-9FE7-3D58A9F4B429}"/>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B2097AF3-1198-48A8-9677-8E9963A0940A}"/>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46B96634-42AF-4FAE-8D8E-093D74C66830}"/>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14BF1AF1-B0E7-4FA5-ACF6-AAC60F747880}"/>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E162B1E9-386F-4994-AA03-266BF29E2DD9}"/>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238F4B5-D709-4A4E-934C-D98BEC2EDD82}"/>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0433287-B693-4C9E-9C97-46EEDBB5744F}"/>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DD2B416-40A2-41E3-871C-3B3C9E846178}"/>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2CC0A5-9E56-4F3C-BE42-1A5D560FBD11}"/>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633476-7157-4DCD-AFAA-9C93CC63FFBD}"/>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9F719F-087D-4F19-859D-B544DF6264C3}"/>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B0C2A2-F7E5-4CE4-A33E-391D232D4D0C}"/>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2850A9-19EC-4590-8387-269F10AC37CA}"/>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D17B0A-2E66-4EA1-BAEB-F6C62F3D1747}"/>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7601A8-9731-4D5C-BBEB-68915D88117C}"/>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5,267,762
5,226,066
83,424.39
2,425,830,211
2,411,637,482
9,565,708
1,344,611,193
5,812,170,802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BA66AC9-4ACB-4567-B15B-F72A6AFF2887}"/>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B8014D-DC59-40FD-9A44-BC9CC3069459}"/>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B71B1F-A43F-412A-BD6D-B221CD67F5E5}"/>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20.7
326.9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DE198BF-F980-411A-868B-B8E636C5A468}"/>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596FD38-DB0E-4D5B-B740-EC7AA2534A8B}"/>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C903013-91EE-4D5C-A4D7-5F1E44CDBBCB}"/>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018DE9-A486-4565-96D7-DC6F27794071}"/>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CDA733C-6466-49CD-9679-A4027B8638A2}"/>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BA61C1B-88E8-46B9-BF50-F509EF951EB1}"/>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649DB3-6562-49DC-942F-ED7A8945B32F}"/>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1E35550-386B-4941-A4EA-CBA47C8FB025}"/>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261FF3-7D3F-4CBF-B869-3CF5995C6ED7}"/>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2E2E795-F464-42C3-98B9-D039E5149AEE}"/>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9C8D2CD-B732-44DF-99B6-B46B71C6AAA7}"/>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E616AA-3199-4554-BA97-8602864691A6}"/>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0DF228A-4833-4A31-A229-4F481ADC2AA9}"/>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DA8A006-8E67-4EA9-A3BD-C058DD0F9E2D}"/>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E98B7A4B-A5D6-4FD6-B39C-88988D4DEC45}"/>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69552D90-7F0A-47EC-BE40-5882AA810172}"/>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115EDA7F-0A24-4727-954A-413AE1637295}"/>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E307757A-B149-4B80-A96F-8F02E5D45A8A}"/>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E1B8EC0E-4D48-46B5-BE45-B1498B51B54A}"/>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3AED509E-852B-4A39-958C-D08EDD6A7F5E}"/>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5ED4DD99-4AFE-47A4-A488-D7B3C78AB9B5}"/>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2BA84539-928D-438D-9471-656839B85035}"/>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D87CB887-3CF6-48E9-83E6-517B2FA7F9C1}"/>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8AD054CC-F194-423B-A42D-3A3B78E8FD6B}"/>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BF8041D8-5F5A-42C6-B5F9-BF54858F6C05}"/>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3AC7661-C257-4663-9B4A-4E6B5A7F25B2}"/>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2735A61-4069-4350-AFA0-467042ACDE17}"/>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8129A25-750D-4585-80F9-879D2BD68B3C}"/>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EAD16AE2-0E13-4449-9833-DF2E3F7ADDFA}"/>
            </a:ext>
          </a:extLst>
        </xdr:cNvPr>
        <xdr:cNvSpPr txBox="1"/>
      </xdr:nvSpPr>
      <xdr:spPr>
        <a:xfrm>
          <a:off x="339891"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BBFF2A4-1CD6-48A8-AAD5-8992137518A0}"/>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19B29FA6-0B44-4951-BCE0-9DF1513302EA}"/>
            </a:ext>
          </a:extLst>
        </xdr:cNvPr>
        <xdr:cNvSpPr txBox="1"/>
      </xdr:nvSpPr>
      <xdr:spPr>
        <a:xfrm>
          <a:off x="339891"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987DE85-9A6E-43F9-B5E1-FB09DDA07CBF}"/>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A4279CD-7317-487E-A893-BB4DDCDC56F2}"/>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4479336-1A15-4033-9E04-A033D08B289A}"/>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6EA792A-E784-48A7-AC84-7F3448C75B5E}"/>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30002FC-EA9E-4332-B495-1445D42DABC1}"/>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72C6CF8-535A-4458-BE7B-96F7C8DDAFDC}"/>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0EFF393-B918-47A4-8DB8-A90FEE8716E1}"/>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855B931-AE87-47B8-AFA6-1AB3A2143714}"/>
            </a:ext>
          </a:extLst>
        </xdr:cNvPr>
        <xdr:cNvSpPr txBox="1"/>
      </xdr:nvSpPr>
      <xdr:spPr>
        <a:xfrm>
          <a:off x="339891"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216801B-9686-4B6A-8879-02D255D5577A}"/>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51121727-7FAA-401E-B414-2654691A189C}"/>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7D4977C-C564-4102-89A9-6FC3D1DFEBAB}"/>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72390</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76B9B2AC-85EC-4A3F-9ABA-30E7F366C01F}"/>
            </a:ext>
          </a:extLst>
        </xdr:cNvPr>
        <xdr:cNvCxnSpPr/>
      </xdr:nvCxnSpPr>
      <xdr:spPr>
        <a:xfrm flipV="1">
          <a:off x="4179570" y="5584190"/>
          <a:ext cx="1270" cy="1159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3CB974FD-FE62-4ACF-A27F-10A2928ED6AC}"/>
            </a:ext>
          </a:extLst>
        </xdr:cNvPr>
        <xdr:cNvSpPr txBox="1"/>
      </xdr:nvSpPr>
      <xdr:spPr>
        <a:xfrm>
          <a:off x="4229100" y="675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B0A105B8-6CB8-4FE3-9B8F-643FCF9F326A}"/>
            </a:ext>
          </a:extLst>
        </xdr:cNvPr>
        <xdr:cNvCxnSpPr/>
      </xdr:nvCxnSpPr>
      <xdr:spPr>
        <a:xfrm>
          <a:off x="4105275" y="6743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1B7B03D4-DA69-4D6C-900A-59653F634825}"/>
            </a:ext>
          </a:extLst>
        </xdr:cNvPr>
        <xdr:cNvSpPr txBox="1"/>
      </xdr:nvSpPr>
      <xdr:spPr>
        <a:xfrm>
          <a:off x="4229100" y="537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A5223E52-CD33-4C0A-AAC4-6D276895B297}"/>
            </a:ext>
          </a:extLst>
        </xdr:cNvPr>
        <xdr:cNvCxnSpPr/>
      </xdr:nvCxnSpPr>
      <xdr:spPr>
        <a:xfrm>
          <a:off x="4105275" y="55841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59707</xdr:rowOff>
    </xdr:from>
    <xdr:ext cx="405111" cy="259045"/>
    <xdr:sp macro="" textlink="">
      <xdr:nvSpPr>
        <xdr:cNvPr id="62" name="【道路】&#10;有形固定資産減価償却率平均値テキスト">
          <a:extLst>
            <a:ext uri="{FF2B5EF4-FFF2-40B4-BE49-F238E27FC236}">
              <a16:creationId xmlns:a16="http://schemas.microsoft.com/office/drawing/2014/main" id="{AAED8CB4-50A9-452C-BE3F-E470D01C3AD2}"/>
            </a:ext>
          </a:extLst>
        </xdr:cNvPr>
        <xdr:cNvSpPr txBox="1"/>
      </xdr:nvSpPr>
      <xdr:spPr>
        <a:xfrm>
          <a:off x="4229100" y="606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63" name="フローチャート: 判断 62">
          <a:extLst>
            <a:ext uri="{FF2B5EF4-FFF2-40B4-BE49-F238E27FC236}">
              <a16:creationId xmlns:a16="http://schemas.microsoft.com/office/drawing/2014/main" id="{A58B682A-1F2D-410B-B1B8-772C67359E0B}"/>
            </a:ext>
          </a:extLst>
        </xdr:cNvPr>
        <xdr:cNvSpPr/>
      </xdr:nvSpPr>
      <xdr:spPr>
        <a:xfrm>
          <a:off x="4124325" y="61995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59690</xdr:rowOff>
    </xdr:from>
    <xdr:to>
      <xdr:col>20</xdr:col>
      <xdr:colOff>38100</xdr:colOff>
      <xdr:row>38</xdr:row>
      <xdr:rowOff>161290</xdr:rowOff>
    </xdr:to>
    <xdr:sp macro="" textlink="">
      <xdr:nvSpPr>
        <xdr:cNvPr id="64" name="フローチャート: 判断 63">
          <a:extLst>
            <a:ext uri="{FF2B5EF4-FFF2-40B4-BE49-F238E27FC236}">
              <a16:creationId xmlns:a16="http://schemas.microsoft.com/office/drawing/2014/main" id="{4F997BD1-1DDC-4AD8-8B8C-1FAE3C266E7D}"/>
            </a:ext>
          </a:extLst>
        </xdr:cNvPr>
        <xdr:cNvSpPr/>
      </xdr:nvSpPr>
      <xdr:spPr>
        <a:xfrm>
          <a:off x="3381375" y="62223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5" name="フローチャート: 判断 64">
          <a:extLst>
            <a:ext uri="{FF2B5EF4-FFF2-40B4-BE49-F238E27FC236}">
              <a16:creationId xmlns:a16="http://schemas.microsoft.com/office/drawing/2014/main" id="{DE48EE39-D1A0-4E16-A9B1-D2E51456EDDA}"/>
            </a:ext>
          </a:extLst>
        </xdr:cNvPr>
        <xdr:cNvSpPr/>
      </xdr:nvSpPr>
      <xdr:spPr>
        <a:xfrm>
          <a:off x="2571750" y="618871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33020</xdr:rowOff>
    </xdr:from>
    <xdr:to>
      <xdr:col>10</xdr:col>
      <xdr:colOff>165100</xdr:colOff>
      <xdr:row>39</xdr:row>
      <xdr:rowOff>134620</xdr:rowOff>
    </xdr:to>
    <xdr:sp macro="" textlink="">
      <xdr:nvSpPr>
        <xdr:cNvPr id="66" name="フローチャート: 判断 65">
          <a:extLst>
            <a:ext uri="{FF2B5EF4-FFF2-40B4-BE49-F238E27FC236}">
              <a16:creationId xmlns:a16="http://schemas.microsoft.com/office/drawing/2014/main" id="{09201281-6D88-41DC-83F7-17C55AC9EF73}"/>
            </a:ext>
          </a:extLst>
        </xdr:cNvPr>
        <xdr:cNvSpPr/>
      </xdr:nvSpPr>
      <xdr:spPr>
        <a:xfrm>
          <a:off x="1781175" y="63544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AE505DE-3C2E-402B-A3D4-26D6049D4A23}"/>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92050B4-7A9C-4F38-A2BF-8729C0A50CE3}"/>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AD9DCC-7977-4C30-A78C-47931CF01573}"/>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C81676-50DF-4C9C-9536-5A63C8B7E4F4}"/>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6132257-2EC5-4820-BD09-67EC5AABFA4C}"/>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2" name="楕円 71">
          <a:extLst>
            <a:ext uri="{FF2B5EF4-FFF2-40B4-BE49-F238E27FC236}">
              <a16:creationId xmlns:a16="http://schemas.microsoft.com/office/drawing/2014/main" id="{98301238-5166-43A6-A53D-4F3F3BA3C99A}"/>
            </a:ext>
          </a:extLst>
        </xdr:cNvPr>
        <xdr:cNvSpPr/>
      </xdr:nvSpPr>
      <xdr:spPr>
        <a:xfrm>
          <a:off x="4124325" y="62649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83837</xdr:rowOff>
    </xdr:from>
    <xdr:ext cx="405111" cy="259045"/>
    <xdr:sp macro="" textlink="">
      <xdr:nvSpPr>
        <xdr:cNvPr id="73" name="【道路】&#10;有形固定資産減価償却率該当値テキスト">
          <a:extLst>
            <a:ext uri="{FF2B5EF4-FFF2-40B4-BE49-F238E27FC236}">
              <a16:creationId xmlns:a16="http://schemas.microsoft.com/office/drawing/2014/main" id="{40BCF531-AE2F-4EDC-885F-6F85B12D8FA6}"/>
            </a:ext>
          </a:extLst>
        </xdr:cNvPr>
        <xdr:cNvSpPr txBox="1"/>
      </xdr:nvSpPr>
      <xdr:spPr>
        <a:xfrm>
          <a:off x="4229100" y="6249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55880</xdr:rowOff>
    </xdr:from>
    <xdr:to>
      <xdr:col>20</xdr:col>
      <xdr:colOff>38100</xdr:colOff>
      <xdr:row>38</xdr:row>
      <xdr:rowOff>157480</xdr:rowOff>
    </xdr:to>
    <xdr:sp macro="" textlink="">
      <xdr:nvSpPr>
        <xdr:cNvPr id="74" name="楕円 73">
          <a:extLst>
            <a:ext uri="{FF2B5EF4-FFF2-40B4-BE49-F238E27FC236}">
              <a16:creationId xmlns:a16="http://schemas.microsoft.com/office/drawing/2014/main" id="{D666F679-5358-4BEA-BEE7-BC07C76C9E74}"/>
            </a:ext>
          </a:extLst>
        </xdr:cNvPr>
        <xdr:cNvSpPr/>
      </xdr:nvSpPr>
      <xdr:spPr>
        <a:xfrm>
          <a:off x="3381375" y="62185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106680</xdr:rowOff>
    </xdr:from>
    <xdr:to>
      <xdr:col>24</xdr:col>
      <xdr:colOff>63500</xdr:colOff>
      <xdr:row>38</xdr:row>
      <xdr:rowOff>156210</xdr:rowOff>
    </xdr:to>
    <xdr:cxnSp macro="">
      <xdr:nvCxnSpPr>
        <xdr:cNvPr id="75" name="直線コネクタ 74">
          <a:extLst>
            <a:ext uri="{FF2B5EF4-FFF2-40B4-BE49-F238E27FC236}">
              <a16:creationId xmlns:a16="http://schemas.microsoft.com/office/drawing/2014/main" id="{D0D389D3-A9BE-4529-9283-3EE8CFB6CAA1}"/>
            </a:ext>
          </a:extLst>
        </xdr:cNvPr>
        <xdr:cNvCxnSpPr/>
      </xdr:nvCxnSpPr>
      <xdr:spPr>
        <a:xfrm>
          <a:off x="3429000" y="6266180"/>
          <a:ext cx="7524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6" name="楕円 75">
          <a:extLst>
            <a:ext uri="{FF2B5EF4-FFF2-40B4-BE49-F238E27FC236}">
              <a16:creationId xmlns:a16="http://schemas.microsoft.com/office/drawing/2014/main" id="{5D9797D1-2B66-4E39-B93D-06F10FC1F5BE}"/>
            </a:ext>
          </a:extLst>
        </xdr:cNvPr>
        <xdr:cNvSpPr/>
      </xdr:nvSpPr>
      <xdr:spPr>
        <a:xfrm>
          <a:off x="2571750" y="617347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106680</xdr:rowOff>
    </xdr:to>
    <xdr:cxnSp macro="">
      <xdr:nvCxnSpPr>
        <xdr:cNvPr id="77" name="直線コネクタ 76">
          <a:extLst>
            <a:ext uri="{FF2B5EF4-FFF2-40B4-BE49-F238E27FC236}">
              <a16:creationId xmlns:a16="http://schemas.microsoft.com/office/drawing/2014/main" id="{0ED9C58F-AE05-48FF-B07F-5FF90B84F036}"/>
            </a:ext>
          </a:extLst>
        </xdr:cNvPr>
        <xdr:cNvCxnSpPr/>
      </xdr:nvCxnSpPr>
      <xdr:spPr>
        <a:xfrm>
          <a:off x="2619375" y="6230620"/>
          <a:ext cx="809625"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135890</xdr:rowOff>
    </xdr:from>
    <xdr:to>
      <xdr:col>10</xdr:col>
      <xdr:colOff>165100</xdr:colOff>
      <xdr:row>38</xdr:row>
      <xdr:rowOff>66040</xdr:rowOff>
    </xdr:to>
    <xdr:sp macro="" textlink="">
      <xdr:nvSpPr>
        <xdr:cNvPr id="78" name="楕円 77">
          <a:extLst>
            <a:ext uri="{FF2B5EF4-FFF2-40B4-BE49-F238E27FC236}">
              <a16:creationId xmlns:a16="http://schemas.microsoft.com/office/drawing/2014/main" id="{80F2009E-A9E2-4CC6-A95B-F3C581408CED}"/>
            </a:ext>
          </a:extLst>
        </xdr:cNvPr>
        <xdr:cNvSpPr/>
      </xdr:nvSpPr>
      <xdr:spPr>
        <a:xfrm>
          <a:off x="1781175" y="61366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xdr:rowOff>
    </xdr:from>
    <xdr:to>
      <xdr:col>15</xdr:col>
      <xdr:colOff>50800</xdr:colOff>
      <xdr:row>38</xdr:row>
      <xdr:rowOff>64770</xdr:rowOff>
    </xdr:to>
    <xdr:cxnSp macro="">
      <xdr:nvCxnSpPr>
        <xdr:cNvPr id="79" name="直線コネクタ 78">
          <a:extLst>
            <a:ext uri="{FF2B5EF4-FFF2-40B4-BE49-F238E27FC236}">
              <a16:creationId xmlns:a16="http://schemas.microsoft.com/office/drawing/2014/main" id="{8A2FD5CF-864E-47F6-AF97-760110236F59}"/>
            </a:ext>
          </a:extLst>
        </xdr:cNvPr>
        <xdr:cNvCxnSpPr/>
      </xdr:nvCxnSpPr>
      <xdr:spPr>
        <a:xfrm>
          <a:off x="1828800" y="6174740"/>
          <a:ext cx="79057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152417</xdr:rowOff>
    </xdr:from>
    <xdr:ext cx="405111" cy="259045"/>
    <xdr:sp macro="" textlink="">
      <xdr:nvSpPr>
        <xdr:cNvPr id="80" name="n_1aveValue【道路】&#10;有形固定資産減価償却率">
          <a:extLst>
            <a:ext uri="{FF2B5EF4-FFF2-40B4-BE49-F238E27FC236}">
              <a16:creationId xmlns:a16="http://schemas.microsoft.com/office/drawing/2014/main" id="{0E5F291E-1F93-49BD-AB1D-6EBA14549086}"/>
            </a:ext>
          </a:extLst>
        </xdr:cNvPr>
        <xdr:cNvSpPr txBox="1"/>
      </xdr:nvSpPr>
      <xdr:spPr>
        <a:xfrm>
          <a:off x="32391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1" name="n_2aveValue【道路】&#10;有形固定資産減価償却率">
          <a:extLst>
            <a:ext uri="{FF2B5EF4-FFF2-40B4-BE49-F238E27FC236}">
              <a16:creationId xmlns:a16="http://schemas.microsoft.com/office/drawing/2014/main" id="{CEB62CD2-A35D-4424-B6FF-9C626266BA7E}"/>
            </a:ext>
          </a:extLst>
        </xdr:cNvPr>
        <xdr:cNvSpPr txBox="1"/>
      </xdr:nvSpPr>
      <xdr:spPr>
        <a:xfrm>
          <a:off x="24390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125747</xdr:rowOff>
    </xdr:from>
    <xdr:ext cx="405111" cy="259045"/>
    <xdr:sp macro="" textlink="">
      <xdr:nvSpPr>
        <xdr:cNvPr id="82" name="n_3aveValue【道路】&#10;有形固定資産減価償却率">
          <a:extLst>
            <a:ext uri="{FF2B5EF4-FFF2-40B4-BE49-F238E27FC236}">
              <a16:creationId xmlns:a16="http://schemas.microsoft.com/office/drawing/2014/main" id="{5B4A5B88-1170-4DD9-8B9A-EB0233104AB1}"/>
            </a:ext>
          </a:extLst>
        </xdr:cNvPr>
        <xdr:cNvSpPr txBox="1"/>
      </xdr:nvSpPr>
      <xdr:spPr>
        <a:xfrm>
          <a:off x="1648469" y="644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2557</xdr:rowOff>
    </xdr:from>
    <xdr:ext cx="405111" cy="259045"/>
    <xdr:sp macro="" textlink="">
      <xdr:nvSpPr>
        <xdr:cNvPr id="83" name="n_1mainValue【道路】&#10;有形固定資産減価償却率">
          <a:extLst>
            <a:ext uri="{FF2B5EF4-FFF2-40B4-BE49-F238E27FC236}">
              <a16:creationId xmlns:a16="http://schemas.microsoft.com/office/drawing/2014/main" id="{DB40027A-F90A-4E2B-93AA-34602B179BF6}"/>
            </a:ext>
          </a:extLst>
        </xdr:cNvPr>
        <xdr:cNvSpPr txBox="1"/>
      </xdr:nvSpPr>
      <xdr:spPr>
        <a:xfrm>
          <a:off x="32391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mainValue【道路】&#10;有形固定資産減価償却率">
          <a:extLst>
            <a:ext uri="{FF2B5EF4-FFF2-40B4-BE49-F238E27FC236}">
              <a16:creationId xmlns:a16="http://schemas.microsoft.com/office/drawing/2014/main" id="{66E17ABD-23F3-402C-B3B9-6D8BE2AE2CD2}"/>
            </a:ext>
          </a:extLst>
        </xdr:cNvPr>
        <xdr:cNvSpPr txBox="1"/>
      </xdr:nvSpPr>
      <xdr:spPr>
        <a:xfrm>
          <a:off x="24390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82567</xdr:rowOff>
    </xdr:from>
    <xdr:ext cx="405111" cy="259045"/>
    <xdr:sp macro="" textlink="">
      <xdr:nvSpPr>
        <xdr:cNvPr id="85" name="n_3mainValue【道路】&#10;有形固定資産減価償却率">
          <a:extLst>
            <a:ext uri="{FF2B5EF4-FFF2-40B4-BE49-F238E27FC236}">
              <a16:creationId xmlns:a16="http://schemas.microsoft.com/office/drawing/2014/main" id="{7F3E1E9E-F4C1-45C4-840A-145615A9D951}"/>
            </a:ext>
          </a:extLst>
        </xdr:cNvPr>
        <xdr:cNvSpPr txBox="1"/>
      </xdr:nvSpPr>
      <xdr:spPr>
        <a:xfrm>
          <a:off x="1648469"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367CE092-354A-4ACA-9D09-A3A898F02AA0}"/>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7" name="正方形/長方形 86">
          <a:extLst>
            <a:ext uri="{FF2B5EF4-FFF2-40B4-BE49-F238E27FC236}">
              <a16:creationId xmlns:a16="http://schemas.microsoft.com/office/drawing/2014/main" id="{E1CDCE1B-F56A-44B7-875A-175A569E63FF}"/>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8" name="正方形/長方形 87">
          <a:extLst>
            <a:ext uri="{FF2B5EF4-FFF2-40B4-BE49-F238E27FC236}">
              <a16:creationId xmlns:a16="http://schemas.microsoft.com/office/drawing/2014/main" id="{CC5FE015-13F5-4605-BC83-8C34E8CE36EB}"/>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9" name="正方形/長方形 88">
          <a:extLst>
            <a:ext uri="{FF2B5EF4-FFF2-40B4-BE49-F238E27FC236}">
              <a16:creationId xmlns:a16="http://schemas.microsoft.com/office/drawing/2014/main" id="{566A2710-E304-4537-92C1-C440355C7487}"/>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0" name="正方形/長方形 89">
          <a:extLst>
            <a:ext uri="{FF2B5EF4-FFF2-40B4-BE49-F238E27FC236}">
              <a16:creationId xmlns:a16="http://schemas.microsoft.com/office/drawing/2014/main" id="{B12F4D4D-B886-4B1F-AF3F-FDFB4D02714E}"/>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150444CB-7BB3-4855-A454-89BA590764C3}"/>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2" name="テキスト ボックス 91">
          <a:extLst>
            <a:ext uri="{FF2B5EF4-FFF2-40B4-BE49-F238E27FC236}">
              <a16:creationId xmlns:a16="http://schemas.microsoft.com/office/drawing/2014/main" id="{C395429B-9624-4DF5-ABE4-1F0EA4598B88}"/>
            </a:ext>
          </a:extLst>
        </xdr:cNvPr>
        <xdr:cNvSpPr txBox="1"/>
      </xdr:nvSpPr>
      <xdr:spPr>
        <a:xfrm>
          <a:off x="5915025" y="4867275"/>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5B97BA4C-4CB3-4139-988D-3CAE6E2CEF89}"/>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F8F52228-F415-4FFE-9000-A23329360167}"/>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9A6FB8A3-BC85-432A-A59F-D8D2C4A8460A}"/>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DC52702A-4064-4013-ABDE-B9F93BDBC797}"/>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C513808E-F131-47F4-89E7-1E23205D704C}"/>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EA7E5E34-CDA3-4760-827F-A3AEB74E05D4}"/>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a:extLst>
            <a:ext uri="{FF2B5EF4-FFF2-40B4-BE49-F238E27FC236}">
              <a16:creationId xmlns:a16="http://schemas.microsoft.com/office/drawing/2014/main" id="{C7752067-0A31-405D-932B-2D0B11CCA09F}"/>
            </a:ext>
          </a:extLst>
        </xdr:cNvPr>
        <xdr:cNvSpPr txBox="1"/>
      </xdr:nvSpPr>
      <xdr:spPr>
        <a:xfrm>
          <a:off x="5478976" y="599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8DEEDC09-56C8-4AD4-AFA7-EA90095517DE}"/>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1" name="テキスト ボックス 100">
          <a:extLst>
            <a:ext uri="{FF2B5EF4-FFF2-40B4-BE49-F238E27FC236}">
              <a16:creationId xmlns:a16="http://schemas.microsoft.com/office/drawing/2014/main" id="{284147CF-C1BC-4FF8-B626-08086C4F0ED7}"/>
            </a:ext>
          </a:extLst>
        </xdr:cNvPr>
        <xdr:cNvSpPr txBox="1"/>
      </xdr:nvSpPr>
      <xdr:spPr>
        <a:xfrm>
          <a:off x="5478976" y="563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5838175E-D493-4506-8771-5EFF5B7D169E}"/>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3" name="テキスト ボックス 102">
          <a:extLst>
            <a:ext uri="{FF2B5EF4-FFF2-40B4-BE49-F238E27FC236}">
              <a16:creationId xmlns:a16="http://schemas.microsoft.com/office/drawing/2014/main" id="{90375EC8-49B1-4B70-ADAF-1051C8122D45}"/>
            </a:ext>
          </a:extLst>
        </xdr:cNvPr>
        <xdr:cNvSpPr txBox="1"/>
      </xdr:nvSpPr>
      <xdr:spPr>
        <a:xfrm>
          <a:off x="5478976" y="5274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C7CC81B5-70B2-44B5-AA26-5356CD1BD481}"/>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a:extLst>
            <a:ext uri="{FF2B5EF4-FFF2-40B4-BE49-F238E27FC236}">
              <a16:creationId xmlns:a16="http://schemas.microsoft.com/office/drawing/2014/main" id="{C4D5D817-E2AA-4E96-8297-42AB459A63F4}"/>
            </a:ext>
          </a:extLst>
        </xdr:cNvPr>
        <xdr:cNvSpPr txBox="1"/>
      </xdr:nvSpPr>
      <xdr:spPr>
        <a:xfrm>
          <a:off x="5478976"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A429207F-B1F9-4B83-8F6B-310C7C92C576}"/>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110261</xdr:rowOff>
    </xdr:from>
    <xdr:to>
      <xdr:col>54</xdr:col>
      <xdr:colOff>189865</xdr:colOff>
      <xdr:row>41</xdr:row>
      <xdr:rowOff>140360</xdr:rowOff>
    </xdr:to>
    <xdr:cxnSp macro="">
      <xdr:nvCxnSpPr>
        <xdr:cNvPr id="107" name="直線コネクタ 106">
          <a:extLst>
            <a:ext uri="{FF2B5EF4-FFF2-40B4-BE49-F238E27FC236}">
              <a16:creationId xmlns:a16="http://schemas.microsoft.com/office/drawing/2014/main" id="{746F4C82-D8D7-4A03-A4F3-AA0DDCA19D24}"/>
            </a:ext>
          </a:extLst>
        </xdr:cNvPr>
        <xdr:cNvCxnSpPr/>
      </xdr:nvCxnSpPr>
      <xdr:spPr>
        <a:xfrm flipV="1">
          <a:off x="9427845" y="5622061"/>
          <a:ext cx="1270" cy="1169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144187</xdr:rowOff>
    </xdr:from>
    <xdr:ext cx="469744" cy="259045"/>
    <xdr:sp macro="" textlink="">
      <xdr:nvSpPr>
        <xdr:cNvPr id="108" name="【道路】&#10;一人当たり延長最小値テキスト">
          <a:extLst>
            <a:ext uri="{FF2B5EF4-FFF2-40B4-BE49-F238E27FC236}">
              <a16:creationId xmlns:a16="http://schemas.microsoft.com/office/drawing/2014/main" id="{79D6D213-6A6E-4C7F-ADD7-8380A2147CFA}"/>
            </a:ext>
          </a:extLst>
        </xdr:cNvPr>
        <xdr:cNvSpPr txBox="1"/>
      </xdr:nvSpPr>
      <xdr:spPr>
        <a:xfrm>
          <a:off x="9477375" y="67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140360</xdr:rowOff>
    </xdr:from>
    <xdr:to>
      <xdr:col>55</xdr:col>
      <xdr:colOff>88900</xdr:colOff>
      <xdr:row>41</xdr:row>
      <xdr:rowOff>140360</xdr:rowOff>
    </xdr:to>
    <xdr:cxnSp macro="">
      <xdr:nvCxnSpPr>
        <xdr:cNvPr id="109" name="直線コネクタ 108">
          <a:extLst>
            <a:ext uri="{FF2B5EF4-FFF2-40B4-BE49-F238E27FC236}">
              <a16:creationId xmlns:a16="http://schemas.microsoft.com/office/drawing/2014/main" id="{26A8B1E6-8771-4B94-AECD-CD84E2106B08}"/>
            </a:ext>
          </a:extLst>
        </xdr:cNvPr>
        <xdr:cNvCxnSpPr/>
      </xdr:nvCxnSpPr>
      <xdr:spPr>
        <a:xfrm>
          <a:off x="9363075" y="679198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56938</xdr:rowOff>
    </xdr:from>
    <xdr:ext cx="534377" cy="259045"/>
    <xdr:sp macro="" textlink="">
      <xdr:nvSpPr>
        <xdr:cNvPr id="110" name="【道路】&#10;一人当たり延長最大値テキスト">
          <a:extLst>
            <a:ext uri="{FF2B5EF4-FFF2-40B4-BE49-F238E27FC236}">
              <a16:creationId xmlns:a16="http://schemas.microsoft.com/office/drawing/2014/main" id="{A3A92C60-DD75-4384-9489-B6AF1E99C8A9}"/>
            </a:ext>
          </a:extLst>
        </xdr:cNvPr>
        <xdr:cNvSpPr txBox="1"/>
      </xdr:nvSpPr>
      <xdr:spPr>
        <a:xfrm>
          <a:off x="9477375" y="540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110261</xdr:rowOff>
    </xdr:from>
    <xdr:to>
      <xdr:col>55</xdr:col>
      <xdr:colOff>88900</xdr:colOff>
      <xdr:row>34</xdr:row>
      <xdr:rowOff>110261</xdr:rowOff>
    </xdr:to>
    <xdr:cxnSp macro="">
      <xdr:nvCxnSpPr>
        <xdr:cNvPr id="111" name="直線コネクタ 110">
          <a:extLst>
            <a:ext uri="{FF2B5EF4-FFF2-40B4-BE49-F238E27FC236}">
              <a16:creationId xmlns:a16="http://schemas.microsoft.com/office/drawing/2014/main" id="{B1DE5B59-25D4-4676-AB2B-68227A380FE6}"/>
            </a:ext>
          </a:extLst>
        </xdr:cNvPr>
        <xdr:cNvCxnSpPr/>
      </xdr:nvCxnSpPr>
      <xdr:spPr>
        <a:xfrm>
          <a:off x="9363075" y="56220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89196</xdr:rowOff>
    </xdr:from>
    <xdr:ext cx="469744" cy="259045"/>
    <xdr:sp macro="" textlink="">
      <xdr:nvSpPr>
        <xdr:cNvPr id="112" name="【道路】&#10;一人当たり延長平均値テキスト">
          <a:extLst>
            <a:ext uri="{FF2B5EF4-FFF2-40B4-BE49-F238E27FC236}">
              <a16:creationId xmlns:a16="http://schemas.microsoft.com/office/drawing/2014/main" id="{D0E43C58-0B79-48BC-A8FB-562E27F72EA8}"/>
            </a:ext>
          </a:extLst>
        </xdr:cNvPr>
        <xdr:cNvSpPr txBox="1"/>
      </xdr:nvSpPr>
      <xdr:spPr>
        <a:xfrm>
          <a:off x="9477375" y="64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66319</xdr:rowOff>
    </xdr:from>
    <xdr:to>
      <xdr:col>55</xdr:col>
      <xdr:colOff>50800</xdr:colOff>
      <xdr:row>40</xdr:row>
      <xdr:rowOff>167919</xdr:rowOff>
    </xdr:to>
    <xdr:sp macro="" textlink="">
      <xdr:nvSpPr>
        <xdr:cNvPr id="113" name="フローチャート: 判断 112">
          <a:extLst>
            <a:ext uri="{FF2B5EF4-FFF2-40B4-BE49-F238E27FC236}">
              <a16:creationId xmlns:a16="http://schemas.microsoft.com/office/drawing/2014/main" id="{5801D090-5C91-433C-BA4F-70454FBEFE71}"/>
            </a:ext>
          </a:extLst>
        </xdr:cNvPr>
        <xdr:cNvSpPr/>
      </xdr:nvSpPr>
      <xdr:spPr>
        <a:xfrm>
          <a:off x="9401175" y="6556019"/>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81559</xdr:rowOff>
    </xdr:from>
    <xdr:to>
      <xdr:col>50</xdr:col>
      <xdr:colOff>165100</xdr:colOff>
      <xdr:row>41</xdr:row>
      <xdr:rowOff>11709</xdr:rowOff>
    </xdr:to>
    <xdr:sp macro="" textlink="">
      <xdr:nvSpPr>
        <xdr:cNvPr id="114" name="フローチャート: 判断 113">
          <a:extLst>
            <a:ext uri="{FF2B5EF4-FFF2-40B4-BE49-F238E27FC236}">
              <a16:creationId xmlns:a16="http://schemas.microsoft.com/office/drawing/2014/main" id="{A8864FE7-76B2-44BD-98A9-26BED24A08F1}"/>
            </a:ext>
          </a:extLst>
        </xdr:cNvPr>
        <xdr:cNvSpPr/>
      </xdr:nvSpPr>
      <xdr:spPr>
        <a:xfrm>
          <a:off x="8639175" y="657125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63119</xdr:rowOff>
    </xdr:from>
    <xdr:to>
      <xdr:col>46</xdr:col>
      <xdr:colOff>38100</xdr:colOff>
      <xdr:row>40</xdr:row>
      <xdr:rowOff>164719</xdr:rowOff>
    </xdr:to>
    <xdr:sp macro="" textlink="">
      <xdr:nvSpPr>
        <xdr:cNvPr id="115" name="フローチャート: 判断 114">
          <a:extLst>
            <a:ext uri="{FF2B5EF4-FFF2-40B4-BE49-F238E27FC236}">
              <a16:creationId xmlns:a16="http://schemas.microsoft.com/office/drawing/2014/main" id="{5341C4E9-A694-4416-BB68-BDA23AAA8BCF}"/>
            </a:ext>
          </a:extLst>
        </xdr:cNvPr>
        <xdr:cNvSpPr/>
      </xdr:nvSpPr>
      <xdr:spPr>
        <a:xfrm>
          <a:off x="7839075" y="655281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22809</xdr:rowOff>
    </xdr:from>
    <xdr:to>
      <xdr:col>41</xdr:col>
      <xdr:colOff>101600</xdr:colOff>
      <xdr:row>39</xdr:row>
      <xdr:rowOff>124409</xdr:rowOff>
    </xdr:to>
    <xdr:sp macro="" textlink="">
      <xdr:nvSpPr>
        <xdr:cNvPr id="116" name="フローチャート: 判断 115">
          <a:extLst>
            <a:ext uri="{FF2B5EF4-FFF2-40B4-BE49-F238E27FC236}">
              <a16:creationId xmlns:a16="http://schemas.microsoft.com/office/drawing/2014/main" id="{84A43F51-EBD6-451F-9256-7A3C816E1EFA}"/>
            </a:ext>
          </a:extLst>
        </xdr:cNvPr>
        <xdr:cNvSpPr/>
      </xdr:nvSpPr>
      <xdr:spPr>
        <a:xfrm>
          <a:off x="7029450" y="635058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8F82B08-F37A-4CD7-888D-2808E0B057EF}"/>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4A63388-6D75-4C2C-9E12-F7F737ED29C4}"/>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90BE58E-1A45-4F42-9AD4-B6C024ADCD42}"/>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10C3211-7612-4436-B2EA-EFB456F832EF}"/>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F60D15C-EBC1-45C0-80D0-455557767059}"/>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162331</xdr:rowOff>
    </xdr:from>
    <xdr:to>
      <xdr:col>55</xdr:col>
      <xdr:colOff>50800</xdr:colOff>
      <xdr:row>41</xdr:row>
      <xdr:rowOff>92481</xdr:rowOff>
    </xdr:to>
    <xdr:sp macro="" textlink="">
      <xdr:nvSpPr>
        <xdr:cNvPr id="122" name="楕円 121">
          <a:extLst>
            <a:ext uri="{FF2B5EF4-FFF2-40B4-BE49-F238E27FC236}">
              <a16:creationId xmlns:a16="http://schemas.microsoft.com/office/drawing/2014/main" id="{7FFDD42E-3464-455A-A871-D2AC139CDDB5}"/>
            </a:ext>
          </a:extLst>
        </xdr:cNvPr>
        <xdr:cNvSpPr/>
      </xdr:nvSpPr>
      <xdr:spPr>
        <a:xfrm>
          <a:off x="9401175" y="664568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77258</xdr:rowOff>
    </xdr:from>
    <xdr:ext cx="469744" cy="259045"/>
    <xdr:sp macro="" textlink="">
      <xdr:nvSpPr>
        <xdr:cNvPr id="123" name="【道路】&#10;一人当たり延長該当値テキスト">
          <a:extLst>
            <a:ext uri="{FF2B5EF4-FFF2-40B4-BE49-F238E27FC236}">
              <a16:creationId xmlns:a16="http://schemas.microsoft.com/office/drawing/2014/main" id="{D266CA6C-1D7C-4400-B6E5-5873ACA71A2B}"/>
            </a:ext>
          </a:extLst>
        </xdr:cNvPr>
        <xdr:cNvSpPr txBox="1"/>
      </xdr:nvSpPr>
      <xdr:spPr>
        <a:xfrm>
          <a:off x="9477375" y="65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163550</xdr:rowOff>
    </xdr:from>
    <xdr:to>
      <xdr:col>50</xdr:col>
      <xdr:colOff>165100</xdr:colOff>
      <xdr:row>41</xdr:row>
      <xdr:rowOff>93700</xdr:rowOff>
    </xdr:to>
    <xdr:sp macro="" textlink="">
      <xdr:nvSpPr>
        <xdr:cNvPr id="124" name="楕円 123">
          <a:extLst>
            <a:ext uri="{FF2B5EF4-FFF2-40B4-BE49-F238E27FC236}">
              <a16:creationId xmlns:a16="http://schemas.microsoft.com/office/drawing/2014/main" id="{FF81B6C3-4849-46B2-8779-A30BA73026DD}"/>
            </a:ext>
          </a:extLst>
        </xdr:cNvPr>
        <xdr:cNvSpPr/>
      </xdr:nvSpPr>
      <xdr:spPr>
        <a:xfrm>
          <a:off x="8639175" y="6646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41681</xdr:rowOff>
    </xdr:from>
    <xdr:to>
      <xdr:col>55</xdr:col>
      <xdr:colOff>0</xdr:colOff>
      <xdr:row>41</xdr:row>
      <xdr:rowOff>42900</xdr:rowOff>
    </xdr:to>
    <xdr:cxnSp macro="">
      <xdr:nvCxnSpPr>
        <xdr:cNvPr id="125" name="直線コネクタ 124">
          <a:extLst>
            <a:ext uri="{FF2B5EF4-FFF2-40B4-BE49-F238E27FC236}">
              <a16:creationId xmlns:a16="http://schemas.microsoft.com/office/drawing/2014/main" id="{B127D941-8BC3-471B-9B46-CD2CE2BA7465}"/>
            </a:ext>
          </a:extLst>
        </xdr:cNvPr>
        <xdr:cNvCxnSpPr/>
      </xdr:nvCxnSpPr>
      <xdr:spPr>
        <a:xfrm flipV="1">
          <a:off x="8686800" y="6693306"/>
          <a:ext cx="74295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164922</xdr:rowOff>
    </xdr:from>
    <xdr:to>
      <xdr:col>46</xdr:col>
      <xdr:colOff>38100</xdr:colOff>
      <xdr:row>41</xdr:row>
      <xdr:rowOff>95072</xdr:rowOff>
    </xdr:to>
    <xdr:sp macro="" textlink="">
      <xdr:nvSpPr>
        <xdr:cNvPr id="126" name="楕円 125">
          <a:extLst>
            <a:ext uri="{FF2B5EF4-FFF2-40B4-BE49-F238E27FC236}">
              <a16:creationId xmlns:a16="http://schemas.microsoft.com/office/drawing/2014/main" id="{BC3A1DB5-E91D-4667-82CE-8E186FE7B1CB}"/>
            </a:ext>
          </a:extLst>
        </xdr:cNvPr>
        <xdr:cNvSpPr/>
      </xdr:nvSpPr>
      <xdr:spPr>
        <a:xfrm>
          <a:off x="7839075" y="66482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42900</xdr:rowOff>
    </xdr:from>
    <xdr:to>
      <xdr:col>50</xdr:col>
      <xdr:colOff>114300</xdr:colOff>
      <xdr:row>41</xdr:row>
      <xdr:rowOff>44272</xdr:rowOff>
    </xdr:to>
    <xdr:cxnSp macro="">
      <xdr:nvCxnSpPr>
        <xdr:cNvPr id="127" name="直線コネクタ 126">
          <a:extLst>
            <a:ext uri="{FF2B5EF4-FFF2-40B4-BE49-F238E27FC236}">
              <a16:creationId xmlns:a16="http://schemas.microsoft.com/office/drawing/2014/main" id="{91DB0E64-D0E9-4458-9343-F9949F0FC06C}"/>
            </a:ext>
          </a:extLst>
        </xdr:cNvPr>
        <xdr:cNvCxnSpPr/>
      </xdr:nvCxnSpPr>
      <xdr:spPr>
        <a:xfrm flipV="1">
          <a:off x="7886700" y="6694525"/>
          <a:ext cx="8001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166065</xdr:rowOff>
    </xdr:from>
    <xdr:to>
      <xdr:col>41</xdr:col>
      <xdr:colOff>101600</xdr:colOff>
      <xdr:row>41</xdr:row>
      <xdr:rowOff>96215</xdr:rowOff>
    </xdr:to>
    <xdr:sp macro="" textlink="">
      <xdr:nvSpPr>
        <xdr:cNvPr id="128" name="楕円 127">
          <a:extLst>
            <a:ext uri="{FF2B5EF4-FFF2-40B4-BE49-F238E27FC236}">
              <a16:creationId xmlns:a16="http://schemas.microsoft.com/office/drawing/2014/main" id="{ECE56545-D765-40E4-BC7E-59AE9C4A576F}"/>
            </a:ext>
          </a:extLst>
        </xdr:cNvPr>
        <xdr:cNvSpPr/>
      </xdr:nvSpPr>
      <xdr:spPr>
        <a:xfrm>
          <a:off x="7029450" y="66494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44272</xdr:rowOff>
    </xdr:from>
    <xdr:to>
      <xdr:col>45</xdr:col>
      <xdr:colOff>177800</xdr:colOff>
      <xdr:row>41</xdr:row>
      <xdr:rowOff>45415</xdr:rowOff>
    </xdr:to>
    <xdr:cxnSp macro="">
      <xdr:nvCxnSpPr>
        <xdr:cNvPr id="129" name="直線コネクタ 128">
          <a:extLst>
            <a:ext uri="{FF2B5EF4-FFF2-40B4-BE49-F238E27FC236}">
              <a16:creationId xmlns:a16="http://schemas.microsoft.com/office/drawing/2014/main" id="{C35D3780-74DE-4770-848A-E5666EEF786B}"/>
            </a:ext>
          </a:extLst>
        </xdr:cNvPr>
        <xdr:cNvCxnSpPr/>
      </xdr:nvCxnSpPr>
      <xdr:spPr>
        <a:xfrm flipV="1">
          <a:off x="7077075" y="6695897"/>
          <a:ext cx="80962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28236</xdr:rowOff>
    </xdr:from>
    <xdr:ext cx="469744" cy="259045"/>
    <xdr:sp macro="" textlink="">
      <xdr:nvSpPr>
        <xdr:cNvPr id="130" name="n_1aveValue【道路】&#10;一人当たり延長">
          <a:extLst>
            <a:ext uri="{FF2B5EF4-FFF2-40B4-BE49-F238E27FC236}">
              <a16:creationId xmlns:a16="http://schemas.microsoft.com/office/drawing/2014/main" id="{D153CA51-05E6-453A-AF2B-DFE21824B0DC}"/>
            </a:ext>
          </a:extLst>
        </xdr:cNvPr>
        <xdr:cNvSpPr txBox="1"/>
      </xdr:nvSpPr>
      <xdr:spPr>
        <a:xfrm>
          <a:off x="8458277" y="63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9796</xdr:rowOff>
    </xdr:from>
    <xdr:ext cx="469744" cy="259045"/>
    <xdr:sp macro="" textlink="">
      <xdr:nvSpPr>
        <xdr:cNvPr id="131" name="n_2aveValue【道路】&#10;一人当たり延長">
          <a:extLst>
            <a:ext uri="{FF2B5EF4-FFF2-40B4-BE49-F238E27FC236}">
              <a16:creationId xmlns:a16="http://schemas.microsoft.com/office/drawing/2014/main" id="{93487A14-F033-4473-B92C-F5D97F444916}"/>
            </a:ext>
          </a:extLst>
        </xdr:cNvPr>
        <xdr:cNvSpPr txBox="1"/>
      </xdr:nvSpPr>
      <xdr:spPr>
        <a:xfrm>
          <a:off x="7677227" y="633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140936</xdr:rowOff>
    </xdr:from>
    <xdr:ext cx="469744" cy="259045"/>
    <xdr:sp macro="" textlink="">
      <xdr:nvSpPr>
        <xdr:cNvPr id="132" name="n_3aveValue【道路】&#10;一人当たり延長">
          <a:extLst>
            <a:ext uri="{FF2B5EF4-FFF2-40B4-BE49-F238E27FC236}">
              <a16:creationId xmlns:a16="http://schemas.microsoft.com/office/drawing/2014/main" id="{E9E35AE2-11F5-41D8-9D39-2D48CDED01DF}"/>
            </a:ext>
          </a:extLst>
        </xdr:cNvPr>
        <xdr:cNvSpPr txBox="1"/>
      </xdr:nvSpPr>
      <xdr:spPr>
        <a:xfrm>
          <a:off x="6867602" y="61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84827</xdr:rowOff>
    </xdr:from>
    <xdr:ext cx="469744" cy="259045"/>
    <xdr:sp macro="" textlink="">
      <xdr:nvSpPr>
        <xdr:cNvPr id="133" name="n_1mainValue【道路】&#10;一人当たり延長">
          <a:extLst>
            <a:ext uri="{FF2B5EF4-FFF2-40B4-BE49-F238E27FC236}">
              <a16:creationId xmlns:a16="http://schemas.microsoft.com/office/drawing/2014/main" id="{275F7F5E-F86A-4E4A-94E6-E59F14DB728A}"/>
            </a:ext>
          </a:extLst>
        </xdr:cNvPr>
        <xdr:cNvSpPr txBox="1"/>
      </xdr:nvSpPr>
      <xdr:spPr>
        <a:xfrm>
          <a:off x="8458277" y="673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86199</xdr:rowOff>
    </xdr:from>
    <xdr:ext cx="469744" cy="259045"/>
    <xdr:sp macro="" textlink="">
      <xdr:nvSpPr>
        <xdr:cNvPr id="134" name="n_2mainValue【道路】&#10;一人当たり延長">
          <a:extLst>
            <a:ext uri="{FF2B5EF4-FFF2-40B4-BE49-F238E27FC236}">
              <a16:creationId xmlns:a16="http://schemas.microsoft.com/office/drawing/2014/main" id="{1AC52EF1-8318-46C7-A676-CE1D2870C09F}"/>
            </a:ext>
          </a:extLst>
        </xdr:cNvPr>
        <xdr:cNvSpPr txBox="1"/>
      </xdr:nvSpPr>
      <xdr:spPr>
        <a:xfrm>
          <a:off x="7677227" y="67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87342</xdr:rowOff>
    </xdr:from>
    <xdr:ext cx="469744" cy="259045"/>
    <xdr:sp macro="" textlink="">
      <xdr:nvSpPr>
        <xdr:cNvPr id="135" name="n_3mainValue【道路】&#10;一人当たり延長">
          <a:extLst>
            <a:ext uri="{FF2B5EF4-FFF2-40B4-BE49-F238E27FC236}">
              <a16:creationId xmlns:a16="http://schemas.microsoft.com/office/drawing/2014/main" id="{E8ECBD64-9F1D-4127-BFB3-60A55DD7E190}"/>
            </a:ext>
          </a:extLst>
        </xdr:cNvPr>
        <xdr:cNvSpPr txBox="1"/>
      </xdr:nvSpPr>
      <xdr:spPr>
        <a:xfrm>
          <a:off x="6867602" y="67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1A4D54AB-5BA2-4EA3-9108-CA5EB0A38F19}"/>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7" name="正方形/長方形 136">
          <a:extLst>
            <a:ext uri="{FF2B5EF4-FFF2-40B4-BE49-F238E27FC236}">
              <a16:creationId xmlns:a16="http://schemas.microsoft.com/office/drawing/2014/main" id="{69BF18DC-5DFA-49E3-8FF3-180486A42555}"/>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8" name="正方形/長方形 137">
          <a:extLst>
            <a:ext uri="{FF2B5EF4-FFF2-40B4-BE49-F238E27FC236}">
              <a16:creationId xmlns:a16="http://schemas.microsoft.com/office/drawing/2014/main" id="{7AA75FFF-CA81-4133-AD1A-044606915048}"/>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9" name="正方形/長方形 138">
          <a:extLst>
            <a:ext uri="{FF2B5EF4-FFF2-40B4-BE49-F238E27FC236}">
              <a16:creationId xmlns:a16="http://schemas.microsoft.com/office/drawing/2014/main" id="{36343641-2C99-4410-A18F-71CF0CF2063C}"/>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0" name="正方形/長方形 139">
          <a:extLst>
            <a:ext uri="{FF2B5EF4-FFF2-40B4-BE49-F238E27FC236}">
              <a16:creationId xmlns:a16="http://schemas.microsoft.com/office/drawing/2014/main" id="{7FF7C6D1-D890-49EA-9A8A-774E21FDFE6F}"/>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EFF70A8D-B0AF-427A-969C-6E19B96BF3EF}"/>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A96C85E2-E3DF-425E-A52E-CA8879680EAE}"/>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5867C966-C379-4DAD-90FF-75809AD40260}"/>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a:extLst>
            <a:ext uri="{FF2B5EF4-FFF2-40B4-BE49-F238E27FC236}">
              <a16:creationId xmlns:a16="http://schemas.microsoft.com/office/drawing/2014/main" id="{6D2665CA-3FB5-4848-8875-F57D39E8EA06}"/>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C2F3D032-94C6-467C-BD32-E684D41928B3}"/>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740F9A4B-2FCF-4745-BC92-2E797C854578}"/>
            </a:ext>
          </a:extLst>
        </xdr:cNvPr>
        <xdr:cNvSpPr txBox="1"/>
      </xdr:nvSpPr>
      <xdr:spPr>
        <a:xfrm>
          <a:off x="339891"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8E42A918-EF30-45D7-B983-C05C44903300}"/>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50731532-0A60-4587-B416-9154903A7472}"/>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C487739-4394-4A29-B363-BF2C09B68DD0}"/>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B99AFD1D-2D35-4AF2-BA3E-789C0A5A488D}"/>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2AA7E6F7-3F28-4765-8EFA-E6757879A389}"/>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505A639A-2828-4FCE-9FBF-534F7E9DF882}"/>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43C8B722-4A73-4971-ADE4-D963F58E9B03}"/>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F1B2B56B-FBE6-49AC-BDCF-2DACAE9F78C7}"/>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C0C42CE5-F6C2-47EB-8DC2-1D2B9486B55B}"/>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a:extLst>
            <a:ext uri="{FF2B5EF4-FFF2-40B4-BE49-F238E27FC236}">
              <a16:creationId xmlns:a16="http://schemas.microsoft.com/office/drawing/2014/main" id="{3AAF66C8-5A72-47AA-BC32-84C54BD7B2A9}"/>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BBDB8C13-970F-493E-A559-F67058413372}"/>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140970</xdr:rowOff>
    </xdr:from>
    <xdr:to>
      <xdr:col>24</xdr:col>
      <xdr:colOff>62865</xdr:colOff>
      <xdr:row>63</xdr:row>
      <xdr:rowOff>34290</xdr:rowOff>
    </xdr:to>
    <xdr:cxnSp macro="">
      <xdr:nvCxnSpPr>
        <xdr:cNvPr id="158" name="直線コネクタ 157">
          <a:extLst>
            <a:ext uri="{FF2B5EF4-FFF2-40B4-BE49-F238E27FC236}">
              <a16:creationId xmlns:a16="http://schemas.microsoft.com/office/drawing/2014/main" id="{D995C3B6-89D4-4B2A-8CE2-C11A33BF147D}"/>
            </a:ext>
          </a:extLst>
        </xdr:cNvPr>
        <xdr:cNvCxnSpPr/>
      </xdr:nvCxnSpPr>
      <xdr:spPr>
        <a:xfrm flipV="1">
          <a:off x="4179570" y="9221470"/>
          <a:ext cx="1270" cy="10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38117</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39373A99-8729-4019-B033-1B77663525E8}"/>
            </a:ext>
          </a:extLst>
        </xdr:cNvPr>
        <xdr:cNvSpPr txBox="1"/>
      </xdr:nvSpPr>
      <xdr:spPr>
        <a:xfrm>
          <a:off x="42291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0" name="直線コネクタ 159">
          <a:extLst>
            <a:ext uri="{FF2B5EF4-FFF2-40B4-BE49-F238E27FC236}">
              <a16:creationId xmlns:a16="http://schemas.microsoft.com/office/drawing/2014/main" id="{FDC65CF5-75C9-4A51-A3F5-644D77900303}"/>
            </a:ext>
          </a:extLst>
        </xdr:cNvPr>
        <xdr:cNvCxnSpPr/>
      </xdr:nvCxnSpPr>
      <xdr:spPr>
        <a:xfrm>
          <a:off x="4105275" y="102419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87647</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5CB10E5F-2F9B-43D4-A3D6-DDD46CF4A619}"/>
            </a:ext>
          </a:extLst>
        </xdr:cNvPr>
        <xdr:cNvSpPr txBox="1"/>
      </xdr:nvSpPr>
      <xdr:spPr>
        <a:xfrm>
          <a:off x="422910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62" name="直線コネクタ 161">
          <a:extLst>
            <a:ext uri="{FF2B5EF4-FFF2-40B4-BE49-F238E27FC236}">
              <a16:creationId xmlns:a16="http://schemas.microsoft.com/office/drawing/2014/main" id="{2514E97F-E4D6-4E4F-845B-E32FBD242698}"/>
            </a:ext>
          </a:extLst>
        </xdr:cNvPr>
        <xdr:cNvCxnSpPr/>
      </xdr:nvCxnSpPr>
      <xdr:spPr>
        <a:xfrm>
          <a:off x="4105275" y="92214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68597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EA0F3B00-D778-43E8-9576-7F28FAEF92F2}"/>
            </a:ext>
          </a:extLst>
        </xdr:cNvPr>
        <xdr:cNvSpPr txBox="1"/>
      </xdr:nvSpPr>
      <xdr:spPr>
        <a:xfrm>
          <a:off x="4229100" y="9790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64" name="フローチャート: 判断 163">
          <a:extLst>
            <a:ext uri="{FF2B5EF4-FFF2-40B4-BE49-F238E27FC236}">
              <a16:creationId xmlns:a16="http://schemas.microsoft.com/office/drawing/2014/main" id="{21464FE7-ADF7-40E8-9C2F-4097CA27FE67}"/>
            </a:ext>
          </a:extLst>
        </xdr:cNvPr>
        <xdr:cNvSpPr/>
      </xdr:nvSpPr>
      <xdr:spPr>
        <a:xfrm>
          <a:off x="4124325" y="98120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78740</xdr:rowOff>
    </xdr:from>
    <xdr:to>
      <xdr:col>20</xdr:col>
      <xdr:colOff>38100</xdr:colOff>
      <xdr:row>61</xdr:row>
      <xdr:rowOff>8890</xdr:rowOff>
    </xdr:to>
    <xdr:sp macro="" textlink="">
      <xdr:nvSpPr>
        <xdr:cNvPr id="165" name="フローチャート: 判断 164">
          <a:extLst>
            <a:ext uri="{FF2B5EF4-FFF2-40B4-BE49-F238E27FC236}">
              <a16:creationId xmlns:a16="http://schemas.microsoft.com/office/drawing/2014/main" id="{E623CDE2-AE37-4045-BBCF-922279DA4F76}"/>
            </a:ext>
          </a:extLst>
        </xdr:cNvPr>
        <xdr:cNvSpPr/>
      </xdr:nvSpPr>
      <xdr:spPr>
        <a:xfrm>
          <a:off x="3381375" y="98037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6" name="フローチャート: 判断 165">
          <a:extLst>
            <a:ext uri="{FF2B5EF4-FFF2-40B4-BE49-F238E27FC236}">
              <a16:creationId xmlns:a16="http://schemas.microsoft.com/office/drawing/2014/main" id="{2CF891DE-A6E5-4AB2-8885-83128C7BC67B}"/>
            </a:ext>
          </a:extLst>
        </xdr:cNvPr>
        <xdr:cNvSpPr/>
      </xdr:nvSpPr>
      <xdr:spPr>
        <a:xfrm>
          <a:off x="2571750" y="97275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78740</xdr:rowOff>
    </xdr:from>
    <xdr:to>
      <xdr:col>10</xdr:col>
      <xdr:colOff>165100</xdr:colOff>
      <xdr:row>60</xdr:row>
      <xdr:rowOff>8890</xdr:rowOff>
    </xdr:to>
    <xdr:sp macro="" textlink="">
      <xdr:nvSpPr>
        <xdr:cNvPr id="167" name="フローチャート: 判断 166">
          <a:extLst>
            <a:ext uri="{FF2B5EF4-FFF2-40B4-BE49-F238E27FC236}">
              <a16:creationId xmlns:a16="http://schemas.microsoft.com/office/drawing/2014/main" id="{D2354B37-C240-4325-BE44-491D56D85607}"/>
            </a:ext>
          </a:extLst>
        </xdr:cNvPr>
        <xdr:cNvSpPr/>
      </xdr:nvSpPr>
      <xdr:spPr>
        <a:xfrm>
          <a:off x="1781175" y="96418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98552A3-0EBB-4104-A61B-7D4CD6606B92}"/>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5233079-0FC0-4FAD-BB38-5729569BA1F4}"/>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EF3967F6-6DDE-4E77-8DEE-518791E0EF48}"/>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18E42A97-CB6E-40B4-A3EB-69DCB789E47C}"/>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7E99012-EFA6-4E7D-8684-BF1DA37CCA08}"/>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3" name="楕円 172">
          <a:extLst>
            <a:ext uri="{FF2B5EF4-FFF2-40B4-BE49-F238E27FC236}">
              <a16:creationId xmlns:a16="http://schemas.microsoft.com/office/drawing/2014/main" id="{CF7C04DC-C0A1-4267-AED7-7D08E43DB754}"/>
            </a:ext>
          </a:extLst>
        </xdr:cNvPr>
        <xdr:cNvSpPr/>
      </xdr:nvSpPr>
      <xdr:spPr>
        <a:xfrm>
          <a:off x="4124325" y="97237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21607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5415F510-A31C-4D03-A7B0-97DE080FB204}"/>
            </a:ext>
          </a:extLst>
        </xdr:cNvPr>
        <xdr:cNvSpPr txBox="1"/>
      </xdr:nvSpPr>
      <xdr:spPr>
        <a:xfrm>
          <a:off x="4229100"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75" name="楕円 174">
          <a:extLst>
            <a:ext uri="{FF2B5EF4-FFF2-40B4-BE49-F238E27FC236}">
              <a16:creationId xmlns:a16="http://schemas.microsoft.com/office/drawing/2014/main" id="{080BF3DC-1FE2-41DB-BFCD-3707052C27C4}"/>
            </a:ext>
          </a:extLst>
        </xdr:cNvPr>
        <xdr:cNvSpPr/>
      </xdr:nvSpPr>
      <xdr:spPr>
        <a:xfrm>
          <a:off x="3381375" y="96843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49530</xdr:rowOff>
    </xdr:to>
    <xdr:cxnSp macro="">
      <xdr:nvCxnSpPr>
        <xdr:cNvPr id="176" name="直線コネクタ 175">
          <a:extLst>
            <a:ext uri="{FF2B5EF4-FFF2-40B4-BE49-F238E27FC236}">
              <a16:creationId xmlns:a16="http://schemas.microsoft.com/office/drawing/2014/main" id="{BDF87A6E-A5F4-45B4-B0CE-10EE36F17C17}"/>
            </a:ext>
          </a:extLst>
        </xdr:cNvPr>
        <xdr:cNvCxnSpPr/>
      </xdr:nvCxnSpPr>
      <xdr:spPr>
        <a:xfrm>
          <a:off x="3429000" y="9732010"/>
          <a:ext cx="7524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77" name="楕円 176">
          <a:extLst>
            <a:ext uri="{FF2B5EF4-FFF2-40B4-BE49-F238E27FC236}">
              <a16:creationId xmlns:a16="http://schemas.microsoft.com/office/drawing/2014/main" id="{0EE7B7B3-C41F-4FF4-8D6C-61C53BB55014}"/>
            </a:ext>
          </a:extLst>
        </xdr:cNvPr>
        <xdr:cNvSpPr/>
      </xdr:nvSpPr>
      <xdr:spPr>
        <a:xfrm>
          <a:off x="2571750" y="96418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129540</xdr:rowOff>
    </xdr:from>
    <xdr:to>
      <xdr:col>19</xdr:col>
      <xdr:colOff>177800</xdr:colOff>
      <xdr:row>60</xdr:row>
      <xdr:rowOff>3810</xdr:rowOff>
    </xdr:to>
    <xdr:cxnSp macro="">
      <xdr:nvCxnSpPr>
        <xdr:cNvPr id="178" name="直線コネクタ 177">
          <a:extLst>
            <a:ext uri="{FF2B5EF4-FFF2-40B4-BE49-F238E27FC236}">
              <a16:creationId xmlns:a16="http://schemas.microsoft.com/office/drawing/2014/main" id="{C4D5FD06-774A-42A4-A3A5-C8E71478BEA5}"/>
            </a:ext>
          </a:extLst>
        </xdr:cNvPr>
        <xdr:cNvCxnSpPr/>
      </xdr:nvCxnSpPr>
      <xdr:spPr>
        <a:xfrm>
          <a:off x="2619375" y="9689465"/>
          <a:ext cx="809625"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36830</xdr:rowOff>
    </xdr:from>
    <xdr:to>
      <xdr:col>10</xdr:col>
      <xdr:colOff>165100</xdr:colOff>
      <xdr:row>59</xdr:row>
      <xdr:rowOff>138430</xdr:rowOff>
    </xdr:to>
    <xdr:sp macro="" textlink="">
      <xdr:nvSpPr>
        <xdr:cNvPr id="179" name="楕円 178">
          <a:extLst>
            <a:ext uri="{FF2B5EF4-FFF2-40B4-BE49-F238E27FC236}">
              <a16:creationId xmlns:a16="http://schemas.microsoft.com/office/drawing/2014/main" id="{6FA7568E-169F-4E1A-9906-A7DA715F578D}"/>
            </a:ext>
          </a:extLst>
        </xdr:cNvPr>
        <xdr:cNvSpPr/>
      </xdr:nvSpPr>
      <xdr:spPr>
        <a:xfrm>
          <a:off x="1781175" y="95999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87630</xdr:rowOff>
    </xdr:from>
    <xdr:to>
      <xdr:col>15</xdr:col>
      <xdr:colOff>50800</xdr:colOff>
      <xdr:row>59</xdr:row>
      <xdr:rowOff>129540</xdr:rowOff>
    </xdr:to>
    <xdr:cxnSp macro="">
      <xdr:nvCxnSpPr>
        <xdr:cNvPr id="180" name="直線コネクタ 179">
          <a:extLst>
            <a:ext uri="{FF2B5EF4-FFF2-40B4-BE49-F238E27FC236}">
              <a16:creationId xmlns:a16="http://schemas.microsoft.com/office/drawing/2014/main" id="{3E5632DE-7679-4AF4-9E5D-A659E687F5AC}"/>
            </a:ext>
          </a:extLst>
        </xdr:cNvPr>
        <xdr:cNvCxnSpPr/>
      </xdr:nvCxnSpPr>
      <xdr:spPr>
        <a:xfrm>
          <a:off x="1828800" y="9647555"/>
          <a:ext cx="7905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17</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32A00390-5A2C-45E7-AA7F-2757FC6503E8}"/>
            </a:ext>
          </a:extLst>
        </xdr:cNvPr>
        <xdr:cNvSpPr txBox="1"/>
      </xdr:nvSpPr>
      <xdr:spPr>
        <a:xfrm>
          <a:off x="3239144" y="988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BFDC5629-361E-4E52-9D54-D99C42A62966}"/>
            </a:ext>
          </a:extLst>
        </xdr:cNvPr>
        <xdr:cNvSpPr txBox="1"/>
      </xdr:nvSpPr>
      <xdr:spPr>
        <a:xfrm>
          <a:off x="2439044" y="982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348517-4F25-48EA-B0E5-C223C72E3D26}"/>
            </a:ext>
          </a:extLst>
        </xdr:cNvPr>
        <xdr:cNvSpPr txBox="1"/>
      </xdr:nvSpPr>
      <xdr:spPr>
        <a:xfrm>
          <a:off x="1648469" y="972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71137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90165DE1-C766-4202-AC8B-9A027AB18182}"/>
            </a:ext>
          </a:extLst>
        </xdr:cNvPr>
        <xdr:cNvSpPr txBox="1"/>
      </xdr:nvSpPr>
      <xdr:spPr>
        <a:xfrm>
          <a:off x="3239144" y="946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25417</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80A98A9F-418D-4931-961C-A0793719E97B}"/>
            </a:ext>
          </a:extLst>
        </xdr:cNvPr>
        <xdr:cNvSpPr txBox="1"/>
      </xdr:nvSpPr>
      <xdr:spPr>
        <a:xfrm>
          <a:off x="2439044"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154957</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8957CA1A-D031-47ED-8976-44520375D1BA}"/>
            </a:ext>
          </a:extLst>
        </xdr:cNvPr>
        <xdr:cNvSpPr txBox="1"/>
      </xdr:nvSpPr>
      <xdr:spPr>
        <a:xfrm>
          <a:off x="1648469"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D4A5CB59-1AA9-41EF-A82B-831E57E9CFDF}"/>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8" name="正方形/長方形 187">
          <a:extLst>
            <a:ext uri="{FF2B5EF4-FFF2-40B4-BE49-F238E27FC236}">
              <a16:creationId xmlns:a16="http://schemas.microsoft.com/office/drawing/2014/main" id="{78386A11-F796-4231-A8D0-B9310FD29A04}"/>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9" name="正方形/長方形 188">
          <a:extLst>
            <a:ext uri="{FF2B5EF4-FFF2-40B4-BE49-F238E27FC236}">
              <a16:creationId xmlns:a16="http://schemas.microsoft.com/office/drawing/2014/main" id="{8A962CFE-1E4A-408C-811A-112BB505D7E5}"/>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0" name="正方形/長方形 189">
          <a:extLst>
            <a:ext uri="{FF2B5EF4-FFF2-40B4-BE49-F238E27FC236}">
              <a16:creationId xmlns:a16="http://schemas.microsoft.com/office/drawing/2014/main" id="{D0406ABF-32B6-4C11-9DFC-4AA0BBC15458}"/>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1" name="正方形/長方形 190">
          <a:extLst>
            <a:ext uri="{FF2B5EF4-FFF2-40B4-BE49-F238E27FC236}">
              <a16:creationId xmlns:a16="http://schemas.microsoft.com/office/drawing/2014/main" id="{37FE44AC-DF08-4560-8369-EA812207F590}"/>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774483DF-C93C-4B65-857A-F9B7BBC49947}"/>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B9D411B4-12C2-4639-A271-7AB3D928DDD3}"/>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BDF25830-461D-40C4-AB2B-3525EF55F736}"/>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5" name="直線コネクタ 194">
          <a:extLst>
            <a:ext uri="{FF2B5EF4-FFF2-40B4-BE49-F238E27FC236}">
              <a16:creationId xmlns:a16="http://schemas.microsoft.com/office/drawing/2014/main" id="{663B320C-ECEF-488D-8C12-262973B8910B}"/>
            </a:ext>
          </a:extLst>
        </xdr:cNvPr>
        <xdr:cNvCxnSpPr/>
      </xdr:nvCxnSpPr>
      <xdr:spPr>
        <a:xfrm>
          <a:off x="5953125" y="105033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6" name="テキスト ボックス 195">
          <a:extLst>
            <a:ext uri="{FF2B5EF4-FFF2-40B4-BE49-F238E27FC236}">
              <a16:creationId xmlns:a16="http://schemas.microsoft.com/office/drawing/2014/main" id="{5A3C392F-4E47-4BD1-8AC3-958A5763BB89}"/>
            </a:ext>
          </a:extLst>
        </xdr:cNvPr>
        <xdr:cNvSpPr txBox="1"/>
      </xdr:nvSpPr>
      <xdr:spPr>
        <a:xfrm>
          <a:off x="5723389" y="1037383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7" name="直線コネクタ 196">
          <a:extLst>
            <a:ext uri="{FF2B5EF4-FFF2-40B4-BE49-F238E27FC236}">
              <a16:creationId xmlns:a16="http://schemas.microsoft.com/office/drawing/2014/main" id="{061432F5-FC1E-4E5E-AFAD-4559BCF39CA0}"/>
            </a:ext>
          </a:extLst>
        </xdr:cNvPr>
        <xdr:cNvCxnSpPr/>
      </xdr:nvCxnSpPr>
      <xdr:spPr>
        <a:xfrm>
          <a:off x="5953125" y="101926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8" name="テキスト ボックス 197">
          <a:extLst>
            <a:ext uri="{FF2B5EF4-FFF2-40B4-BE49-F238E27FC236}">
              <a16:creationId xmlns:a16="http://schemas.microsoft.com/office/drawing/2014/main" id="{8DCC0CD1-E808-4C1F-9D76-5DC3953CAD89}"/>
            </a:ext>
          </a:extLst>
        </xdr:cNvPr>
        <xdr:cNvSpPr txBox="1"/>
      </xdr:nvSpPr>
      <xdr:spPr>
        <a:xfrm>
          <a:off x="5421206" y="100567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9" name="直線コネクタ 198">
          <a:extLst>
            <a:ext uri="{FF2B5EF4-FFF2-40B4-BE49-F238E27FC236}">
              <a16:creationId xmlns:a16="http://schemas.microsoft.com/office/drawing/2014/main" id="{A28B8358-B668-4437-B179-1B393194A85B}"/>
            </a:ext>
          </a:extLst>
        </xdr:cNvPr>
        <xdr:cNvCxnSpPr/>
      </xdr:nvCxnSpPr>
      <xdr:spPr>
        <a:xfrm>
          <a:off x="5953125" y="98851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0" name="テキスト ボックス 199">
          <a:extLst>
            <a:ext uri="{FF2B5EF4-FFF2-40B4-BE49-F238E27FC236}">
              <a16:creationId xmlns:a16="http://schemas.microsoft.com/office/drawing/2014/main" id="{562F9290-94D8-4834-8583-E2F9E6E0DA18}"/>
            </a:ext>
          </a:extLst>
        </xdr:cNvPr>
        <xdr:cNvSpPr txBox="1"/>
      </xdr:nvSpPr>
      <xdr:spPr>
        <a:xfrm>
          <a:off x="5421206" y="974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1" name="直線コネクタ 200">
          <a:extLst>
            <a:ext uri="{FF2B5EF4-FFF2-40B4-BE49-F238E27FC236}">
              <a16:creationId xmlns:a16="http://schemas.microsoft.com/office/drawing/2014/main" id="{152E204A-0CE6-4707-AEA6-D3BBD113B1AE}"/>
            </a:ext>
          </a:extLst>
        </xdr:cNvPr>
        <xdr:cNvCxnSpPr/>
      </xdr:nvCxnSpPr>
      <xdr:spPr>
        <a:xfrm>
          <a:off x="5953125" y="9574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2" name="テキスト ボックス 201">
          <a:extLst>
            <a:ext uri="{FF2B5EF4-FFF2-40B4-BE49-F238E27FC236}">
              <a16:creationId xmlns:a16="http://schemas.microsoft.com/office/drawing/2014/main" id="{0C41B9E7-47CB-4106-A371-75CF73FC8E30}"/>
            </a:ext>
          </a:extLst>
        </xdr:cNvPr>
        <xdr:cNvSpPr txBox="1"/>
      </xdr:nvSpPr>
      <xdr:spPr>
        <a:xfrm>
          <a:off x="5421206" y="94385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3" name="直線コネクタ 202">
          <a:extLst>
            <a:ext uri="{FF2B5EF4-FFF2-40B4-BE49-F238E27FC236}">
              <a16:creationId xmlns:a16="http://schemas.microsoft.com/office/drawing/2014/main" id="{5403C9AF-5BC4-4D72-8395-E04F999D9B1A}"/>
            </a:ext>
          </a:extLst>
        </xdr:cNvPr>
        <xdr:cNvCxnSpPr/>
      </xdr:nvCxnSpPr>
      <xdr:spPr>
        <a:xfrm>
          <a:off x="5953125" y="92669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4" name="テキスト ボックス 203">
          <a:extLst>
            <a:ext uri="{FF2B5EF4-FFF2-40B4-BE49-F238E27FC236}">
              <a16:creationId xmlns:a16="http://schemas.microsoft.com/office/drawing/2014/main" id="{0A53463D-4FCE-45CF-AEF0-A27545254A0E}"/>
            </a:ext>
          </a:extLst>
        </xdr:cNvPr>
        <xdr:cNvSpPr txBox="1"/>
      </xdr:nvSpPr>
      <xdr:spPr>
        <a:xfrm>
          <a:off x="5421206" y="91278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5" name="直線コネクタ 204">
          <a:extLst>
            <a:ext uri="{FF2B5EF4-FFF2-40B4-BE49-F238E27FC236}">
              <a16:creationId xmlns:a16="http://schemas.microsoft.com/office/drawing/2014/main" id="{2C2443D0-F1B2-4D5B-8E6B-66694F248AAA}"/>
            </a:ext>
          </a:extLst>
        </xdr:cNvPr>
        <xdr:cNvCxnSpPr/>
      </xdr:nvCxnSpPr>
      <xdr:spPr>
        <a:xfrm>
          <a:off x="5953125" y="89562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6" name="テキスト ボックス 205">
          <a:extLst>
            <a:ext uri="{FF2B5EF4-FFF2-40B4-BE49-F238E27FC236}">
              <a16:creationId xmlns:a16="http://schemas.microsoft.com/office/drawing/2014/main" id="{9C7F78F9-6160-42D5-8E99-D01BBBC52593}"/>
            </a:ext>
          </a:extLst>
        </xdr:cNvPr>
        <xdr:cNvSpPr txBox="1"/>
      </xdr:nvSpPr>
      <xdr:spPr>
        <a:xfrm>
          <a:off x="5421206" y="882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3391B563-3EEB-437F-9629-90CA4E2E1DCE}"/>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9C6DBEE0-7716-47AF-B0A7-D5E2BCBB5DCE}"/>
            </a:ext>
          </a:extLst>
        </xdr:cNvPr>
        <xdr:cNvSpPr txBox="1"/>
      </xdr:nvSpPr>
      <xdr:spPr>
        <a:xfrm>
          <a:off x="5421206" y="851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41754D54-E92A-4426-B588-2B49E1C246B5}"/>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83119</xdr:rowOff>
    </xdr:from>
    <xdr:to>
      <xdr:col>54</xdr:col>
      <xdr:colOff>189865</xdr:colOff>
      <xdr:row>63</xdr:row>
      <xdr:rowOff>157120</xdr:rowOff>
    </xdr:to>
    <xdr:cxnSp macro="">
      <xdr:nvCxnSpPr>
        <xdr:cNvPr id="210" name="直線コネクタ 209">
          <a:extLst>
            <a:ext uri="{FF2B5EF4-FFF2-40B4-BE49-F238E27FC236}">
              <a16:creationId xmlns:a16="http://schemas.microsoft.com/office/drawing/2014/main" id="{E8669FBB-0C58-464A-B826-288FDCDF4327}"/>
            </a:ext>
          </a:extLst>
        </xdr:cNvPr>
        <xdr:cNvCxnSpPr/>
      </xdr:nvCxnSpPr>
      <xdr:spPr>
        <a:xfrm flipV="1">
          <a:off x="9427845" y="9001694"/>
          <a:ext cx="1270" cy="136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160947</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E0606C88-8FCB-4918-AC45-58878A491901}"/>
            </a:ext>
          </a:extLst>
        </xdr:cNvPr>
        <xdr:cNvSpPr txBox="1"/>
      </xdr:nvSpPr>
      <xdr:spPr>
        <a:xfrm>
          <a:off x="9477375" y="103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157120</xdr:rowOff>
    </xdr:from>
    <xdr:to>
      <xdr:col>55</xdr:col>
      <xdr:colOff>88900</xdr:colOff>
      <xdr:row>63</xdr:row>
      <xdr:rowOff>157120</xdr:rowOff>
    </xdr:to>
    <xdr:cxnSp macro="">
      <xdr:nvCxnSpPr>
        <xdr:cNvPr id="212" name="直線コネクタ 211">
          <a:extLst>
            <a:ext uri="{FF2B5EF4-FFF2-40B4-BE49-F238E27FC236}">
              <a16:creationId xmlns:a16="http://schemas.microsoft.com/office/drawing/2014/main" id="{3A5859D3-681B-4495-B279-F9933303C85F}"/>
            </a:ext>
          </a:extLst>
        </xdr:cNvPr>
        <xdr:cNvCxnSpPr/>
      </xdr:nvCxnSpPr>
      <xdr:spPr>
        <a:xfrm>
          <a:off x="9363075" y="1037109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29796</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3EB51523-0FA8-4035-8C53-285A0F171FE2}"/>
            </a:ext>
          </a:extLst>
        </xdr:cNvPr>
        <xdr:cNvSpPr txBox="1"/>
      </xdr:nvSpPr>
      <xdr:spPr>
        <a:xfrm>
          <a:off x="9477375" y="878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83119</xdr:rowOff>
    </xdr:from>
    <xdr:to>
      <xdr:col>55</xdr:col>
      <xdr:colOff>88900</xdr:colOff>
      <xdr:row>55</xdr:row>
      <xdr:rowOff>83119</xdr:rowOff>
    </xdr:to>
    <xdr:cxnSp macro="">
      <xdr:nvCxnSpPr>
        <xdr:cNvPr id="214" name="直線コネクタ 213">
          <a:extLst>
            <a:ext uri="{FF2B5EF4-FFF2-40B4-BE49-F238E27FC236}">
              <a16:creationId xmlns:a16="http://schemas.microsoft.com/office/drawing/2014/main" id="{AD767E08-6A01-4F06-ACF2-150E227C2240}"/>
            </a:ext>
          </a:extLst>
        </xdr:cNvPr>
        <xdr:cNvCxnSpPr/>
      </xdr:nvCxnSpPr>
      <xdr:spPr>
        <a:xfrm>
          <a:off x="9363075" y="900169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150959</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C3C531E5-19C5-4C1F-9F45-C499DF705B4D}"/>
            </a:ext>
          </a:extLst>
        </xdr:cNvPr>
        <xdr:cNvSpPr txBox="1"/>
      </xdr:nvSpPr>
      <xdr:spPr>
        <a:xfrm>
          <a:off x="9477375" y="955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1082</xdr:rowOff>
    </xdr:from>
    <xdr:to>
      <xdr:col>55</xdr:col>
      <xdr:colOff>50800</xdr:colOff>
      <xdr:row>59</xdr:row>
      <xdr:rowOff>102682</xdr:rowOff>
    </xdr:to>
    <xdr:sp macro="" textlink="">
      <xdr:nvSpPr>
        <xdr:cNvPr id="216" name="フローチャート: 判断 215">
          <a:extLst>
            <a:ext uri="{FF2B5EF4-FFF2-40B4-BE49-F238E27FC236}">
              <a16:creationId xmlns:a16="http://schemas.microsoft.com/office/drawing/2014/main" id="{11BF887A-F5F8-42A7-89F4-D564E482D8BC}"/>
            </a:ext>
          </a:extLst>
        </xdr:cNvPr>
        <xdr:cNvSpPr/>
      </xdr:nvSpPr>
      <xdr:spPr>
        <a:xfrm>
          <a:off x="9401175" y="956418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39458</xdr:rowOff>
    </xdr:from>
    <xdr:to>
      <xdr:col>50</xdr:col>
      <xdr:colOff>165100</xdr:colOff>
      <xdr:row>59</xdr:row>
      <xdr:rowOff>141058</xdr:rowOff>
    </xdr:to>
    <xdr:sp macro="" textlink="">
      <xdr:nvSpPr>
        <xdr:cNvPr id="217" name="フローチャート: 判断 216">
          <a:extLst>
            <a:ext uri="{FF2B5EF4-FFF2-40B4-BE49-F238E27FC236}">
              <a16:creationId xmlns:a16="http://schemas.microsoft.com/office/drawing/2014/main" id="{F922E62A-06F6-4FAB-B576-59BC704512BD}"/>
            </a:ext>
          </a:extLst>
        </xdr:cNvPr>
        <xdr:cNvSpPr/>
      </xdr:nvSpPr>
      <xdr:spPr>
        <a:xfrm>
          <a:off x="8639175" y="960255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163747</xdr:rowOff>
    </xdr:from>
    <xdr:to>
      <xdr:col>46</xdr:col>
      <xdr:colOff>38100</xdr:colOff>
      <xdr:row>59</xdr:row>
      <xdr:rowOff>93897</xdr:rowOff>
    </xdr:to>
    <xdr:sp macro="" textlink="">
      <xdr:nvSpPr>
        <xdr:cNvPr id="218" name="フローチャート: 判断 217">
          <a:extLst>
            <a:ext uri="{FF2B5EF4-FFF2-40B4-BE49-F238E27FC236}">
              <a16:creationId xmlns:a16="http://schemas.microsoft.com/office/drawing/2014/main" id="{11543D30-6B22-49D2-983E-DA372A47A89D}"/>
            </a:ext>
          </a:extLst>
        </xdr:cNvPr>
        <xdr:cNvSpPr/>
      </xdr:nvSpPr>
      <xdr:spPr>
        <a:xfrm>
          <a:off x="7839075" y="95617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83424</xdr:rowOff>
    </xdr:from>
    <xdr:to>
      <xdr:col>41</xdr:col>
      <xdr:colOff>101600</xdr:colOff>
      <xdr:row>60</xdr:row>
      <xdr:rowOff>13574</xdr:rowOff>
    </xdr:to>
    <xdr:sp macro="" textlink="">
      <xdr:nvSpPr>
        <xdr:cNvPr id="219" name="フローチャート: 判断 218">
          <a:extLst>
            <a:ext uri="{FF2B5EF4-FFF2-40B4-BE49-F238E27FC236}">
              <a16:creationId xmlns:a16="http://schemas.microsoft.com/office/drawing/2014/main" id="{2B93D4BF-7EF0-486A-A318-AEDDC22AA133}"/>
            </a:ext>
          </a:extLst>
        </xdr:cNvPr>
        <xdr:cNvSpPr/>
      </xdr:nvSpPr>
      <xdr:spPr>
        <a:xfrm>
          <a:off x="7029450" y="964969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2B4568E7-FC59-4E58-AEFE-41E61712639A}"/>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32391C85-3B58-49ED-951F-B705E8A31470}"/>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0087FB7-D922-4EAD-B2AB-D5A018CE664A}"/>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FDC6CD9-3FF1-4774-A47B-AA7B1C444C08}"/>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EEE7BC8-471D-49ED-A899-D68F2EA1B116}"/>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90863</xdr:rowOff>
    </xdr:from>
    <xdr:to>
      <xdr:col>55</xdr:col>
      <xdr:colOff>50800</xdr:colOff>
      <xdr:row>59</xdr:row>
      <xdr:rowOff>21013</xdr:rowOff>
    </xdr:to>
    <xdr:sp macro="" textlink="">
      <xdr:nvSpPr>
        <xdr:cNvPr id="225" name="楕円 224">
          <a:extLst>
            <a:ext uri="{FF2B5EF4-FFF2-40B4-BE49-F238E27FC236}">
              <a16:creationId xmlns:a16="http://schemas.microsoft.com/office/drawing/2014/main" id="{122421B5-D6EB-4262-AF43-2E3D1FBC54E9}"/>
            </a:ext>
          </a:extLst>
        </xdr:cNvPr>
        <xdr:cNvSpPr/>
      </xdr:nvSpPr>
      <xdr:spPr>
        <a:xfrm>
          <a:off x="9401175" y="948886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113740</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85D0862F-0339-4721-9FF7-441BC483E691}"/>
            </a:ext>
          </a:extLst>
        </xdr:cNvPr>
        <xdr:cNvSpPr txBox="1"/>
      </xdr:nvSpPr>
      <xdr:spPr>
        <a:xfrm>
          <a:off x="9477375" y="935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107179</xdr:rowOff>
    </xdr:from>
    <xdr:to>
      <xdr:col>50</xdr:col>
      <xdr:colOff>165100</xdr:colOff>
      <xdr:row>59</xdr:row>
      <xdr:rowOff>37329</xdr:rowOff>
    </xdr:to>
    <xdr:sp macro="" textlink="">
      <xdr:nvSpPr>
        <xdr:cNvPr id="227" name="楕円 226">
          <a:extLst>
            <a:ext uri="{FF2B5EF4-FFF2-40B4-BE49-F238E27FC236}">
              <a16:creationId xmlns:a16="http://schemas.microsoft.com/office/drawing/2014/main" id="{AEB34CCC-B9F2-429B-A38F-E5E83F6361B2}"/>
            </a:ext>
          </a:extLst>
        </xdr:cNvPr>
        <xdr:cNvSpPr/>
      </xdr:nvSpPr>
      <xdr:spPr>
        <a:xfrm>
          <a:off x="8639175" y="95051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141663</xdr:rowOff>
    </xdr:from>
    <xdr:to>
      <xdr:col>55</xdr:col>
      <xdr:colOff>0</xdr:colOff>
      <xdr:row>58</xdr:row>
      <xdr:rowOff>157979</xdr:rowOff>
    </xdr:to>
    <xdr:cxnSp macro="">
      <xdr:nvCxnSpPr>
        <xdr:cNvPr id="228" name="直線コネクタ 227">
          <a:extLst>
            <a:ext uri="{FF2B5EF4-FFF2-40B4-BE49-F238E27FC236}">
              <a16:creationId xmlns:a16="http://schemas.microsoft.com/office/drawing/2014/main" id="{A7216895-B8E6-41E3-A4D1-BE1C285229DE}"/>
            </a:ext>
          </a:extLst>
        </xdr:cNvPr>
        <xdr:cNvCxnSpPr/>
      </xdr:nvCxnSpPr>
      <xdr:spPr>
        <a:xfrm flipV="1">
          <a:off x="8686800" y="9546013"/>
          <a:ext cx="742950" cy="1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121476</xdr:rowOff>
    </xdr:from>
    <xdr:to>
      <xdr:col>46</xdr:col>
      <xdr:colOff>38100</xdr:colOff>
      <xdr:row>59</xdr:row>
      <xdr:rowOff>51626</xdr:rowOff>
    </xdr:to>
    <xdr:sp macro="" textlink="">
      <xdr:nvSpPr>
        <xdr:cNvPr id="229" name="楕円 228">
          <a:extLst>
            <a:ext uri="{FF2B5EF4-FFF2-40B4-BE49-F238E27FC236}">
              <a16:creationId xmlns:a16="http://schemas.microsoft.com/office/drawing/2014/main" id="{2BA678B1-0E7F-4BDF-B365-87125E7137D6}"/>
            </a:ext>
          </a:extLst>
        </xdr:cNvPr>
        <xdr:cNvSpPr/>
      </xdr:nvSpPr>
      <xdr:spPr>
        <a:xfrm>
          <a:off x="7839075" y="952582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157979</xdr:rowOff>
    </xdr:from>
    <xdr:to>
      <xdr:col>50</xdr:col>
      <xdr:colOff>114300</xdr:colOff>
      <xdr:row>59</xdr:row>
      <xdr:rowOff>826</xdr:rowOff>
    </xdr:to>
    <xdr:cxnSp macro="">
      <xdr:nvCxnSpPr>
        <xdr:cNvPr id="230" name="直線コネクタ 229">
          <a:extLst>
            <a:ext uri="{FF2B5EF4-FFF2-40B4-BE49-F238E27FC236}">
              <a16:creationId xmlns:a16="http://schemas.microsoft.com/office/drawing/2014/main" id="{85EDC964-6A49-4C99-96FD-6EBA7C7C8A31}"/>
            </a:ext>
          </a:extLst>
        </xdr:cNvPr>
        <xdr:cNvCxnSpPr/>
      </xdr:nvCxnSpPr>
      <xdr:spPr>
        <a:xfrm flipV="1">
          <a:off x="7886700" y="9562329"/>
          <a:ext cx="8001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137178</xdr:rowOff>
    </xdr:from>
    <xdr:to>
      <xdr:col>41</xdr:col>
      <xdr:colOff>101600</xdr:colOff>
      <xdr:row>59</xdr:row>
      <xdr:rowOff>67328</xdr:rowOff>
    </xdr:to>
    <xdr:sp macro="" textlink="">
      <xdr:nvSpPr>
        <xdr:cNvPr id="231" name="楕円 230">
          <a:extLst>
            <a:ext uri="{FF2B5EF4-FFF2-40B4-BE49-F238E27FC236}">
              <a16:creationId xmlns:a16="http://schemas.microsoft.com/office/drawing/2014/main" id="{4EABBB39-E32C-4C84-A160-4EB64C7E7EAB}"/>
            </a:ext>
          </a:extLst>
        </xdr:cNvPr>
        <xdr:cNvSpPr/>
      </xdr:nvSpPr>
      <xdr:spPr>
        <a:xfrm>
          <a:off x="7029450" y="954152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826</xdr:rowOff>
    </xdr:from>
    <xdr:to>
      <xdr:col>45</xdr:col>
      <xdr:colOff>177800</xdr:colOff>
      <xdr:row>59</xdr:row>
      <xdr:rowOff>16528</xdr:rowOff>
    </xdr:to>
    <xdr:cxnSp macro="">
      <xdr:nvCxnSpPr>
        <xdr:cNvPr id="232" name="直線コネクタ 231">
          <a:extLst>
            <a:ext uri="{FF2B5EF4-FFF2-40B4-BE49-F238E27FC236}">
              <a16:creationId xmlns:a16="http://schemas.microsoft.com/office/drawing/2014/main" id="{59FDF562-2EF7-4780-91B0-237F74995C94}"/>
            </a:ext>
          </a:extLst>
        </xdr:cNvPr>
        <xdr:cNvCxnSpPr/>
      </xdr:nvCxnSpPr>
      <xdr:spPr>
        <a:xfrm flipV="1">
          <a:off x="7077075" y="9563926"/>
          <a:ext cx="809625" cy="1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132185</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369C559C-6607-47DE-A0FC-F9FAEA20BA82}"/>
            </a:ext>
          </a:extLst>
        </xdr:cNvPr>
        <xdr:cNvSpPr txBox="1"/>
      </xdr:nvSpPr>
      <xdr:spPr>
        <a:xfrm>
          <a:off x="8399995" y="969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85024</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286BBA42-9863-41AC-8709-5E6B5CD60F6D}"/>
            </a:ext>
          </a:extLst>
        </xdr:cNvPr>
        <xdr:cNvSpPr txBox="1"/>
      </xdr:nvSpPr>
      <xdr:spPr>
        <a:xfrm>
          <a:off x="7609420" y="965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4701</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B5B9B5F8-602A-4CF6-8CA9-8B88A618E878}"/>
            </a:ext>
          </a:extLst>
        </xdr:cNvPr>
        <xdr:cNvSpPr txBox="1"/>
      </xdr:nvSpPr>
      <xdr:spPr>
        <a:xfrm>
          <a:off x="6818845" y="973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53856</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4F1019EE-DC17-429F-835A-63AD138CDD7C}"/>
            </a:ext>
          </a:extLst>
        </xdr:cNvPr>
        <xdr:cNvSpPr txBox="1"/>
      </xdr:nvSpPr>
      <xdr:spPr>
        <a:xfrm>
          <a:off x="8399995" y="928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68153</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9476F7FE-C46D-453D-AAE6-792CC50B79E9}"/>
            </a:ext>
          </a:extLst>
        </xdr:cNvPr>
        <xdr:cNvSpPr txBox="1"/>
      </xdr:nvSpPr>
      <xdr:spPr>
        <a:xfrm>
          <a:off x="7609420" y="930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83855</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F65AA72A-E711-4638-ADE6-E4D6AE47A684}"/>
            </a:ext>
          </a:extLst>
        </xdr:cNvPr>
        <xdr:cNvSpPr txBox="1"/>
      </xdr:nvSpPr>
      <xdr:spPr>
        <a:xfrm>
          <a:off x="6818845" y="932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5C6045DD-C49A-4D47-8541-2BB4EDEE15C4}"/>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0" name="正方形/長方形 239">
          <a:extLst>
            <a:ext uri="{FF2B5EF4-FFF2-40B4-BE49-F238E27FC236}">
              <a16:creationId xmlns:a16="http://schemas.microsoft.com/office/drawing/2014/main" id="{0C87EC93-15BD-400C-B7AA-39FA75A152BA}"/>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1" name="正方形/長方形 240">
          <a:extLst>
            <a:ext uri="{FF2B5EF4-FFF2-40B4-BE49-F238E27FC236}">
              <a16:creationId xmlns:a16="http://schemas.microsoft.com/office/drawing/2014/main" id="{BBC4B5F7-D295-4C9C-BC4E-DB511F90A76D}"/>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2" name="正方形/長方形 241">
          <a:extLst>
            <a:ext uri="{FF2B5EF4-FFF2-40B4-BE49-F238E27FC236}">
              <a16:creationId xmlns:a16="http://schemas.microsoft.com/office/drawing/2014/main" id="{E956CD3F-6C5B-4EDD-BC57-3F3DF26EC318}"/>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3" name="正方形/長方形 242">
          <a:extLst>
            <a:ext uri="{FF2B5EF4-FFF2-40B4-BE49-F238E27FC236}">
              <a16:creationId xmlns:a16="http://schemas.microsoft.com/office/drawing/2014/main" id="{3A03A923-5204-403E-B16B-FAFC8378696F}"/>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9E8C0D16-BEC4-4FA0-99DB-DA077BE77CC9}"/>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5D4CD6F3-E2EA-4E10-A904-29FD79D5CB68}"/>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5A0AD5AE-F1D2-4ACA-AAF8-A23FB4B1E6F9}"/>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a:extLst>
            <a:ext uri="{FF2B5EF4-FFF2-40B4-BE49-F238E27FC236}">
              <a16:creationId xmlns:a16="http://schemas.microsoft.com/office/drawing/2014/main" id="{9C2C5D28-9B29-4F11-921E-05815B93F46A}"/>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8" name="直線コネクタ 247">
          <a:extLst>
            <a:ext uri="{FF2B5EF4-FFF2-40B4-BE49-F238E27FC236}">
              <a16:creationId xmlns:a16="http://schemas.microsoft.com/office/drawing/2014/main" id="{1B0B13C2-99BB-42D1-AAD4-DBB075729CBD}"/>
            </a:ext>
          </a:extLst>
        </xdr:cNvPr>
        <xdr:cNvCxnSpPr/>
      </xdr:nvCxnSpPr>
      <xdr:spPr>
        <a:xfrm>
          <a:off x="6858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9" name="テキスト ボックス 248">
          <a:extLst>
            <a:ext uri="{FF2B5EF4-FFF2-40B4-BE49-F238E27FC236}">
              <a16:creationId xmlns:a16="http://schemas.microsoft.com/office/drawing/2014/main" id="{7AC31B6C-031E-46ED-8A31-57E568760A93}"/>
            </a:ext>
          </a:extLst>
        </xdr:cNvPr>
        <xdr:cNvSpPr txBox="1"/>
      </xdr:nvSpPr>
      <xdr:spPr>
        <a:xfrm>
          <a:off x="339891" y="13837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0" name="直線コネクタ 249">
          <a:extLst>
            <a:ext uri="{FF2B5EF4-FFF2-40B4-BE49-F238E27FC236}">
              <a16:creationId xmlns:a16="http://schemas.microsoft.com/office/drawing/2014/main" id="{DC5E02B0-74BA-4F8C-ADAF-28D27E3AAC8A}"/>
            </a:ext>
          </a:extLst>
        </xdr:cNvPr>
        <xdr:cNvCxnSpPr/>
      </xdr:nvCxnSpPr>
      <xdr:spPr>
        <a:xfrm>
          <a:off x="6858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1" name="テキスト ボックス 250">
          <a:extLst>
            <a:ext uri="{FF2B5EF4-FFF2-40B4-BE49-F238E27FC236}">
              <a16:creationId xmlns:a16="http://schemas.microsoft.com/office/drawing/2014/main" id="{9A57D049-6B40-4E76-A1C3-960F6A2C7133}"/>
            </a:ext>
          </a:extLst>
        </xdr:cNvPr>
        <xdr:cNvSpPr txBox="1"/>
      </xdr:nvSpPr>
      <xdr:spPr>
        <a:xfrm>
          <a:off x="339891"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2" name="直線コネクタ 251">
          <a:extLst>
            <a:ext uri="{FF2B5EF4-FFF2-40B4-BE49-F238E27FC236}">
              <a16:creationId xmlns:a16="http://schemas.microsoft.com/office/drawing/2014/main" id="{04151109-AED7-4323-9585-0BEBCE1240EA}"/>
            </a:ext>
          </a:extLst>
        </xdr:cNvPr>
        <xdr:cNvCxnSpPr/>
      </xdr:nvCxnSpPr>
      <xdr:spPr>
        <a:xfrm>
          <a:off x="6858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3" name="テキスト ボックス 252">
          <a:extLst>
            <a:ext uri="{FF2B5EF4-FFF2-40B4-BE49-F238E27FC236}">
              <a16:creationId xmlns:a16="http://schemas.microsoft.com/office/drawing/2014/main" id="{055D56F8-77EB-4C4A-8428-5F249BC5B23D}"/>
            </a:ext>
          </a:extLst>
        </xdr:cNvPr>
        <xdr:cNvSpPr txBox="1"/>
      </xdr:nvSpPr>
      <xdr:spPr>
        <a:xfrm>
          <a:off x="339891"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4" name="直線コネクタ 253">
          <a:extLst>
            <a:ext uri="{FF2B5EF4-FFF2-40B4-BE49-F238E27FC236}">
              <a16:creationId xmlns:a16="http://schemas.microsoft.com/office/drawing/2014/main" id="{97EE5464-A289-4F4D-AD53-77EDEDD9B61C}"/>
            </a:ext>
          </a:extLst>
        </xdr:cNvPr>
        <xdr:cNvCxnSpPr/>
      </xdr:nvCxnSpPr>
      <xdr:spPr>
        <a:xfrm>
          <a:off x="6858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5" name="テキスト ボックス 254">
          <a:extLst>
            <a:ext uri="{FF2B5EF4-FFF2-40B4-BE49-F238E27FC236}">
              <a16:creationId xmlns:a16="http://schemas.microsoft.com/office/drawing/2014/main" id="{A0AB0696-2290-4E71-BA5F-E593CCD6C9CD}"/>
            </a:ext>
          </a:extLst>
        </xdr:cNvPr>
        <xdr:cNvSpPr txBox="1"/>
      </xdr:nvSpPr>
      <xdr:spPr>
        <a:xfrm>
          <a:off x="339891"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7D85685D-4C77-4F3B-BF0C-1C8825F5DB94}"/>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7" name="テキスト ボックス 256">
          <a:extLst>
            <a:ext uri="{FF2B5EF4-FFF2-40B4-BE49-F238E27FC236}">
              <a16:creationId xmlns:a16="http://schemas.microsoft.com/office/drawing/2014/main" id="{737555A5-4293-4273-8054-B5F8A5BFA37D}"/>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id="{0EF33669-7553-4F57-8469-49B4A1153F63}"/>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80</xdr:row>
      <xdr:rowOff>42672</xdr:rowOff>
    </xdr:from>
    <xdr:to>
      <xdr:col>24</xdr:col>
      <xdr:colOff>62865</xdr:colOff>
      <xdr:row>86</xdr:row>
      <xdr:rowOff>106680</xdr:rowOff>
    </xdr:to>
    <xdr:cxnSp macro="">
      <xdr:nvCxnSpPr>
        <xdr:cNvPr id="259" name="直線コネクタ 258">
          <a:extLst>
            <a:ext uri="{FF2B5EF4-FFF2-40B4-BE49-F238E27FC236}">
              <a16:creationId xmlns:a16="http://schemas.microsoft.com/office/drawing/2014/main" id="{56A7B6A7-9083-46A8-88D3-1DCF55A5EB19}"/>
            </a:ext>
          </a:extLst>
        </xdr:cNvPr>
        <xdr:cNvCxnSpPr/>
      </xdr:nvCxnSpPr>
      <xdr:spPr>
        <a:xfrm flipV="1">
          <a:off x="4179570" y="13009372"/>
          <a:ext cx="1270" cy="1029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110507</xdr:rowOff>
    </xdr:from>
    <xdr:ext cx="405111" cy="259045"/>
    <xdr:sp macro="" textlink="">
      <xdr:nvSpPr>
        <xdr:cNvPr id="260" name="【公営住宅】&#10;有形固定資産減価償却率最小値テキスト">
          <a:extLst>
            <a:ext uri="{FF2B5EF4-FFF2-40B4-BE49-F238E27FC236}">
              <a16:creationId xmlns:a16="http://schemas.microsoft.com/office/drawing/2014/main" id="{C594F584-D043-461D-9D25-09A4E21378CB}"/>
            </a:ext>
          </a:extLst>
        </xdr:cNvPr>
        <xdr:cNvSpPr txBox="1"/>
      </xdr:nvSpPr>
      <xdr:spPr>
        <a:xfrm>
          <a:off x="4229100"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61" name="直線コネクタ 260">
          <a:extLst>
            <a:ext uri="{FF2B5EF4-FFF2-40B4-BE49-F238E27FC236}">
              <a16:creationId xmlns:a16="http://schemas.microsoft.com/office/drawing/2014/main" id="{58D84D17-FE0E-4903-B879-A0C285AC98FE}"/>
            </a:ext>
          </a:extLst>
        </xdr:cNvPr>
        <xdr:cNvCxnSpPr/>
      </xdr:nvCxnSpPr>
      <xdr:spPr>
        <a:xfrm>
          <a:off x="4105275" y="140385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160799</xdr:rowOff>
    </xdr:from>
    <xdr:ext cx="405111" cy="259045"/>
    <xdr:sp macro="" textlink="">
      <xdr:nvSpPr>
        <xdr:cNvPr id="262" name="【公営住宅】&#10;有形固定資産減価償却率最大値テキスト">
          <a:extLst>
            <a:ext uri="{FF2B5EF4-FFF2-40B4-BE49-F238E27FC236}">
              <a16:creationId xmlns:a16="http://schemas.microsoft.com/office/drawing/2014/main" id="{C5834E4B-7CBB-44DA-AE20-4F2F85E15E4C}"/>
            </a:ext>
          </a:extLst>
        </xdr:cNvPr>
        <xdr:cNvSpPr txBox="1"/>
      </xdr:nvSpPr>
      <xdr:spPr>
        <a:xfrm>
          <a:off x="4229100" y="1280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42672</xdr:rowOff>
    </xdr:from>
    <xdr:to>
      <xdr:col>24</xdr:col>
      <xdr:colOff>152400</xdr:colOff>
      <xdr:row>80</xdr:row>
      <xdr:rowOff>42672</xdr:rowOff>
    </xdr:to>
    <xdr:cxnSp macro="">
      <xdr:nvCxnSpPr>
        <xdr:cNvPr id="263" name="直線コネクタ 262">
          <a:extLst>
            <a:ext uri="{FF2B5EF4-FFF2-40B4-BE49-F238E27FC236}">
              <a16:creationId xmlns:a16="http://schemas.microsoft.com/office/drawing/2014/main" id="{892DC09A-ECF5-4C86-8581-B8BC35A29477}"/>
            </a:ext>
          </a:extLst>
        </xdr:cNvPr>
        <xdr:cNvCxnSpPr/>
      </xdr:nvCxnSpPr>
      <xdr:spPr>
        <a:xfrm>
          <a:off x="4105275" y="130093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82314</xdr:rowOff>
    </xdr:from>
    <xdr:ext cx="405111" cy="259045"/>
    <xdr:sp macro="" textlink="">
      <xdr:nvSpPr>
        <xdr:cNvPr id="264" name="【公営住宅】&#10;有形固定資産減価償却率平均値テキスト">
          <a:extLst>
            <a:ext uri="{FF2B5EF4-FFF2-40B4-BE49-F238E27FC236}">
              <a16:creationId xmlns:a16="http://schemas.microsoft.com/office/drawing/2014/main" id="{F502628B-21C2-4B9F-ABB6-01F168D5CAA7}"/>
            </a:ext>
          </a:extLst>
        </xdr:cNvPr>
        <xdr:cNvSpPr txBox="1"/>
      </xdr:nvSpPr>
      <xdr:spPr>
        <a:xfrm>
          <a:off x="4229100" y="13210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103887</xdr:rowOff>
    </xdr:from>
    <xdr:to>
      <xdr:col>24</xdr:col>
      <xdr:colOff>114300</xdr:colOff>
      <xdr:row>82</xdr:row>
      <xdr:rowOff>34037</xdr:rowOff>
    </xdr:to>
    <xdr:sp macro="" textlink="">
      <xdr:nvSpPr>
        <xdr:cNvPr id="265" name="フローチャート: 判断 264">
          <a:extLst>
            <a:ext uri="{FF2B5EF4-FFF2-40B4-BE49-F238E27FC236}">
              <a16:creationId xmlns:a16="http://schemas.microsoft.com/office/drawing/2014/main" id="{7440877E-FCD4-441B-B164-938A6C0A5D7A}"/>
            </a:ext>
          </a:extLst>
        </xdr:cNvPr>
        <xdr:cNvSpPr/>
      </xdr:nvSpPr>
      <xdr:spPr>
        <a:xfrm>
          <a:off x="4124325" y="1323251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66" name="フローチャート: 判断 265">
          <a:extLst>
            <a:ext uri="{FF2B5EF4-FFF2-40B4-BE49-F238E27FC236}">
              <a16:creationId xmlns:a16="http://schemas.microsoft.com/office/drawing/2014/main" id="{61584409-8BD7-4046-B7C6-C6BF01204CA8}"/>
            </a:ext>
          </a:extLst>
        </xdr:cNvPr>
        <xdr:cNvSpPr/>
      </xdr:nvSpPr>
      <xdr:spPr>
        <a:xfrm>
          <a:off x="3381375" y="132124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67" name="フローチャート: 判断 266">
          <a:extLst>
            <a:ext uri="{FF2B5EF4-FFF2-40B4-BE49-F238E27FC236}">
              <a16:creationId xmlns:a16="http://schemas.microsoft.com/office/drawing/2014/main" id="{9C7272DB-492F-475F-8CB7-476D708940C4}"/>
            </a:ext>
          </a:extLst>
        </xdr:cNvPr>
        <xdr:cNvSpPr/>
      </xdr:nvSpPr>
      <xdr:spPr>
        <a:xfrm>
          <a:off x="2571750" y="1308481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68" name="フローチャート: 判断 267">
          <a:extLst>
            <a:ext uri="{FF2B5EF4-FFF2-40B4-BE49-F238E27FC236}">
              <a16:creationId xmlns:a16="http://schemas.microsoft.com/office/drawing/2014/main" id="{D78A321F-E365-478F-B4B1-ABD7BBE0037E}"/>
            </a:ext>
          </a:extLst>
        </xdr:cNvPr>
        <xdr:cNvSpPr/>
      </xdr:nvSpPr>
      <xdr:spPr>
        <a:xfrm>
          <a:off x="1781175" y="130848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3E64163D-E1FB-4A5B-9AC4-4825D8363EB1}"/>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2974B976-8AC9-48B7-862B-CF39E0C559D6}"/>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388F08E9-68E1-4ED4-BEAA-A3836454D59E}"/>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E7BC717A-8289-45A0-8999-5083A5ABC9E2}"/>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E8295D8F-F321-4A34-A28A-30958FE33D0D}"/>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163322</xdr:rowOff>
    </xdr:from>
    <xdr:to>
      <xdr:col>24</xdr:col>
      <xdr:colOff>114300</xdr:colOff>
      <xdr:row>80</xdr:row>
      <xdr:rowOff>93472</xdr:rowOff>
    </xdr:to>
    <xdr:sp macro="" textlink="">
      <xdr:nvSpPr>
        <xdr:cNvPr id="274" name="楕円 273">
          <a:extLst>
            <a:ext uri="{FF2B5EF4-FFF2-40B4-BE49-F238E27FC236}">
              <a16:creationId xmlns:a16="http://schemas.microsoft.com/office/drawing/2014/main" id="{AF19FDF7-2A4E-4AF3-85D6-933AF4262839}"/>
            </a:ext>
          </a:extLst>
        </xdr:cNvPr>
        <xdr:cNvSpPr/>
      </xdr:nvSpPr>
      <xdr:spPr>
        <a:xfrm>
          <a:off x="4124325" y="1296174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116349</xdr:rowOff>
    </xdr:from>
    <xdr:ext cx="405111" cy="259045"/>
    <xdr:sp macro="" textlink="">
      <xdr:nvSpPr>
        <xdr:cNvPr id="275" name="【公営住宅】&#10;有形固定資産減価償却率該当値テキスト">
          <a:extLst>
            <a:ext uri="{FF2B5EF4-FFF2-40B4-BE49-F238E27FC236}">
              <a16:creationId xmlns:a16="http://schemas.microsoft.com/office/drawing/2014/main" id="{5B52607C-9156-4A51-8DCD-FF5809FB7232}"/>
            </a:ext>
          </a:extLst>
        </xdr:cNvPr>
        <xdr:cNvSpPr txBox="1"/>
      </xdr:nvSpPr>
      <xdr:spPr>
        <a:xfrm>
          <a:off x="4229100" y="1291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103887</xdr:rowOff>
    </xdr:from>
    <xdr:to>
      <xdr:col>20</xdr:col>
      <xdr:colOff>38100</xdr:colOff>
      <xdr:row>80</xdr:row>
      <xdr:rowOff>34037</xdr:rowOff>
    </xdr:to>
    <xdr:sp macro="" textlink="">
      <xdr:nvSpPr>
        <xdr:cNvPr id="276" name="楕円 275">
          <a:extLst>
            <a:ext uri="{FF2B5EF4-FFF2-40B4-BE49-F238E27FC236}">
              <a16:creationId xmlns:a16="http://schemas.microsoft.com/office/drawing/2014/main" id="{4D5307E9-862C-4091-8C48-C7537A0A07B6}"/>
            </a:ext>
          </a:extLst>
        </xdr:cNvPr>
        <xdr:cNvSpPr/>
      </xdr:nvSpPr>
      <xdr:spPr>
        <a:xfrm>
          <a:off x="3381375" y="1290866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154687</xdr:rowOff>
    </xdr:from>
    <xdr:to>
      <xdr:col>24</xdr:col>
      <xdr:colOff>63500</xdr:colOff>
      <xdr:row>80</xdr:row>
      <xdr:rowOff>42672</xdr:rowOff>
    </xdr:to>
    <xdr:cxnSp macro="">
      <xdr:nvCxnSpPr>
        <xdr:cNvPr id="277" name="直線コネクタ 276">
          <a:extLst>
            <a:ext uri="{FF2B5EF4-FFF2-40B4-BE49-F238E27FC236}">
              <a16:creationId xmlns:a16="http://schemas.microsoft.com/office/drawing/2014/main" id="{DD7823CA-B61A-4A3C-9D36-913284F28AB9}"/>
            </a:ext>
          </a:extLst>
        </xdr:cNvPr>
        <xdr:cNvCxnSpPr/>
      </xdr:nvCxnSpPr>
      <xdr:spPr>
        <a:xfrm>
          <a:off x="3429000" y="12956287"/>
          <a:ext cx="752475"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53594</xdr:rowOff>
    </xdr:from>
    <xdr:to>
      <xdr:col>15</xdr:col>
      <xdr:colOff>101600</xdr:colOff>
      <xdr:row>79</xdr:row>
      <xdr:rowOff>155194</xdr:rowOff>
    </xdr:to>
    <xdr:sp macro="" textlink="">
      <xdr:nvSpPr>
        <xdr:cNvPr id="278" name="楕円 277">
          <a:extLst>
            <a:ext uri="{FF2B5EF4-FFF2-40B4-BE49-F238E27FC236}">
              <a16:creationId xmlns:a16="http://schemas.microsoft.com/office/drawing/2014/main" id="{085FCD20-0659-4848-BF09-D3498A313621}"/>
            </a:ext>
          </a:extLst>
        </xdr:cNvPr>
        <xdr:cNvSpPr/>
      </xdr:nvSpPr>
      <xdr:spPr>
        <a:xfrm>
          <a:off x="2571750" y="1285201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104394</xdr:rowOff>
    </xdr:from>
    <xdr:to>
      <xdr:col>19</xdr:col>
      <xdr:colOff>177800</xdr:colOff>
      <xdr:row>79</xdr:row>
      <xdr:rowOff>154687</xdr:rowOff>
    </xdr:to>
    <xdr:cxnSp macro="">
      <xdr:nvCxnSpPr>
        <xdr:cNvPr id="279" name="直線コネクタ 278">
          <a:extLst>
            <a:ext uri="{FF2B5EF4-FFF2-40B4-BE49-F238E27FC236}">
              <a16:creationId xmlns:a16="http://schemas.microsoft.com/office/drawing/2014/main" id="{EE4EE171-AC3E-418F-B6F5-3515B41EA4C3}"/>
            </a:ext>
          </a:extLst>
        </xdr:cNvPr>
        <xdr:cNvCxnSpPr/>
      </xdr:nvCxnSpPr>
      <xdr:spPr>
        <a:xfrm>
          <a:off x="2619375" y="12909169"/>
          <a:ext cx="809625" cy="4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xdr:rowOff>
    </xdr:from>
    <xdr:to>
      <xdr:col>10</xdr:col>
      <xdr:colOff>165100</xdr:colOff>
      <xdr:row>79</xdr:row>
      <xdr:rowOff>118618</xdr:rowOff>
    </xdr:to>
    <xdr:sp macro="" textlink="">
      <xdr:nvSpPr>
        <xdr:cNvPr id="280" name="楕円 279">
          <a:extLst>
            <a:ext uri="{FF2B5EF4-FFF2-40B4-BE49-F238E27FC236}">
              <a16:creationId xmlns:a16="http://schemas.microsoft.com/office/drawing/2014/main" id="{AE694B5A-FE43-4F2E-84E0-DF8553EC798A}"/>
            </a:ext>
          </a:extLst>
        </xdr:cNvPr>
        <xdr:cNvSpPr/>
      </xdr:nvSpPr>
      <xdr:spPr>
        <a:xfrm>
          <a:off x="1781175" y="1281861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67818</xdr:rowOff>
    </xdr:from>
    <xdr:to>
      <xdr:col>15</xdr:col>
      <xdr:colOff>50800</xdr:colOff>
      <xdr:row>79</xdr:row>
      <xdr:rowOff>104394</xdr:rowOff>
    </xdr:to>
    <xdr:cxnSp macro="">
      <xdr:nvCxnSpPr>
        <xdr:cNvPr id="281" name="直線コネクタ 280">
          <a:extLst>
            <a:ext uri="{FF2B5EF4-FFF2-40B4-BE49-F238E27FC236}">
              <a16:creationId xmlns:a16="http://schemas.microsoft.com/office/drawing/2014/main" id="{A262DAD1-670D-478C-9E50-1643535A2179}"/>
            </a:ext>
          </a:extLst>
        </xdr:cNvPr>
        <xdr:cNvCxnSpPr/>
      </xdr:nvCxnSpPr>
      <xdr:spPr>
        <a:xfrm>
          <a:off x="1828800" y="12866243"/>
          <a:ext cx="790575"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82" name="n_1aveValue【公営住宅】&#10;有形固定資産減価償却率">
          <a:extLst>
            <a:ext uri="{FF2B5EF4-FFF2-40B4-BE49-F238E27FC236}">
              <a16:creationId xmlns:a16="http://schemas.microsoft.com/office/drawing/2014/main" id="{493A272B-6398-44CC-96C3-4FF1D0CDC496}"/>
            </a:ext>
          </a:extLst>
        </xdr:cNvPr>
        <xdr:cNvSpPr txBox="1"/>
      </xdr:nvSpPr>
      <xdr:spPr>
        <a:xfrm>
          <a:off x="32391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83" name="n_2aveValue【公営住宅】&#10;有形固定資産減価償却率">
          <a:extLst>
            <a:ext uri="{FF2B5EF4-FFF2-40B4-BE49-F238E27FC236}">
              <a16:creationId xmlns:a16="http://schemas.microsoft.com/office/drawing/2014/main" id="{29937E04-AE3C-4B40-8658-C24FC2114E17}"/>
            </a:ext>
          </a:extLst>
        </xdr:cNvPr>
        <xdr:cNvSpPr txBox="1"/>
      </xdr:nvSpPr>
      <xdr:spPr>
        <a:xfrm>
          <a:off x="2439044" y="13174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284" name="n_3aveValue【公営住宅】&#10;有形固定資産減価償却率">
          <a:extLst>
            <a:ext uri="{FF2B5EF4-FFF2-40B4-BE49-F238E27FC236}">
              <a16:creationId xmlns:a16="http://schemas.microsoft.com/office/drawing/2014/main" id="{9164FE5A-B693-40A4-835F-33109151AC63}"/>
            </a:ext>
          </a:extLst>
        </xdr:cNvPr>
        <xdr:cNvSpPr txBox="1"/>
      </xdr:nvSpPr>
      <xdr:spPr>
        <a:xfrm>
          <a:off x="1648469" y="13174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50564</xdr:rowOff>
    </xdr:from>
    <xdr:ext cx="405111" cy="259045"/>
    <xdr:sp macro="" textlink="">
      <xdr:nvSpPr>
        <xdr:cNvPr id="285" name="n_1mainValue【公営住宅】&#10;有形固定資産減価償却率">
          <a:extLst>
            <a:ext uri="{FF2B5EF4-FFF2-40B4-BE49-F238E27FC236}">
              <a16:creationId xmlns:a16="http://schemas.microsoft.com/office/drawing/2014/main" id="{034C49EE-43F1-447B-AB96-FF741E9A0E29}"/>
            </a:ext>
          </a:extLst>
        </xdr:cNvPr>
        <xdr:cNvSpPr txBox="1"/>
      </xdr:nvSpPr>
      <xdr:spPr>
        <a:xfrm>
          <a:off x="3239144" y="1268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271</xdr:rowOff>
    </xdr:from>
    <xdr:ext cx="405111" cy="259045"/>
    <xdr:sp macro="" textlink="">
      <xdr:nvSpPr>
        <xdr:cNvPr id="286" name="n_2mainValue【公営住宅】&#10;有形固定資産減価償却率">
          <a:extLst>
            <a:ext uri="{FF2B5EF4-FFF2-40B4-BE49-F238E27FC236}">
              <a16:creationId xmlns:a16="http://schemas.microsoft.com/office/drawing/2014/main" id="{3F35A03B-60AB-4645-B18F-5B253313364F}"/>
            </a:ext>
          </a:extLst>
        </xdr:cNvPr>
        <xdr:cNvSpPr txBox="1"/>
      </xdr:nvSpPr>
      <xdr:spPr>
        <a:xfrm>
          <a:off x="2439044" y="1263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135145</xdr:rowOff>
    </xdr:from>
    <xdr:ext cx="405111" cy="259045"/>
    <xdr:sp macro="" textlink="">
      <xdr:nvSpPr>
        <xdr:cNvPr id="287" name="n_3mainValue【公営住宅】&#10;有形固定資産減価償却率">
          <a:extLst>
            <a:ext uri="{FF2B5EF4-FFF2-40B4-BE49-F238E27FC236}">
              <a16:creationId xmlns:a16="http://schemas.microsoft.com/office/drawing/2014/main" id="{EE9AB158-AE27-4E18-8DAD-4EB03252A326}"/>
            </a:ext>
          </a:extLst>
        </xdr:cNvPr>
        <xdr:cNvSpPr txBox="1"/>
      </xdr:nvSpPr>
      <xdr:spPr>
        <a:xfrm>
          <a:off x="1648469" y="1261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29A75B35-2AD1-4877-B7BB-5A384B8C720E}"/>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9" name="正方形/長方形 288">
          <a:extLst>
            <a:ext uri="{FF2B5EF4-FFF2-40B4-BE49-F238E27FC236}">
              <a16:creationId xmlns:a16="http://schemas.microsoft.com/office/drawing/2014/main" id="{4E0F0511-DC12-4133-98D0-B7140E215C03}"/>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0" name="正方形/長方形 289">
          <a:extLst>
            <a:ext uri="{FF2B5EF4-FFF2-40B4-BE49-F238E27FC236}">
              <a16:creationId xmlns:a16="http://schemas.microsoft.com/office/drawing/2014/main" id="{4E8D0096-528E-42E8-80A3-25E864763C39}"/>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1" name="正方形/長方形 290">
          <a:extLst>
            <a:ext uri="{FF2B5EF4-FFF2-40B4-BE49-F238E27FC236}">
              <a16:creationId xmlns:a16="http://schemas.microsoft.com/office/drawing/2014/main" id="{41845A96-14E4-4268-94E5-46585DC6B102}"/>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2" name="正方形/長方形 291">
          <a:extLst>
            <a:ext uri="{FF2B5EF4-FFF2-40B4-BE49-F238E27FC236}">
              <a16:creationId xmlns:a16="http://schemas.microsoft.com/office/drawing/2014/main" id="{390E42A2-47D3-4C9E-8788-21847CE613A9}"/>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A0AF8446-7409-47DF-829E-C6D39F276886}"/>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8D457DE6-69CF-4373-8DB1-BE5453B6311B}"/>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A65DF70F-A759-4996-BDD6-FE0A0FB821B0}"/>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96" name="テキスト ボックス 295">
          <a:extLst>
            <a:ext uri="{FF2B5EF4-FFF2-40B4-BE49-F238E27FC236}">
              <a16:creationId xmlns:a16="http://schemas.microsoft.com/office/drawing/2014/main" id="{F8C0A9BF-80DF-4DE8-8B74-DC4425DFFB31}"/>
            </a:ext>
          </a:extLst>
        </xdr:cNvPr>
        <xdr:cNvSpPr txBox="1"/>
      </xdr:nvSpPr>
      <xdr:spPr>
        <a:xfrm>
          <a:off x="5527221"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a:extLst>
            <a:ext uri="{FF2B5EF4-FFF2-40B4-BE49-F238E27FC236}">
              <a16:creationId xmlns:a16="http://schemas.microsoft.com/office/drawing/2014/main" id="{14A8B303-C77C-40C1-A6A0-09419A117EBE}"/>
            </a:ext>
          </a:extLst>
        </xdr:cNvPr>
        <xdr:cNvCxnSpPr/>
      </xdr:nvCxnSpPr>
      <xdr:spPr>
        <a:xfrm>
          <a:off x="5953125" y="13973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a:extLst>
            <a:ext uri="{FF2B5EF4-FFF2-40B4-BE49-F238E27FC236}">
              <a16:creationId xmlns:a16="http://schemas.microsoft.com/office/drawing/2014/main" id="{1AC3C414-E508-49C2-966C-F0933EC62BF5}"/>
            </a:ext>
          </a:extLst>
        </xdr:cNvPr>
        <xdr:cNvSpPr txBox="1"/>
      </xdr:nvSpPr>
      <xdr:spPr>
        <a:xfrm>
          <a:off x="5527221"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a:extLst>
            <a:ext uri="{FF2B5EF4-FFF2-40B4-BE49-F238E27FC236}">
              <a16:creationId xmlns:a16="http://schemas.microsoft.com/office/drawing/2014/main" id="{29333F67-A3FB-4005-8FED-E99F4AE96CDA}"/>
            </a:ext>
          </a:extLst>
        </xdr:cNvPr>
        <xdr:cNvCxnSpPr/>
      </xdr:nvCxnSpPr>
      <xdr:spPr>
        <a:xfrm>
          <a:off x="5953125" y="1354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a:extLst>
            <a:ext uri="{FF2B5EF4-FFF2-40B4-BE49-F238E27FC236}">
              <a16:creationId xmlns:a16="http://schemas.microsoft.com/office/drawing/2014/main" id="{1D21F6FC-0EA9-4F45-A62A-18F75A920AD0}"/>
            </a:ext>
          </a:extLst>
        </xdr:cNvPr>
        <xdr:cNvSpPr txBox="1"/>
      </xdr:nvSpPr>
      <xdr:spPr>
        <a:xfrm>
          <a:off x="5527221"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a:extLst>
            <a:ext uri="{FF2B5EF4-FFF2-40B4-BE49-F238E27FC236}">
              <a16:creationId xmlns:a16="http://schemas.microsoft.com/office/drawing/2014/main" id="{620801C5-AD96-4AA8-9A36-73FB038DA476}"/>
            </a:ext>
          </a:extLst>
        </xdr:cNvPr>
        <xdr:cNvCxnSpPr/>
      </xdr:nvCxnSpPr>
      <xdr:spPr>
        <a:xfrm>
          <a:off x="5953125" y="13115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a:extLst>
            <a:ext uri="{FF2B5EF4-FFF2-40B4-BE49-F238E27FC236}">
              <a16:creationId xmlns:a16="http://schemas.microsoft.com/office/drawing/2014/main" id="{CF3A487E-ACB7-4D96-BCB6-88AA077668E7}"/>
            </a:ext>
          </a:extLst>
        </xdr:cNvPr>
        <xdr:cNvSpPr txBox="1"/>
      </xdr:nvSpPr>
      <xdr:spPr>
        <a:xfrm>
          <a:off x="55272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a:extLst>
            <a:ext uri="{FF2B5EF4-FFF2-40B4-BE49-F238E27FC236}">
              <a16:creationId xmlns:a16="http://schemas.microsoft.com/office/drawing/2014/main" id="{09BC224F-4BD4-4B64-B190-01BC2C716D02}"/>
            </a:ext>
          </a:extLst>
        </xdr:cNvPr>
        <xdr:cNvCxnSpPr/>
      </xdr:nvCxnSpPr>
      <xdr:spPr>
        <a:xfrm>
          <a:off x="5953125" y="126777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a:extLst>
            <a:ext uri="{FF2B5EF4-FFF2-40B4-BE49-F238E27FC236}">
              <a16:creationId xmlns:a16="http://schemas.microsoft.com/office/drawing/2014/main" id="{3F6888BE-8C4E-418D-83C9-7857FF77D001}"/>
            </a:ext>
          </a:extLst>
        </xdr:cNvPr>
        <xdr:cNvSpPr txBox="1"/>
      </xdr:nvSpPr>
      <xdr:spPr>
        <a:xfrm>
          <a:off x="5527221"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a:extLst>
            <a:ext uri="{FF2B5EF4-FFF2-40B4-BE49-F238E27FC236}">
              <a16:creationId xmlns:a16="http://schemas.microsoft.com/office/drawing/2014/main" id="{C67F87AC-548D-4900-A7E5-343A34EA2BD1}"/>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a:extLst>
            <a:ext uri="{FF2B5EF4-FFF2-40B4-BE49-F238E27FC236}">
              <a16:creationId xmlns:a16="http://schemas.microsoft.com/office/drawing/2014/main" id="{A3BA72A9-22C5-4C0D-8662-513EAEB8BC76}"/>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a:extLst>
            <a:ext uri="{FF2B5EF4-FFF2-40B4-BE49-F238E27FC236}">
              <a16:creationId xmlns:a16="http://schemas.microsoft.com/office/drawing/2014/main" id="{9003EEA5-A81B-46F7-B8B8-F30931986124}"/>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70104</xdr:rowOff>
    </xdr:from>
    <xdr:to>
      <xdr:col>54</xdr:col>
      <xdr:colOff>189865</xdr:colOff>
      <xdr:row>86</xdr:row>
      <xdr:rowOff>106680</xdr:rowOff>
    </xdr:to>
    <xdr:cxnSp macro="">
      <xdr:nvCxnSpPr>
        <xdr:cNvPr id="308" name="直線コネクタ 307">
          <a:extLst>
            <a:ext uri="{FF2B5EF4-FFF2-40B4-BE49-F238E27FC236}">
              <a16:creationId xmlns:a16="http://schemas.microsoft.com/office/drawing/2014/main" id="{AE876052-A8AC-46EA-B0DA-E9ABB9EEAF24}"/>
            </a:ext>
          </a:extLst>
        </xdr:cNvPr>
        <xdr:cNvCxnSpPr/>
      </xdr:nvCxnSpPr>
      <xdr:spPr>
        <a:xfrm flipV="1">
          <a:off x="9427845" y="12706604"/>
          <a:ext cx="1270" cy="133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110507</xdr:rowOff>
    </xdr:from>
    <xdr:ext cx="469744" cy="259045"/>
    <xdr:sp macro="" textlink="">
      <xdr:nvSpPr>
        <xdr:cNvPr id="309" name="【公営住宅】&#10;一人当たり面積最小値テキスト">
          <a:extLst>
            <a:ext uri="{FF2B5EF4-FFF2-40B4-BE49-F238E27FC236}">
              <a16:creationId xmlns:a16="http://schemas.microsoft.com/office/drawing/2014/main" id="{CF175D98-04CE-4760-B66A-20A9DA156302}"/>
            </a:ext>
          </a:extLst>
        </xdr:cNvPr>
        <xdr:cNvSpPr txBox="1"/>
      </xdr:nvSpPr>
      <xdr:spPr>
        <a:xfrm>
          <a:off x="9477375"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10" name="直線コネクタ 309">
          <a:extLst>
            <a:ext uri="{FF2B5EF4-FFF2-40B4-BE49-F238E27FC236}">
              <a16:creationId xmlns:a16="http://schemas.microsoft.com/office/drawing/2014/main" id="{624AAB10-85AD-4B11-9A48-78706811FB9B}"/>
            </a:ext>
          </a:extLst>
        </xdr:cNvPr>
        <xdr:cNvCxnSpPr/>
      </xdr:nvCxnSpPr>
      <xdr:spPr>
        <a:xfrm>
          <a:off x="9363075" y="140385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16781</xdr:rowOff>
    </xdr:from>
    <xdr:ext cx="469744" cy="259045"/>
    <xdr:sp macro="" textlink="">
      <xdr:nvSpPr>
        <xdr:cNvPr id="311" name="【公営住宅】&#10;一人当たり面積最大値テキスト">
          <a:extLst>
            <a:ext uri="{FF2B5EF4-FFF2-40B4-BE49-F238E27FC236}">
              <a16:creationId xmlns:a16="http://schemas.microsoft.com/office/drawing/2014/main" id="{757F208E-D77E-49CE-95CA-330AB60D4DD4}"/>
            </a:ext>
          </a:extLst>
        </xdr:cNvPr>
        <xdr:cNvSpPr txBox="1"/>
      </xdr:nvSpPr>
      <xdr:spPr>
        <a:xfrm>
          <a:off x="9477375" y="1249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70104</xdr:rowOff>
    </xdr:from>
    <xdr:to>
      <xdr:col>55</xdr:col>
      <xdr:colOff>88900</xdr:colOff>
      <xdr:row>78</xdr:row>
      <xdr:rowOff>70104</xdr:rowOff>
    </xdr:to>
    <xdr:cxnSp macro="">
      <xdr:nvCxnSpPr>
        <xdr:cNvPr id="312" name="直線コネクタ 311">
          <a:extLst>
            <a:ext uri="{FF2B5EF4-FFF2-40B4-BE49-F238E27FC236}">
              <a16:creationId xmlns:a16="http://schemas.microsoft.com/office/drawing/2014/main" id="{973126A5-BE24-4E26-BA2D-03CE1882E2B9}"/>
            </a:ext>
          </a:extLst>
        </xdr:cNvPr>
        <xdr:cNvCxnSpPr/>
      </xdr:nvCxnSpPr>
      <xdr:spPr>
        <a:xfrm>
          <a:off x="9363075" y="1270660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66312</xdr:rowOff>
    </xdr:from>
    <xdr:ext cx="469744" cy="259045"/>
    <xdr:sp macro="" textlink="">
      <xdr:nvSpPr>
        <xdr:cNvPr id="313" name="【公営住宅】&#10;一人当たり面積平均値テキスト">
          <a:extLst>
            <a:ext uri="{FF2B5EF4-FFF2-40B4-BE49-F238E27FC236}">
              <a16:creationId xmlns:a16="http://schemas.microsoft.com/office/drawing/2014/main" id="{9B5F8BC3-7EEC-47A8-97D7-33B5274D11AE}"/>
            </a:ext>
          </a:extLst>
        </xdr:cNvPr>
        <xdr:cNvSpPr txBox="1"/>
      </xdr:nvSpPr>
      <xdr:spPr>
        <a:xfrm>
          <a:off x="9477375" y="1351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87885</xdr:rowOff>
    </xdr:from>
    <xdr:to>
      <xdr:col>55</xdr:col>
      <xdr:colOff>50800</xdr:colOff>
      <xdr:row>84</xdr:row>
      <xdr:rowOff>18035</xdr:rowOff>
    </xdr:to>
    <xdr:sp macro="" textlink="">
      <xdr:nvSpPr>
        <xdr:cNvPr id="314" name="フローチャート: 判断 313">
          <a:extLst>
            <a:ext uri="{FF2B5EF4-FFF2-40B4-BE49-F238E27FC236}">
              <a16:creationId xmlns:a16="http://schemas.microsoft.com/office/drawing/2014/main" id="{9E48CA29-8E64-44BC-94EF-3C42D4DB9A0F}"/>
            </a:ext>
          </a:extLst>
        </xdr:cNvPr>
        <xdr:cNvSpPr/>
      </xdr:nvSpPr>
      <xdr:spPr>
        <a:xfrm>
          <a:off x="9401175" y="1353401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133604</xdr:rowOff>
    </xdr:from>
    <xdr:to>
      <xdr:col>50</xdr:col>
      <xdr:colOff>165100</xdr:colOff>
      <xdr:row>84</xdr:row>
      <xdr:rowOff>63754</xdr:rowOff>
    </xdr:to>
    <xdr:sp macro="" textlink="">
      <xdr:nvSpPr>
        <xdr:cNvPr id="315" name="フローチャート: 判断 314">
          <a:extLst>
            <a:ext uri="{FF2B5EF4-FFF2-40B4-BE49-F238E27FC236}">
              <a16:creationId xmlns:a16="http://schemas.microsoft.com/office/drawing/2014/main" id="{D6FF1CFB-0B52-4392-8E09-C20B4C2F1F36}"/>
            </a:ext>
          </a:extLst>
        </xdr:cNvPr>
        <xdr:cNvSpPr/>
      </xdr:nvSpPr>
      <xdr:spPr>
        <a:xfrm>
          <a:off x="8639175" y="135829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16" name="フローチャート: 判断 315">
          <a:extLst>
            <a:ext uri="{FF2B5EF4-FFF2-40B4-BE49-F238E27FC236}">
              <a16:creationId xmlns:a16="http://schemas.microsoft.com/office/drawing/2014/main" id="{152833C9-AAE4-473A-9D0C-944B427FE185}"/>
            </a:ext>
          </a:extLst>
        </xdr:cNvPr>
        <xdr:cNvSpPr/>
      </xdr:nvSpPr>
      <xdr:spPr>
        <a:xfrm>
          <a:off x="7839075" y="135911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94742</xdr:rowOff>
    </xdr:from>
    <xdr:to>
      <xdr:col>41</xdr:col>
      <xdr:colOff>101600</xdr:colOff>
      <xdr:row>84</xdr:row>
      <xdr:rowOff>24892</xdr:rowOff>
    </xdr:to>
    <xdr:sp macro="" textlink="">
      <xdr:nvSpPr>
        <xdr:cNvPr id="317" name="フローチャート: 判断 316">
          <a:extLst>
            <a:ext uri="{FF2B5EF4-FFF2-40B4-BE49-F238E27FC236}">
              <a16:creationId xmlns:a16="http://schemas.microsoft.com/office/drawing/2014/main" id="{6B4FD73C-EF5B-4816-82CA-47378A800226}"/>
            </a:ext>
          </a:extLst>
        </xdr:cNvPr>
        <xdr:cNvSpPr/>
      </xdr:nvSpPr>
      <xdr:spPr>
        <a:xfrm>
          <a:off x="7029450" y="1354404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6C7397AD-F9EB-4CA7-8D5D-3862E1DC0CFA}"/>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F58E2757-CA15-446F-B89D-E6D9B55630AB}"/>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1B27C151-EA5D-45A2-BB68-8876B9DEC176}"/>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A9C14D2E-66F1-4B90-9ABD-A671A966B1A6}"/>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1AEDF9D2-AA96-4EAF-A6BC-B84745C2B171}"/>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7874</xdr:rowOff>
    </xdr:from>
    <xdr:to>
      <xdr:col>55</xdr:col>
      <xdr:colOff>50800</xdr:colOff>
      <xdr:row>83</xdr:row>
      <xdr:rowOff>109474</xdr:rowOff>
    </xdr:to>
    <xdr:sp macro="" textlink="">
      <xdr:nvSpPr>
        <xdr:cNvPr id="323" name="楕円 322">
          <a:extLst>
            <a:ext uri="{FF2B5EF4-FFF2-40B4-BE49-F238E27FC236}">
              <a16:creationId xmlns:a16="http://schemas.microsoft.com/office/drawing/2014/main" id="{20FFFF0E-8603-4034-9494-E7A589A971D6}"/>
            </a:ext>
          </a:extLst>
        </xdr:cNvPr>
        <xdr:cNvSpPr/>
      </xdr:nvSpPr>
      <xdr:spPr>
        <a:xfrm>
          <a:off x="9401175" y="1346034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82</xdr:row>
      <xdr:rowOff>30751</xdr:rowOff>
    </xdr:from>
    <xdr:ext cx="469744" cy="259045"/>
    <xdr:sp macro="" textlink="">
      <xdr:nvSpPr>
        <xdr:cNvPr id="324" name="【公営住宅】&#10;一人当たり面積該当値テキスト">
          <a:extLst>
            <a:ext uri="{FF2B5EF4-FFF2-40B4-BE49-F238E27FC236}">
              <a16:creationId xmlns:a16="http://schemas.microsoft.com/office/drawing/2014/main" id="{19DEAD1B-2B7B-4F1B-B549-4BBA37713C56}"/>
            </a:ext>
          </a:extLst>
        </xdr:cNvPr>
        <xdr:cNvSpPr txBox="1"/>
      </xdr:nvSpPr>
      <xdr:spPr>
        <a:xfrm>
          <a:off x="9477375" y="133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xdr:rowOff>
    </xdr:from>
    <xdr:to>
      <xdr:col>50</xdr:col>
      <xdr:colOff>165100</xdr:colOff>
      <xdr:row>83</xdr:row>
      <xdr:rowOff>118618</xdr:rowOff>
    </xdr:to>
    <xdr:sp macro="" textlink="">
      <xdr:nvSpPr>
        <xdr:cNvPr id="325" name="楕円 324">
          <a:extLst>
            <a:ext uri="{FF2B5EF4-FFF2-40B4-BE49-F238E27FC236}">
              <a16:creationId xmlns:a16="http://schemas.microsoft.com/office/drawing/2014/main" id="{3A110E6A-1A62-4373-A54C-03A99DF18CC8}"/>
            </a:ext>
          </a:extLst>
        </xdr:cNvPr>
        <xdr:cNvSpPr/>
      </xdr:nvSpPr>
      <xdr:spPr>
        <a:xfrm>
          <a:off x="8639175" y="1346631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58674</xdr:rowOff>
    </xdr:from>
    <xdr:to>
      <xdr:col>55</xdr:col>
      <xdr:colOff>0</xdr:colOff>
      <xdr:row>83</xdr:row>
      <xdr:rowOff>67818</xdr:rowOff>
    </xdr:to>
    <xdr:cxnSp macro="">
      <xdr:nvCxnSpPr>
        <xdr:cNvPr id="326" name="直線コネクタ 325">
          <a:extLst>
            <a:ext uri="{FF2B5EF4-FFF2-40B4-BE49-F238E27FC236}">
              <a16:creationId xmlns:a16="http://schemas.microsoft.com/office/drawing/2014/main" id="{21DFBE6A-4F88-4FF9-8BDD-B95FF7C8B40A}"/>
            </a:ext>
          </a:extLst>
        </xdr:cNvPr>
        <xdr:cNvCxnSpPr/>
      </xdr:nvCxnSpPr>
      <xdr:spPr>
        <a:xfrm flipV="1">
          <a:off x="8686800" y="13507974"/>
          <a:ext cx="74295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71882</xdr:rowOff>
    </xdr:from>
    <xdr:to>
      <xdr:col>46</xdr:col>
      <xdr:colOff>38100</xdr:colOff>
      <xdr:row>84</xdr:row>
      <xdr:rowOff>2032</xdr:rowOff>
    </xdr:to>
    <xdr:sp macro="" textlink="">
      <xdr:nvSpPr>
        <xdr:cNvPr id="327" name="楕円 326">
          <a:extLst>
            <a:ext uri="{FF2B5EF4-FFF2-40B4-BE49-F238E27FC236}">
              <a16:creationId xmlns:a16="http://schemas.microsoft.com/office/drawing/2014/main" id="{47EA895D-275E-4299-86B1-736E0158CEF4}"/>
            </a:ext>
          </a:extLst>
        </xdr:cNvPr>
        <xdr:cNvSpPr/>
      </xdr:nvSpPr>
      <xdr:spPr>
        <a:xfrm>
          <a:off x="7839075" y="135180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67818</xdr:rowOff>
    </xdr:from>
    <xdr:to>
      <xdr:col>50</xdr:col>
      <xdr:colOff>114300</xdr:colOff>
      <xdr:row>83</xdr:row>
      <xdr:rowOff>122682</xdr:rowOff>
    </xdr:to>
    <xdr:cxnSp macro="">
      <xdr:nvCxnSpPr>
        <xdr:cNvPr id="328" name="直線コネクタ 327">
          <a:extLst>
            <a:ext uri="{FF2B5EF4-FFF2-40B4-BE49-F238E27FC236}">
              <a16:creationId xmlns:a16="http://schemas.microsoft.com/office/drawing/2014/main" id="{472C9316-D956-46B8-874D-279FD70AB4BB}"/>
            </a:ext>
          </a:extLst>
        </xdr:cNvPr>
        <xdr:cNvCxnSpPr/>
      </xdr:nvCxnSpPr>
      <xdr:spPr>
        <a:xfrm flipV="1">
          <a:off x="7886700" y="13513943"/>
          <a:ext cx="8001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147320</xdr:rowOff>
    </xdr:from>
    <xdr:to>
      <xdr:col>41</xdr:col>
      <xdr:colOff>101600</xdr:colOff>
      <xdr:row>84</xdr:row>
      <xdr:rowOff>77470</xdr:rowOff>
    </xdr:to>
    <xdr:sp macro="" textlink="">
      <xdr:nvSpPr>
        <xdr:cNvPr id="329" name="楕円 328">
          <a:extLst>
            <a:ext uri="{FF2B5EF4-FFF2-40B4-BE49-F238E27FC236}">
              <a16:creationId xmlns:a16="http://schemas.microsoft.com/office/drawing/2014/main" id="{D1990790-A4F9-45DA-B27F-356DE44D31B2}"/>
            </a:ext>
          </a:extLst>
        </xdr:cNvPr>
        <xdr:cNvSpPr/>
      </xdr:nvSpPr>
      <xdr:spPr>
        <a:xfrm>
          <a:off x="7029450" y="135934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122682</xdr:rowOff>
    </xdr:from>
    <xdr:to>
      <xdr:col>45</xdr:col>
      <xdr:colOff>177800</xdr:colOff>
      <xdr:row>84</xdr:row>
      <xdr:rowOff>26670</xdr:rowOff>
    </xdr:to>
    <xdr:cxnSp macro="">
      <xdr:nvCxnSpPr>
        <xdr:cNvPr id="330" name="直線コネクタ 329">
          <a:extLst>
            <a:ext uri="{FF2B5EF4-FFF2-40B4-BE49-F238E27FC236}">
              <a16:creationId xmlns:a16="http://schemas.microsoft.com/office/drawing/2014/main" id="{96FE0D68-5B86-4ABC-8834-CE2F05DBEEFF}"/>
            </a:ext>
          </a:extLst>
        </xdr:cNvPr>
        <xdr:cNvCxnSpPr/>
      </xdr:nvCxnSpPr>
      <xdr:spPr>
        <a:xfrm flipV="1">
          <a:off x="7077075" y="13575157"/>
          <a:ext cx="809625"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54881</xdr:rowOff>
    </xdr:from>
    <xdr:ext cx="469744" cy="259045"/>
    <xdr:sp macro="" textlink="">
      <xdr:nvSpPr>
        <xdr:cNvPr id="331" name="n_1aveValue【公営住宅】&#10;一人当たり面積">
          <a:extLst>
            <a:ext uri="{FF2B5EF4-FFF2-40B4-BE49-F238E27FC236}">
              <a16:creationId xmlns:a16="http://schemas.microsoft.com/office/drawing/2014/main" id="{E221E931-B449-48AA-94AA-01E6C91F86F0}"/>
            </a:ext>
          </a:extLst>
        </xdr:cNvPr>
        <xdr:cNvSpPr txBox="1"/>
      </xdr:nvSpPr>
      <xdr:spPr>
        <a:xfrm>
          <a:off x="8458277" y="1366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66312</xdr:rowOff>
    </xdr:from>
    <xdr:ext cx="469744" cy="259045"/>
    <xdr:sp macro="" textlink="">
      <xdr:nvSpPr>
        <xdr:cNvPr id="332" name="n_2aveValue【公営住宅】&#10;一人当たり面積">
          <a:extLst>
            <a:ext uri="{FF2B5EF4-FFF2-40B4-BE49-F238E27FC236}">
              <a16:creationId xmlns:a16="http://schemas.microsoft.com/office/drawing/2014/main" id="{32C2240A-1000-476A-9CF6-A492FEC0CAAD}"/>
            </a:ext>
          </a:extLst>
        </xdr:cNvPr>
        <xdr:cNvSpPr txBox="1"/>
      </xdr:nvSpPr>
      <xdr:spPr>
        <a:xfrm>
          <a:off x="7677227" y="1368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41419</xdr:rowOff>
    </xdr:from>
    <xdr:ext cx="469744" cy="259045"/>
    <xdr:sp macro="" textlink="">
      <xdr:nvSpPr>
        <xdr:cNvPr id="333" name="n_3aveValue【公営住宅】&#10;一人当たり面積">
          <a:extLst>
            <a:ext uri="{FF2B5EF4-FFF2-40B4-BE49-F238E27FC236}">
              <a16:creationId xmlns:a16="http://schemas.microsoft.com/office/drawing/2014/main" id="{F716F969-7F14-44D9-89E0-0D8A70FEB2A2}"/>
            </a:ext>
          </a:extLst>
        </xdr:cNvPr>
        <xdr:cNvSpPr txBox="1"/>
      </xdr:nvSpPr>
      <xdr:spPr>
        <a:xfrm>
          <a:off x="6867602"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135145</xdr:rowOff>
    </xdr:from>
    <xdr:ext cx="469744" cy="259045"/>
    <xdr:sp macro="" textlink="">
      <xdr:nvSpPr>
        <xdr:cNvPr id="334" name="n_1mainValue【公営住宅】&#10;一人当たり面積">
          <a:extLst>
            <a:ext uri="{FF2B5EF4-FFF2-40B4-BE49-F238E27FC236}">
              <a16:creationId xmlns:a16="http://schemas.microsoft.com/office/drawing/2014/main" id="{2DC7FCA1-8A1F-42F8-A468-EC90CAB8DBD6}"/>
            </a:ext>
          </a:extLst>
        </xdr:cNvPr>
        <xdr:cNvSpPr txBox="1"/>
      </xdr:nvSpPr>
      <xdr:spPr>
        <a:xfrm>
          <a:off x="8458277" y="1326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18559</xdr:rowOff>
    </xdr:from>
    <xdr:ext cx="469744" cy="259045"/>
    <xdr:sp macro="" textlink="">
      <xdr:nvSpPr>
        <xdr:cNvPr id="335" name="n_2mainValue【公営住宅】&#10;一人当たり面積">
          <a:extLst>
            <a:ext uri="{FF2B5EF4-FFF2-40B4-BE49-F238E27FC236}">
              <a16:creationId xmlns:a16="http://schemas.microsoft.com/office/drawing/2014/main" id="{B2B11EBB-C8E3-4188-A930-4098B4963DF2}"/>
            </a:ext>
          </a:extLst>
        </xdr:cNvPr>
        <xdr:cNvSpPr txBox="1"/>
      </xdr:nvSpPr>
      <xdr:spPr>
        <a:xfrm>
          <a:off x="7677227" y="1330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36" name="n_3mainValue【公営住宅】&#10;一人当たり面積">
          <a:extLst>
            <a:ext uri="{FF2B5EF4-FFF2-40B4-BE49-F238E27FC236}">
              <a16:creationId xmlns:a16="http://schemas.microsoft.com/office/drawing/2014/main" id="{5E8DD7DE-59C3-40B7-8BF9-B234B0529EC3}"/>
            </a:ext>
          </a:extLst>
        </xdr:cNvPr>
        <xdr:cNvSpPr txBox="1"/>
      </xdr:nvSpPr>
      <xdr:spPr>
        <a:xfrm>
          <a:off x="6867602" y="1367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a:extLst>
            <a:ext uri="{FF2B5EF4-FFF2-40B4-BE49-F238E27FC236}">
              <a16:creationId xmlns:a16="http://schemas.microsoft.com/office/drawing/2014/main" id="{F6BEF38A-DE0C-4E29-81B2-500C601EAD8B}"/>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8" name="正方形/長方形 337">
          <a:extLst>
            <a:ext uri="{FF2B5EF4-FFF2-40B4-BE49-F238E27FC236}">
              <a16:creationId xmlns:a16="http://schemas.microsoft.com/office/drawing/2014/main" id="{E41B2F5D-3892-4582-8555-63B5D709EABF}"/>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9" name="正方形/長方形 338">
          <a:extLst>
            <a:ext uri="{FF2B5EF4-FFF2-40B4-BE49-F238E27FC236}">
              <a16:creationId xmlns:a16="http://schemas.microsoft.com/office/drawing/2014/main" id="{D1872EDF-472F-4301-9D45-EB246FF566FA}"/>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40" name="正方形/長方形 339">
          <a:extLst>
            <a:ext uri="{FF2B5EF4-FFF2-40B4-BE49-F238E27FC236}">
              <a16:creationId xmlns:a16="http://schemas.microsoft.com/office/drawing/2014/main" id="{91AAB566-D6E6-445A-B534-4A3CF6BD0718}"/>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41" name="正方形/長方形 340">
          <a:extLst>
            <a:ext uri="{FF2B5EF4-FFF2-40B4-BE49-F238E27FC236}">
              <a16:creationId xmlns:a16="http://schemas.microsoft.com/office/drawing/2014/main" id="{BC0FE85C-EA40-4C2C-89EF-F094E5C76FC4}"/>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a:extLst>
            <a:ext uri="{FF2B5EF4-FFF2-40B4-BE49-F238E27FC236}">
              <a16:creationId xmlns:a16="http://schemas.microsoft.com/office/drawing/2014/main" id="{A23BA5DA-A2AE-47A9-A003-7E4E3CE07030}"/>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a:extLst>
            <a:ext uri="{FF2B5EF4-FFF2-40B4-BE49-F238E27FC236}">
              <a16:creationId xmlns:a16="http://schemas.microsoft.com/office/drawing/2014/main" id="{9B2B6CA3-FEE5-4D41-870F-AD9D576FBC12}"/>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a:extLst>
            <a:ext uri="{FF2B5EF4-FFF2-40B4-BE49-F238E27FC236}">
              <a16:creationId xmlns:a16="http://schemas.microsoft.com/office/drawing/2014/main" id="{70FFCE15-83A5-41E4-B15D-22A7A25C04D2}"/>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5" name="テキスト ボックス 344">
          <a:extLst>
            <a:ext uri="{FF2B5EF4-FFF2-40B4-BE49-F238E27FC236}">
              <a16:creationId xmlns:a16="http://schemas.microsoft.com/office/drawing/2014/main" id="{6FDB2781-369A-43C9-B65C-4BEC2CF962A3}"/>
            </a:ext>
          </a:extLst>
        </xdr:cNvPr>
        <xdr:cNvSpPr txBox="1"/>
      </xdr:nvSpPr>
      <xdr:spPr>
        <a:xfrm>
          <a:off x="339891"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46" name="直線コネクタ 345">
          <a:extLst>
            <a:ext uri="{FF2B5EF4-FFF2-40B4-BE49-F238E27FC236}">
              <a16:creationId xmlns:a16="http://schemas.microsoft.com/office/drawing/2014/main" id="{8A4428B7-1231-4B3F-9DEE-374ED4BB19FD}"/>
            </a:ext>
          </a:extLst>
        </xdr:cNvPr>
        <xdr:cNvCxnSpPr/>
      </xdr:nvCxnSpPr>
      <xdr:spPr>
        <a:xfrm>
          <a:off x="6858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47" name="テキスト ボックス 346">
          <a:extLst>
            <a:ext uri="{FF2B5EF4-FFF2-40B4-BE49-F238E27FC236}">
              <a16:creationId xmlns:a16="http://schemas.microsoft.com/office/drawing/2014/main" id="{AB42405A-F045-487E-99B1-07DB0E4DA3C1}"/>
            </a:ext>
          </a:extLst>
        </xdr:cNvPr>
        <xdr:cNvSpPr txBox="1"/>
      </xdr:nvSpPr>
      <xdr:spPr>
        <a:xfrm>
          <a:off x="339891" y="17475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a:extLst>
            <a:ext uri="{FF2B5EF4-FFF2-40B4-BE49-F238E27FC236}">
              <a16:creationId xmlns:a16="http://schemas.microsoft.com/office/drawing/2014/main" id="{79BCED6C-FBEF-4108-B430-18CEF094661A}"/>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a:extLst>
            <a:ext uri="{FF2B5EF4-FFF2-40B4-BE49-F238E27FC236}">
              <a16:creationId xmlns:a16="http://schemas.microsoft.com/office/drawing/2014/main" id="{B93A1872-E4E8-43F6-B65D-B0A0E8FF725B}"/>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50" name="直線コネクタ 349">
          <a:extLst>
            <a:ext uri="{FF2B5EF4-FFF2-40B4-BE49-F238E27FC236}">
              <a16:creationId xmlns:a16="http://schemas.microsoft.com/office/drawing/2014/main" id="{E3A71102-1891-4C0C-9291-6A2CCA00A1CE}"/>
            </a:ext>
          </a:extLst>
        </xdr:cNvPr>
        <xdr:cNvCxnSpPr/>
      </xdr:nvCxnSpPr>
      <xdr:spPr>
        <a:xfrm>
          <a:off x="6858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51" name="テキスト ボックス 350">
          <a:extLst>
            <a:ext uri="{FF2B5EF4-FFF2-40B4-BE49-F238E27FC236}">
              <a16:creationId xmlns:a16="http://schemas.microsoft.com/office/drawing/2014/main" id="{1954C911-AEDD-4C6E-90D6-80A6D15F1821}"/>
            </a:ext>
          </a:extLst>
        </xdr:cNvPr>
        <xdr:cNvSpPr txBox="1"/>
      </xdr:nvSpPr>
      <xdr:spPr>
        <a:xfrm>
          <a:off x="339891" y="1633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a:extLst>
            <a:ext uri="{FF2B5EF4-FFF2-40B4-BE49-F238E27FC236}">
              <a16:creationId xmlns:a16="http://schemas.microsoft.com/office/drawing/2014/main" id="{E574A6B7-E37D-42A5-8D3E-4B455D64F47A}"/>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3" name="テキスト ボックス 352">
          <a:extLst>
            <a:ext uri="{FF2B5EF4-FFF2-40B4-BE49-F238E27FC236}">
              <a16:creationId xmlns:a16="http://schemas.microsoft.com/office/drawing/2014/main" id="{2E206205-5DD7-48B6-8599-114915789ACC}"/>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港湾・漁港】&#10;有形固定資産減価償却率グラフ枠">
          <a:extLst>
            <a:ext uri="{FF2B5EF4-FFF2-40B4-BE49-F238E27FC236}">
              <a16:creationId xmlns:a16="http://schemas.microsoft.com/office/drawing/2014/main" id="{42B4B596-464B-46A4-B9EB-1C3A60B989C2}"/>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101</xdr:row>
      <xdr:rowOff>127636</xdr:rowOff>
    </xdr:from>
    <xdr:to>
      <xdr:col>24</xdr:col>
      <xdr:colOff>62865</xdr:colOff>
      <xdr:row>107</xdr:row>
      <xdr:rowOff>36195</xdr:rowOff>
    </xdr:to>
    <xdr:cxnSp macro="">
      <xdr:nvCxnSpPr>
        <xdr:cNvPr id="355" name="直線コネクタ 354">
          <a:extLst>
            <a:ext uri="{FF2B5EF4-FFF2-40B4-BE49-F238E27FC236}">
              <a16:creationId xmlns:a16="http://schemas.microsoft.com/office/drawing/2014/main" id="{C6A1CC09-2677-4C20-9F50-03CFFA875D9D}"/>
            </a:ext>
          </a:extLst>
        </xdr:cNvPr>
        <xdr:cNvCxnSpPr/>
      </xdr:nvCxnSpPr>
      <xdr:spPr>
        <a:xfrm flipV="1">
          <a:off x="4179570" y="16583661"/>
          <a:ext cx="1270" cy="940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40022</xdr:rowOff>
    </xdr:from>
    <xdr:ext cx="405111" cy="259045"/>
    <xdr:sp macro="" textlink="">
      <xdr:nvSpPr>
        <xdr:cNvPr id="356" name="【港湾・漁港】&#10;有形固定資産減価償却率最小値テキスト">
          <a:extLst>
            <a:ext uri="{FF2B5EF4-FFF2-40B4-BE49-F238E27FC236}">
              <a16:creationId xmlns:a16="http://schemas.microsoft.com/office/drawing/2014/main" id="{45B092D7-35D7-4C09-8D17-E839184AEAC3}"/>
            </a:ext>
          </a:extLst>
        </xdr:cNvPr>
        <xdr:cNvSpPr txBox="1"/>
      </xdr:nvSpPr>
      <xdr:spPr>
        <a:xfrm>
          <a:off x="4229100"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36195</xdr:rowOff>
    </xdr:from>
    <xdr:to>
      <xdr:col>24</xdr:col>
      <xdr:colOff>152400</xdr:colOff>
      <xdr:row>107</xdr:row>
      <xdr:rowOff>36195</xdr:rowOff>
    </xdr:to>
    <xdr:cxnSp macro="">
      <xdr:nvCxnSpPr>
        <xdr:cNvPr id="357" name="直線コネクタ 356">
          <a:extLst>
            <a:ext uri="{FF2B5EF4-FFF2-40B4-BE49-F238E27FC236}">
              <a16:creationId xmlns:a16="http://schemas.microsoft.com/office/drawing/2014/main" id="{60D73B5F-66A7-40D1-B710-0A40E2F1048B}"/>
            </a:ext>
          </a:extLst>
        </xdr:cNvPr>
        <xdr:cNvCxnSpPr/>
      </xdr:nvCxnSpPr>
      <xdr:spPr>
        <a:xfrm>
          <a:off x="4105275" y="175240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74313</xdr:rowOff>
    </xdr:from>
    <xdr:ext cx="405111" cy="259045"/>
    <xdr:sp macro="" textlink="">
      <xdr:nvSpPr>
        <xdr:cNvPr id="358" name="【港湾・漁港】&#10;有形固定資産減価償却率最大値テキスト">
          <a:extLst>
            <a:ext uri="{FF2B5EF4-FFF2-40B4-BE49-F238E27FC236}">
              <a16:creationId xmlns:a16="http://schemas.microsoft.com/office/drawing/2014/main" id="{E2A53A62-56F4-47A3-B09D-235821FB6D46}"/>
            </a:ext>
          </a:extLst>
        </xdr:cNvPr>
        <xdr:cNvSpPr txBox="1"/>
      </xdr:nvSpPr>
      <xdr:spPr>
        <a:xfrm>
          <a:off x="4229100" y="16362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127636</xdr:rowOff>
    </xdr:from>
    <xdr:to>
      <xdr:col>24</xdr:col>
      <xdr:colOff>152400</xdr:colOff>
      <xdr:row>101</xdr:row>
      <xdr:rowOff>127636</xdr:rowOff>
    </xdr:to>
    <xdr:cxnSp macro="">
      <xdr:nvCxnSpPr>
        <xdr:cNvPr id="359" name="直線コネクタ 358">
          <a:extLst>
            <a:ext uri="{FF2B5EF4-FFF2-40B4-BE49-F238E27FC236}">
              <a16:creationId xmlns:a16="http://schemas.microsoft.com/office/drawing/2014/main" id="{F6996D94-05C8-401C-BE87-8F728E1F9069}"/>
            </a:ext>
          </a:extLst>
        </xdr:cNvPr>
        <xdr:cNvCxnSpPr/>
      </xdr:nvCxnSpPr>
      <xdr:spPr>
        <a:xfrm>
          <a:off x="4105275" y="165836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129557</xdr:rowOff>
    </xdr:from>
    <xdr:ext cx="405111" cy="259045"/>
    <xdr:sp macro="" textlink="">
      <xdr:nvSpPr>
        <xdr:cNvPr id="360" name="【港湾・漁港】&#10;有形固定資産減価償却率平均値テキスト">
          <a:extLst>
            <a:ext uri="{FF2B5EF4-FFF2-40B4-BE49-F238E27FC236}">
              <a16:creationId xmlns:a16="http://schemas.microsoft.com/office/drawing/2014/main" id="{A10D9D3C-7335-4ACD-827B-5094F3A848CB}"/>
            </a:ext>
          </a:extLst>
        </xdr:cNvPr>
        <xdr:cNvSpPr txBox="1"/>
      </xdr:nvSpPr>
      <xdr:spPr>
        <a:xfrm>
          <a:off x="4229100" y="1692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61" name="フローチャート: 判断 360">
          <a:extLst>
            <a:ext uri="{FF2B5EF4-FFF2-40B4-BE49-F238E27FC236}">
              <a16:creationId xmlns:a16="http://schemas.microsoft.com/office/drawing/2014/main" id="{68876457-37D2-4D15-9C30-6C6E77C7AB17}"/>
            </a:ext>
          </a:extLst>
        </xdr:cNvPr>
        <xdr:cNvSpPr/>
      </xdr:nvSpPr>
      <xdr:spPr>
        <a:xfrm>
          <a:off x="4124325" y="1695323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53975</xdr:rowOff>
    </xdr:from>
    <xdr:to>
      <xdr:col>20</xdr:col>
      <xdr:colOff>38100</xdr:colOff>
      <xdr:row>103</xdr:row>
      <xdr:rowOff>155575</xdr:rowOff>
    </xdr:to>
    <xdr:sp macro="" textlink="">
      <xdr:nvSpPr>
        <xdr:cNvPr id="362" name="フローチャート: 判断 361">
          <a:extLst>
            <a:ext uri="{FF2B5EF4-FFF2-40B4-BE49-F238E27FC236}">
              <a16:creationId xmlns:a16="http://schemas.microsoft.com/office/drawing/2014/main" id="{1321E66F-1677-4D60-9EA2-613966C0F8DE}"/>
            </a:ext>
          </a:extLst>
        </xdr:cNvPr>
        <xdr:cNvSpPr/>
      </xdr:nvSpPr>
      <xdr:spPr>
        <a:xfrm>
          <a:off x="3381375" y="168560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82550</xdr:rowOff>
    </xdr:from>
    <xdr:to>
      <xdr:col>15</xdr:col>
      <xdr:colOff>101600</xdr:colOff>
      <xdr:row>103</xdr:row>
      <xdr:rowOff>12700</xdr:rowOff>
    </xdr:to>
    <xdr:sp macro="" textlink="">
      <xdr:nvSpPr>
        <xdr:cNvPr id="363" name="フローチャート: 判断 362">
          <a:extLst>
            <a:ext uri="{FF2B5EF4-FFF2-40B4-BE49-F238E27FC236}">
              <a16:creationId xmlns:a16="http://schemas.microsoft.com/office/drawing/2014/main" id="{053D1A64-1573-4A1D-99B4-3AD5DAC38213}"/>
            </a:ext>
          </a:extLst>
        </xdr:cNvPr>
        <xdr:cNvSpPr/>
      </xdr:nvSpPr>
      <xdr:spPr>
        <a:xfrm>
          <a:off x="2571750" y="167163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31114</xdr:rowOff>
    </xdr:from>
    <xdr:to>
      <xdr:col>10</xdr:col>
      <xdr:colOff>165100</xdr:colOff>
      <xdr:row>102</xdr:row>
      <xdr:rowOff>132714</xdr:rowOff>
    </xdr:to>
    <xdr:sp macro="" textlink="">
      <xdr:nvSpPr>
        <xdr:cNvPr id="364" name="フローチャート: 判断 363">
          <a:extLst>
            <a:ext uri="{FF2B5EF4-FFF2-40B4-BE49-F238E27FC236}">
              <a16:creationId xmlns:a16="http://schemas.microsoft.com/office/drawing/2014/main" id="{5B5EC28E-4B6A-40A9-9CA7-84853A650260}"/>
            </a:ext>
          </a:extLst>
        </xdr:cNvPr>
        <xdr:cNvSpPr/>
      </xdr:nvSpPr>
      <xdr:spPr>
        <a:xfrm>
          <a:off x="1781175" y="166585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7F81D496-BDA5-4779-922C-608BB5D2316B}"/>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D7DC77C4-38CE-4F90-A46A-FD877C4233C7}"/>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4466852B-EA67-4F2C-855B-4A5B2C614A23}"/>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FE87E67A-8370-4473-8894-828AF2E435D9}"/>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1F184E38-0997-47A9-99CC-FF8F985EB4B2}"/>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76836</xdr:rowOff>
    </xdr:from>
    <xdr:to>
      <xdr:col>24</xdr:col>
      <xdr:colOff>114300</xdr:colOff>
      <xdr:row>102</xdr:row>
      <xdr:rowOff>6986</xdr:rowOff>
    </xdr:to>
    <xdr:sp macro="" textlink="">
      <xdr:nvSpPr>
        <xdr:cNvPr id="370" name="楕円 369">
          <a:extLst>
            <a:ext uri="{FF2B5EF4-FFF2-40B4-BE49-F238E27FC236}">
              <a16:creationId xmlns:a16="http://schemas.microsoft.com/office/drawing/2014/main" id="{89EF84B1-6C41-4515-A951-85C6FD4062E1}"/>
            </a:ext>
          </a:extLst>
        </xdr:cNvPr>
        <xdr:cNvSpPr/>
      </xdr:nvSpPr>
      <xdr:spPr>
        <a:xfrm>
          <a:off x="4124325" y="165360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29863</xdr:rowOff>
    </xdr:from>
    <xdr:ext cx="405111" cy="259045"/>
    <xdr:sp macro="" textlink="">
      <xdr:nvSpPr>
        <xdr:cNvPr id="371" name="【港湾・漁港】&#10;有形固定資産減価償却率該当値テキスト">
          <a:extLst>
            <a:ext uri="{FF2B5EF4-FFF2-40B4-BE49-F238E27FC236}">
              <a16:creationId xmlns:a16="http://schemas.microsoft.com/office/drawing/2014/main" id="{547ADFD8-199A-4AC7-9092-DD12C1C0EBC0}"/>
            </a:ext>
          </a:extLst>
        </xdr:cNvPr>
        <xdr:cNvSpPr txBox="1"/>
      </xdr:nvSpPr>
      <xdr:spPr>
        <a:xfrm>
          <a:off x="4229100" y="16485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2539</xdr:rowOff>
    </xdr:from>
    <xdr:to>
      <xdr:col>20</xdr:col>
      <xdr:colOff>38100</xdr:colOff>
      <xdr:row>101</xdr:row>
      <xdr:rowOff>104139</xdr:rowOff>
    </xdr:to>
    <xdr:sp macro="" textlink="">
      <xdr:nvSpPr>
        <xdr:cNvPr id="372" name="楕円 371">
          <a:extLst>
            <a:ext uri="{FF2B5EF4-FFF2-40B4-BE49-F238E27FC236}">
              <a16:creationId xmlns:a16="http://schemas.microsoft.com/office/drawing/2014/main" id="{5DEE97D6-6E4A-4821-91E5-C56BEE20ADA6}"/>
            </a:ext>
          </a:extLst>
        </xdr:cNvPr>
        <xdr:cNvSpPr/>
      </xdr:nvSpPr>
      <xdr:spPr>
        <a:xfrm>
          <a:off x="3381375" y="164617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53339</xdr:rowOff>
    </xdr:from>
    <xdr:to>
      <xdr:col>24</xdr:col>
      <xdr:colOff>63500</xdr:colOff>
      <xdr:row>101</xdr:row>
      <xdr:rowOff>127636</xdr:rowOff>
    </xdr:to>
    <xdr:cxnSp macro="">
      <xdr:nvCxnSpPr>
        <xdr:cNvPr id="373" name="直線コネクタ 372">
          <a:extLst>
            <a:ext uri="{FF2B5EF4-FFF2-40B4-BE49-F238E27FC236}">
              <a16:creationId xmlns:a16="http://schemas.microsoft.com/office/drawing/2014/main" id="{9321984F-F3EC-440A-990C-6E67CA080180}"/>
            </a:ext>
          </a:extLst>
        </xdr:cNvPr>
        <xdr:cNvCxnSpPr/>
      </xdr:nvCxnSpPr>
      <xdr:spPr>
        <a:xfrm>
          <a:off x="3429000" y="16509364"/>
          <a:ext cx="752475"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93980</xdr:rowOff>
    </xdr:from>
    <xdr:to>
      <xdr:col>15</xdr:col>
      <xdr:colOff>101600</xdr:colOff>
      <xdr:row>101</xdr:row>
      <xdr:rowOff>24130</xdr:rowOff>
    </xdr:to>
    <xdr:sp macro="" textlink="">
      <xdr:nvSpPr>
        <xdr:cNvPr id="374" name="楕円 373">
          <a:extLst>
            <a:ext uri="{FF2B5EF4-FFF2-40B4-BE49-F238E27FC236}">
              <a16:creationId xmlns:a16="http://schemas.microsoft.com/office/drawing/2014/main" id="{3DA7021E-2FE5-48C5-A24C-D1753E4DF7FD}"/>
            </a:ext>
          </a:extLst>
        </xdr:cNvPr>
        <xdr:cNvSpPr/>
      </xdr:nvSpPr>
      <xdr:spPr>
        <a:xfrm>
          <a:off x="2571750" y="163817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144780</xdr:rowOff>
    </xdr:from>
    <xdr:to>
      <xdr:col>19</xdr:col>
      <xdr:colOff>177800</xdr:colOff>
      <xdr:row>101</xdr:row>
      <xdr:rowOff>53339</xdr:rowOff>
    </xdr:to>
    <xdr:cxnSp macro="">
      <xdr:nvCxnSpPr>
        <xdr:cNvPr id="375" name="直線コネクタ 374">
          <a:extLst>
            <a:ext uri="{FF2B5EF4-FFF2-40B4-BE49-F238E27FC236}">
              <a16:creationId xmlns:a16="http://schemas.microsoft.com/office/drawing/2014/main" id="{671B7AE0-2E0F-40CF-BC6F-903F1D7ACDDD}"/>
            </a:ext>
          </a:extLst>
        </xdr:cNvPr>
        <xdr:cNvCxnSpPr/>
      </xdr:nvCxnSpPr>
      <xdr:spPr>
        <a:xfrm>
          <a:off x="2619375" y="16429355"/>
          <a:ext cx="809625"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168275</xdr:rowOff>
    </xdr:from>
    <xdr:to>
      <xdr:col>10</xdr:col>
      <xdr:colOff>165100</xdr:colOff>
      <xdr:row>100</xdr:row>
      <xdr:rowOff>98425</xdr:rowOff>
    </xdr:to>
    <xdr:sp macro="" textlink="">
      <xdr:nvSpPr>
        <xdr:cNvPr id="376" name="楕円 375">
          <a:extLst>
            <a:ext uri="{FF2B5EF4-FFF2-40B4-BE49-F238E27FC236}">
              <a16:creationId xmlns:a16="http://schemas.microsoft.com/office/drawing/2014/main" id="{4EEEDDD8-061C-437C-B490-DCEBCB19D94B}"/>
            </a:ext>
          </a:extLst>
        </xdr:cNvPr>
        <xdr:cNvSpPr/>
      </xdr:nvSpPr>
      <xdr:spPr>
        <a:xfrm>
          <a:off x="1781175" y="16284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47625</xdr:rowOff>
    </xdr:from>
    <xdr:to>
      <xdr:col>15</xdr:col>
      <xdr:colOff>50800</xdr:colOff>
      <xdr:row>100</xdr:row>
      <xdr:rowOff>144780</xdr:rowOff>
    </xdr:to>
    <xdr:cxnSp macro="">
      <xdr:nvCxnSpPr>
        <xdr:cNvPr id="377" name="直線コネクタ 376">
          <a:extLst>
            <a:ext uri="{FF2B5EF4-FFF2-40B4-BE49-F238E27FC236}">
              <a16:creationId xmlns:a16="http://schemas.microsoft.com/office/drawing/2014/main" id="{16BFDF39-8035-4A71-B4C7-C6BC897E5B58}"/>
            </a:ext>
          </a:extLst>
        </xdr:cNvPr>
        <xdr:cNvCxnSpPr/>
      </xdr:nvCxnSpPr>
      <xdr:spPr>
        <a:xfrm>
          <a:off x="1828800" y="16332200"/>
          <a:ext cx="790575"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146702</xdr:rowOff>
    </xdr:from>
    <xdr:ext cx="405111" cy="259045"/>
    <xdr:sp macro="" textlink="">
      <xdr:nvSpPr>
        <xdr:cNvPr id="378" name="n_1aveValue【港湾・漁港】&#10;有形固定資産減価償却率">
          <a:extLst>
            <a:ext uri="{FF2B5EF4-FFF2-40B4-BE49-F238E27FC236}">
              <a16:creationId xmlns:a16="http://schemas.microsoft.com/office/drawing/2014/main" id="{192B62FB-AC91-48D0-9DEF-B6DE87009DFC}"/>
            </a:ext>
          </a:extLst>
        </xdr:cNvPr>
        <xdr:cNvSpPr txBox="1"/>
      </xdr:nvSpPr>
      <xdr:spPr>
        <a:xfrm>
          <a:off x="32391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3827</xdr:rowOff>
    </xdr:from>
    <xdr:ext cx="405111" cy="259045"/>
    <xdr:sp macro="" textlink="">
      <xdr:nvSpPr>
        <xdr:cNvPr id="379" name="n_2aveValue【港湾・漁港】&#10;有形固定資産減価償却率">
          <a:extLst>
            <a:ext uri="{FF2B5EF4-FFF2-40B4-BE49-F238E27FC236}">
              <a16:creationId xmlns:a16="http://schemas.microsoft.com/office/drawing/2014/main" id="{38554849-11A5-4A58-9F5F-9D1ECB337801}"/>
            </a:ext>
          </a:extLst>
        </xdr:cNvPr>
        <xdr:cNvSpPr txBox="1"/>
      </xdr:nvSpPr>
      <xdr:spPr>
        <a:xfrm>
          <a:off x="2439044" y="168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123841</xdr:rowOff>
    </xdr:from>
    <xdr:ext cx="405111" cy="259045"/>
    <xdr:sp macro="" textlink="">
      <xdr:nvSpPr>
        <xdr:cNvPr id="380" name="n_3aveValue【港湾・漁港】&#10;有形固定資産減価償却率">
          <a:extLst>
            <a:ext uri="{FF2B5EF4-FFF2-40B4-BE49-F238E27FC236}">
              <a16:creationId xmlns:a16="http://schemas.microsoft.com/office/drawing/2014/main" id="{447ED744-741A-400B-AA0B-88D53654D56F}"/>
            </a:ext>
          </a:extLst>
        </xdr:cNvPr>
        <xdr:cNvSpPr txBox="1"/>
      </xdr:nvSpPr>
      <xdr:spPr>
        <a:xfrm>
          <a:off x="1648469" y="1675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120666</xdr:rowOff>
    </xdr:from>
    <xdr:ext cx="405111" cy="259045"/>
    <xdr:sp macro="" textlink="">
      <xdr:nvSpPr>
        <xdr:cNvPr id="381" name="n_1mainValue【港湾・漁港】&#10;有形固定資産減価償却率">
          <a:extLst>
            <a:ext uri="{FF2B5EF4-FFF2-40B4-BE49-F238E27FC236}">
              <a16:creationId xmlns:a16="http://schemas.microsoft.com/office/drawing/2014/main" id="{F0477BB1-B03C-47BA-B865-836F6F6388FE}"/>
            </a:ext>
          </a:extLst>
        </xdr:cNvPr>
        <xdr:cNvSpPr txBox="1"/>
      </xdr:nvSpPr>
      <xdr:spPr>
        <a:xfrm>
          <a:off x="3239144" y="16240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40657</xdr:rowOff>
    </xdr:from>
    <xdr:ext cx="405111" cy="259045"/>
    <xdr:sp macro="" textlink="">
      <xdr:nvSpPr>
        <xdr:cNvPr id="382" name="n_2mainValue【港湾・漁港】&#10;有形固定資産減価償却率">
          <a:extLst>
            <a:ext uri="{FF2B5EF4-FFF2-40B4-BE49-F238E27FC236}">
              <a16:creationId xmlns:a16="http://schemas.microsoft.com/office/drawing/2014/main" id="{071CBC51-6769-4963-A841-584222FDEA4E}"/>
            </a:ext>
          </a:extLst>
        </xdr:cNvPr>
        <xdr:cNvSpPr txBox="1"/>
      </xdr:nvSpPr>
      <xdr:spPr>
        <a:xfrm>
          <a:off x="2439044" y="1615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114952</xdr:rowOff>
    </xdr:from>
    <xdr:ext cx="405111" cy="259045"/>
    <xdr:sp macro="" textlink="">
      <xdr:nvSpPr>
        <xdr:cNvPr id="383" name="n_3mainValue【港湾・漁港】&#10;有形固定資産減価償却率">
          <a:extLst>
            <a:ext uri="{FF2B5EF4-FFF2-40B4-BE49-F238E27FC236}">
              <a16:creationId xmlns:a16="http://schemas.microsoft.com/office/drawing/2014/main" id="{27E8B43F-166A-481A-937D-A709C58E7AA1}"/>
            </a:ext>
          </a:extLst>
        </xdr:cNvPr>
        <xdr:cNvSpPr txBox="1"/>
      </xdr:nvSpPr>
      <xdr:spPr>
        <a:xfrm>
          <a:off x="1648469" y="160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7D687515-66FC-4704-B335-1063D96ECCE9}"/>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5" name="正方形/長方形 384">
          <a:extLst>
            <a:ext uri="{FF2B5EF4-FFF2-40B4-BE49-F238E27FC236}">
              <a16:creationId xmlns:a16="http://schemas.microsoft.com/office/drawing/2014/main" id="{9EA49FA3-849B-49BB-98C1-727FAFF4AF9D}"/>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86" name="正方形/長方形 385">
          <a:extLst>
            <a:ext uri="{FF2B5EF4-FFF2-40B4-BE49-F238E27FC236}">
              <a16:creationId xmlns:a16="http://schemas.microsoft.com/office/drawing/2014/main" id="{20D18524-599E-4BE1-8741-C2BAFD36FB26}"/>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87" name="正方形/長方形 386">
          <a:extLst>
            <a:ext uri="{FF2B5EF4-FFF2-40B4-BE49-F238E27FC236}">
              <a16:creationId xmlns:a16="http://schemas.microsoft.com/office/drawing/2014/main" id="{73F95C35-E75A-4CB6-A6EA-8AC1F460E649}"/>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88" name="正方形/長方形 387">
          <a:extLst>
            <a:ext uri="{FF2B5EF4-FFF2-40B4-BE49-F238E27FC236}">
              <a16:creationId xmlns:a16="http://schemas.microsoft.com/office/drawing/2014/main" id="{D98834C3-EB82-43B3-BDF6-DED8A0C5B786}"/>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BB69BCAB-0211-4426-B112-44CADE45D68F}"/>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a:extLst>
            <a:ext uri="{FF2B5EF4-FFF2-40B4-BE49-F238E27FC236}">
              <a16:creationId xmlns:a16="http://schemas.microsoft.com/office/drawing/2014/main" id="{C7AFAF29-73D9-4E2A-AFB0-A605B9009813}"/>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a:extLst>
            <a:ext uri="{FF2B5EF4-FFF2-40B4-BE49-F238E27FC236}">
              <a16:creationId xmlns:a16="http://schemas.microsoft.com/office/drawing/2014/main" id="{6D9B3599-8931-463C-B16E-72FEEB610A9F}"/>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92" name="テキスト ボックス 391">
          <a:extLst>
            <a:ext uri="{FF2B5EF4-FFF2-40B4-BE49-F238E27FC236}">
              <a16:creationId xmlns:a16="http://schemas.microsoft.com/office/drawing/2014/main" id="{07C7CADE-9CA0-4EF2-B334-0F6B1DCFE12A}"/>
            </a:ext>
          </a:extLst>
        </xdr:cNvPr>
        <xdr:cNvSpPr txBox="1"/>
      </xdr:nvSpPr>
      <xdr:spPr>
        <a:xfrm>
          <a:off x="5723389" y="18047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93" name="直線コネクタ 392">
          <a:extLst>
            <a:ext uri="{FF2B5EF4-FFF2-40B4-BE49-F238E27FC236}">
              <a16:creationId xmlns:a16="http://schemas.microsoft.com/office/drawing/2014/main" id="{C171F89C-D42E-41AE-A658-F18A8C17C00B}"/>
            </a:ext>
          </a:extLst>
        </xdr:cNvPr>
        <xdr:cNvCxnSpPr/>
      </xdr:nvCxnSpPr>
      <xdr:spPr>
        <a:xfrm>
          <a:off x="5953125" y="1773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94" name="テキスト ボックス 393">
          <a:extLst>
            <a:ext uri="{FF2B5EF4-FFF2-40B4-BE49-F238E27FC236}">
              <a16:creationId xmlns:a16="http://schemas.microsoft.com/office/drawing/2014/main" id="{43C1AFA4-C14E-4BCA-B613-417DEAA799B0}"/>
            </a:ext>
          </a:extLst>
        </xdr:cNvPr>
        <xdr:cNvSpPr txBox="1"/>
      </xdr:nvSpPr>
      <xdr:spPr>
        <a:xfrm>
          <a:off x="5421206" y="17590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5" name="直線コネクタ 394">
          <a:extLst>
            <a:ext uri="{FF2B5EF4-FFF2-40B4-BE49-F238E27FC236}">
              <a16:creationId xmlns:a16="http://schemas.microsoft.com/office/drawing/2014/main" id="{5F0C4B87-DDB4-4A3A-9F9D-01456405D441}"/>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96" name="テキスト ボックス 395">
          <a:extLst>
            <a:ext uri="{FF2B5EF4-FFF2-40B4-BE49-F238E27FC236}">
              <a16:creationId xmlns:a16="http://schemas.microsoft.com/office/drawing/2014/main" id="{E080AAEC-F9AB-4F40-9415-9715FA9D00EF}"/>
            </a:ext>
          </a:extLst>
        </xdr:cNvPr>
        <xdr:cNvSpPr txBox="1"/>
      </xdr:nvSpPr>
      <xdr:spPr>
        <a:xfrm>
          <a:off x="5421206" y="17132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7" name="直線コネクタ 396">
          <a:extLst>
            <a:ext uri="{FF2B5EF4-FFF2-40B4-BE49-F238E27FC236}">
              <a16:creationId xmlns:a16="http://schemas.microsoft.com/office/drawing/2014/main" id="{A61C250F-A2F8-45B1-B60A-581330B204E0}"/>
            </a:ext>
          </a:extLst>
        </xdr:cNvPr>
        <xdr:cNvCxnSpPr/>
      </xdr:nvCxnSpPr>
      <xdr:spPr>
        <a:xfrm>
          <a:off x="5953125" y="1682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8" name="テキスト ボックス 397">
          <a:extLst>
            <a:ext uri="{FF2B5EF4-FFF2-40B4-BE49-F238E27FC236}">
              <a16:creationId xmlns:a16="http://schemas.microsoft.com/office/drawing/2014/main" id="{70F41778-D389-404B-B5B3-6E38B23D7A06}"/>
            </a:ext>
          </a:extLst>
        </xdr:cNvPr>
        <xdr:cNvSpPr txBox="1"/>
      </xdr:nvSpPr>
      <xdr:spPr>
        <a:xfrm>
          <a:off x="5421206" y="16675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9" name="直線コネクタ 398">
          <a:extLst>
            <a:ext uri="{FF2B5EF4-FFF2-40B4-BE49-F238E27FC236}">
              <a16:creationId xmlns:a16="http://schemas.microsoft.com/office/drawing/2014/main" id="{67637864-16CB-4C3C-BBF6-E71AC223681D}"/>
            </a:ext>
          </a:extLst>
        </xdr:cNvPr>
        <xdr:cNvCxnSpPr/>
      </xdr:nvCxnSpPr>
      <xdr:spPr>
        <a:xfrm>
          <a:off x="5953125" y="1636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00" name="テキスト ボックス 399">
          <a:extLst>
            <a:ext uri="{FF2B5EF4-FFF2-40B4-BE49-F238E27FC236}">
              <a16:creationId xmlns:a16="http://schemas.microsoft.com/office/drawing/2014/main" id="{1B54576F-06BF-495C-92BE-95EC68079BCF}"/>
            </a:ext>
          </a:extLst>
        </xdr:cNvPr>
        <xdr:cNvSpPr txBox="1"/>
      </xdr:nvSpPr>
      <xdr:spPr>
        <a:xfrm>
          <a:off x="5421206" y="16218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id="{25F880BD-481C-4FC0-8E7A-460DA9AB5795}"/>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2" name="テキスト ボックス 401">
          <a:extLst>
            <a:ext uri="{FF2B5EF4-FFF2-40B4-BE49-F238E27FC236}">
              <a16:creationId xmlns:a16="http://schemas.microsoft.com/office/drawing/2014/main" id="{1306DE30-66A7-44E1-86C6-E2F67DC483AB}"/>
            </a:ext>
          </a:extLst>
        </xdr:cNvPr>
        <xdr:cNvSpPr txBox="1"/>
      </xdr:nvSpPr>
      <xdr:spPr>
        <a:xfrm>
          <a:off x="5421206" y="15761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港湾・漁港】&#10;一人当たり有形固定資産（償却資産）額グラフ枠">
          <a:extLst>
            <a:ext uri="{FF2B5EF4-FFF2-40B4-BE49-F238E27FC236}">
              <a16:creationId xmlns:a16="http://schemas.microsoft.com/office/drawing/2014/main" id="{9F11F707-CF4D-4EF5-8713-CF8A78313289}"/>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153508</xdr:rowOff>
    </xdr:from>
    <xdr:to>
      <xdr:col>54</xdr:col>
      <xdr:colOff>189865</xdr:colOff>
      <xdr:row>108</xdr:row>
      <xdr:rowOff>118244</xdr:rowOff>
    </xdr:to>
    <xdr:cxnSp macro="">
      <xdr:nvCxnSpPr>
        <xdr:cNvPr id="404" name="直線コネクタ 403">
          <a:extLst>
            <a:ext uri="{FF2B5EF4-FFF2-40B4-BE49-F238E27FC236}">
              <a16:creationId xmlns:a16="http://schemas.microsoft.com/office/drawing/2014/main" id="{24024F05-80FA-4379-ADE5-72801797181B}"/>
            </a:ext>
          </a:extLst>
        </xdr:cNvPr>
        <xdr:cNvCxnSpPr/>
      </xdr:nvCxnSpPr>
      <xdr:spPr>
        <a:xfrm flipV="1">
          <a:off x="9427845" y="16441258"/>
          <a:ext cx="1270" cy="133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122071</xdr:rowOff>
    </xdr:from>
    <xdr:ext cx="534377" cy="259045"/>
    <xdr:sp macro="" textlink="">
      <xdr:nvSpPr>
        <xdr:cNvPr id="405" name="【港湾・漁港】&#10;一人当たり有形固定資産（償却資産）額最小値テキスト">
          <a:extLst>
            <a:ext uri="{FF2B5EF4-FFF2-40B4-BE49-F238E27FC236}">
              <a16:creationId xmlns:a16="http://schemas.microsoft.com/office/drawing/2014/main" id="{C12ED404-A532-4D14-81DA-FAB4D77B11C5}"/>
            </a:ext>
          </a:extLst>
        </xdr:cNvPr>
        <xdr:cNvSpPr txBox="1"/>
      </xdr:nvSpPr>
      <xdr:spPr>
        <a:xfrm>
          <a:off x="9477375" y="1778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118244</xdr:rowOff>
    </xdr:from>
    <xdr:to>
      <xdr:col>55</xdr:col>
      <xdr:colOff>88900</xdr:colOff>
      <xdr:row>108</xdr:row>
      <xdr:rowOff>118244</xdr:rowOff>
    </xdr:to>
    <xdr:cxnSp macro="">
      <xdr:nvCxnSpPr>
        <xdr:cNvPr id="406" name="直線コネクタ 405">
          <a:extLst>
            <a:ext uri="{FF2B5EF4-FFF2-40B4-BE49-F238E27FC236}">
              <a16:creationId xmlns:a16="http://schemas.microsoft.com/office/drawing/2014/main" id="{58106ECE-A8AF-4561-A8E0-7A55268E5D93}"/>
            </a:ext>
          </a:extLst>
        </xdr:cNvPr>
        <xdr:cNvCxnSpPr/>
      </xdr:nvCxnSpPr>
      <xdr:spPr>
        <a:xfrm>
          <a:off x="9363075" y="1778076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100185</xdr:rowOff>
    </xdr:from>
    <xdr:ext cx="599010" cy="259045"/>
    <xdr:sp macro="" textlink="">
      <xdr:nvSpPr>
        <xdr:cNvPr id="407" name="【港湾・漁港】&#10;一人当たり有形固定資産（償却資産）額最大値テキスト">
          <a:extLst>
            <a:ext uri="{FF2B5EF4-FFF2-40B4-BE49-F238E27FC236}">
              <a16:creationId xmlns:a16="http://schemas.microsoft.com/office/drawing/2014/main" id="{587F5310-35DA-462F-BD40-B03EF9F36B6D}"/>
            </a:ext>
          </a:extLst>
        </xdr:cNvPr>
        <xdr:cNvSpPr txBox="1"/>
      </xdr:nvSpPr>
      <xdr:spPr>
        <a:xfrm>
          <a:off x="9477375" y="1621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153508</xdr:rowOff>
    </xdr:from>
    <xdr:to>
      <xdr:col>55</xdr:col>
      <xdr:colOff>88900</xdr:colOff>
      <xdr:row>100</xdr:row>
      <xdr:rowOff>153508</xdr:rowOff>
    </xdr:to>
    <xdr:cxnSp macro="">
      <xdr:nvCxnSpPr>
        <xdr:cNvPr id="408" name="直線コネクタ 407">
          <a:extLst>
            <a:ext uri="{FF2B5EF4-FFF2-40B4-BE49-F238E27FC236}">
              <a16:creationId xmlns:a16="http://schemas.microsoft.com/office/drawing/2014/main" id="{4DF11A8F-929D-4E42-AF5A-7D46355FB38B}"/>
            </a:ext>
          </a:extLst>
        </xdr:cNvPr>
        <xdr:cNvCxnSpPr/>
      </xdr:nvCxnSpPr>
      <xdr:spPr>
        <a:xfrm>
          <a:off x="9363075" y="1644125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102</xdr:row>
      <xdr:rowOff>138203</xdr:rowOff>
    </xdr:from>
    <xdr:ext cx="599010" cy="259045"/>
    <xdr:sp macro="" textlink="">
      <xdr:nvSpPr>
        <xdr:cNvPr id="409" name="【港湾・漁港】&#10;一人当たり有形固定資産（償却資産）額平均値テキスト">
          <a:extLst>
            <a:ext uri="{FF2B5EF4-FFF2-40B4-BE49-F238E27FC236}">
              <a16:creationId xmlns:a16="http://schemas.microsoft.com/office/drawing/2014/main" id="{5C02765F-260B-4AA3-B83B-3AC7F3CBC8FE}"/>
            </a:ext>
          </a:extLst>
        </xdr:cNvPr>
        <xdr:cNvSpPr txBox="1"/>
      </xdr:nvSpPr>
      <xdr:spPr>
        <a:xfrm>
          <a:off x="9477375" y="1677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115326</xdr:rowOff>
    </xdr:from>
    <xdr:to>
      <xdr:col>55</xdr:col>
      <xdr:colOff>50800</xdr:colOff>
      <xdr:row>104</xdr:row>
      <xdr:rowOff>45476</xdr:rowOff>
    </xdr:to>
    <xdr:sp macro="" textlink="">
      <xdr:nvSpPr>
        <xdr:cNvPr id="410" name="フローチャート: 判断 409">
          <a:extLst>
            <a:ext uri="{FF2B5EF4-FFF2-40B4-BE49-F238E27FC236}">
              <a16:creationId xmlns:a16="http://schemas.microsoft.com/office/drawing/2014/main" id="{1C11AB88-B235-436B-B834-58DA00E5AF76}"/>
            </a:ext>
          </a:extLst>
        </xdr:cNvPr>
        <xdr:cNvSpPr/>
      </xdr:nvSpPr>
      <xdr:spPr>
        <a:xfrm>
          <a:off x="9401175" y="1691742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125797</xdr:rowOff>
    </xdr:from>
    <xdr:to>
      <xdr:col>50</xdr:col>
      <xdr:colOff>165100</xdr:colOff>
      <xdr:row>105</xdr:row>
      <xdr:rowOff>55947</xdr:rowOff>
    </xdr:to>
    <xdr:sp macro="" textlink="">
      <xdr:nvSpPr>
        <xdr:cNvPr id="411" name="フローチャート: 判断 410">
          <a:extLst>
            <a:ext uri="{FF2B5EF4-FFF2-40B4-BE49-F238E27FC236}">
              <a16:creationId xmlns:a16="http://schemas.microsoft.com/office/drawing/2014/main" id="{7592ECF4-A7B5-4F2C-9245-799F06FD801A}"/>
            </a:ext>
          </a:extLst>
        </xdr:cNvPr>
        <xdr:cNvSpPr/>
      </xdr:nvSpPr>
      <xdr:spPr>
        <a:xfrm>
          <a:off x="8639175" y="1709617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128778</xdr:rowOff>
    </xdr:from>
    <xdr:to>
      <xdr:col>46</xdr:col>
      <xdr:colOff>38100</xdr:colOff>
      <xdr:row>105</xdr:row>
      <xdr:rowOff>58928</xdr:rowOff>
    </xdr:to>
    <xdr:sp macro="" textlink="">
      <xdr:nvSpPr>
        <xdr:cNvPr id="412" name="フローチャート: 判断 411">
          <a:extLst>
            <a:ext uri="{FF2B5EF4-FFF2-40B4-BE49-F238E27FC236}">
              <a16:creationId xmlns:a16="http://schemas.microsoft.com/office/drawing/2014/main" id="{8BA8AEA2-267D-4516-B2F7-B19E6863337C}"/>
            </a:ext>
          </a:extLst>
        </xdr:cNvPr>
        <xdr:cNvSpPr/>
      </xdr:nvSpPr>
      <xdr:spPr>
        <a:xfrm>
          <a:off x="7839075" y="1709915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53426</xdr:rowOff>
    </xdr:from>
    <xdr:to>
      <xdr:col>41</xdr:col>
      <xdr:colOff>101600</xdr:colOff>
      <xdr:row>105</xdr:row>
      <xdr:rowOff>155026</xdr:rowOff>
    </xdr:to>
    <xdr:sp macro="" textlink="">
      <xdr:nvSpPr>
        <xdr:cNvPr id="413" name="フローチャート: 判断 412">
          <a:extLst>
            <a:ext uri="{FF2B5EF4-FFF2-40B4-BE49-F238E27FC236}">
              <a16:creationId xmlns:a16="http://schemas.microsoft.com/office/drawing/2014/main" id="{12C3760C-CD7F-4DAE-829F-3DB18E4B4CE5}"/>
            </a:ext>
          </a:extLst>
        </xdr:cNvPr>
        <xdr:cNvSpPr/>
      </xdr:nvSpPr>
      <xdr:spPr>
        <a:xfrm>
          <a:off x="7029450" y="1719525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DE6DB9BC-D2A4-4EBE-95E9-CEF65EF7BD98}"/>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371957E-6EF1-4281-8807-9F21906BEC77}"/>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A0E12C88-A4FC-42F0-8D12-EB90B6B73A4A}"/>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DA534FA-E558-4230-97D3-B16B5135E2D9}"/>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EF7D16A-EE25-4959-A830-596EDC130185}"/>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123506</xdr:rowOff>
    </xdr:from>
    <xdr:to>
      <xdr:col>55</xdr:col>
      <xdr:colOff>50800</xdr:colOff>
      <xdr:row>105</xdr:row>
      <xdr:rowOff>53656</xdr:rowOff>
    </xdr:to>
    <xdr:sp macro="" textlink="">
      <xdr:nvSpPr>
        <xdr:cNvPr id="419" name="楕円 418">
          <a:extLst>
            <a:ext uri="{FF2B5EF4-FFF2-40B4-BE49-F238E27FC236}">
              <a16:creationId xmlns:a16="http://schemas.microsoft.com/office/drawing/2014/main" id="{CD3F937B-945D-4DDF-AD36-7EA15E0E2723}"/>
            </a:ext>
          </a:extLst>
        </xdr:cNvPr>
        <xdr:cNvSpPr/>
      </xdr:nvSpPr>
      <xdr:spPr>
        <a:xfrm>
          <a:off x="9401175" y="1710023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104</xdr:row>
      <xdr:rowOff>101933</xdr:rowOff>
    </xdr:from>
    <xdr:ext cx="599010" cy="259045"/>
    <xdr:sp macro="" textlink="">
      <xdr:nvSpPr>
        <xdr:cNvPr id="420" name="【港湾・漁港】&#10;一人当たり有形固定資産（償却資産）額該当値テキスト">
          <a:extLst>
            <a:ext uri="{FF2B5EF4-FFF2-40B4-BE49-F238E27FC236}">
              <a16:creationId xmlns:a16="http://schemas.microsoft.com/office/drawing/2014/main" id="{2C166E84-22F4-4FB6-8373-D8383B69EFE0}"/>
            </a:ext>
          </a:extLst>
        </xdr:cNvPr>
        <xdr:cNvSpPr txBox="1"/>
      </xdr:nvSpPr>
      <xdr:spPr>
        <a:xfrm>
          <a:off x="9477375" y="1707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146087</xdr:rowOff>
    </xdr:from>
    <xdr:to>
      <xdr:col>50</xdr:col>
      <xdr:colOff>165100</xdr:colOff>
      <xdr:row>105</xdr:row>
      <xdr:rowOff>76237</xdr:rowOff>
    </xdr:to>
    <xdr:sp macro="" textlink="">
      <xdr:nvSpPr>
        <xdr:cNvPr id="421" name="楕円 420">
          <a:extLst>
            <a:ext uri="{FF2B5EF4-FFF2-40B4-BE49-F238E27FC236}">
              <a16:creationId xmlns:a16="http://schemas.microsoft.com/office/drawing/2014/main" id="{112EBC26-5421-4C55-94ED-2DB4ED71217F}"/>
            </a:ext>
          </a:extLst>
        </xdr:cNvPr>
        <xdr:cNvSpPr/>
      </xdr:nvSpPr>
      <xdr:spPr>
        <a:xfrm>
          <a:off x="8639175" y="1711646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2856</xdr:rowOff>
    </xdr:from>
    <xdr:to>
      <xdr:col>55</xdr:col>
      <xdr:colOff>0</xdr:colOff>
      <xdr:row>105</xdr:row>
      <xdr:rowOff>25437</xdr:rowOff>
    </xdr:to>
    <xdr:cxnSp macro="">
      <xdr:nvCxnSpPr>
        <xdr:cNvPr id="422" name="直線コネクタ 421">
          <a:extLst>
            <a:ext uri="{FF2B5EF4-FFF2-40B4-BE49-F238E27FC236}">
              <a16:creationId xmlns:a16="http://schemas.microsoft.com/office/drawing/2014/main" id="{58EE8C3C-CB7B-422B-A90E-8EB98E759605}"/>
            </a:ext>
          </a:extLst>
        </xdr:cNvPr>
        <xdr:cNvCxnSpPr/>
      </xdr:nvCxnSpPr>
      <xdr:spPr>
        <a:xfrm flipV="1">
          <a:off x="8686800" y="17147856"/>
          <a:ext cx="74295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165669</xdr:rowOff>
    </xdr:from>
    <xdr:to>
      <xdr:col>46</xdr:col>
      <xdr:colOff>38100</xdr:colOff>
      <xdr:row>105</xdr:row>
      <xdr:rowOff>95819</xdr:rowOff>
    </xdr:to>
    <xdr:sp macro="" textlink="">
      <xdr:nvSpPr>
        <xdr:cNvPr id="423" name="楕円 422">
          <a:extLst>
            <a:ext uri="{FF2B5EF4-FFF2-40B4-BE49-F238E27FC236}">
              <a16:creationId xmlns:a16="http://schemas.microsoft.com/office/drawing/2014/main" id="{CAB502EE-B2A8-4F2E-9728-6CA452D2F866}"/>
            </a:ext>
          </a:extLst>
        </xdr:cNvPr>
        <xdr:cNvSpPr/>
      </xdr:nvSpPr>
      <xdr:spPr>
        <a:xfrm>
          <a:off x="7839075" y="1713604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25437</xdr:rowOff>
    </xdr:from>
    <xdr:to>
      <xdr:col>50</xdr:col>
      <xdr:colOff>114300</xdr:colOff>
      <xdr:row>105</xdr:row>
      <xdr:rowOff>45019</xdr:rowOff>
    </xdr:to>
    <xdr:cxnSp macro="">
      <xdr:nvCxnSpPr>
        <xdr:cNvPr id="424" name="直線コネクタ 423">
          <a:extLst>
            <a:ext uri="{FF2B5EF4-FFF2-40B4-BE49-F238E27FC236}">
              <a16:creationId xmlns:a16="http://schemas.microsoft.com/office/drawing/2014/main" id="{B68740F7-541A-447D-B5DA-F96E9C15A277}"/>
            </a:ext>
          </a:extLst>
        </xdr:cNvPr>
        <xdr:cNvCxnSpPr/>
      </xdr:nvCxnSpPr>
      <xdr:spPr>
        <a:xfrm flipV="1">
          <a:off x="7886700" y="17173612"/>
          <a:ext cx="800100" cy="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9297</xdr:rowOff>
    </xdr:from>
    <xdr:to>
      <xdr:col>41</xdr:col>
      <xdr:colOff>101600</xdr:colOff>
      <xdr:row>105</xdr:row>
      <xdr:rowOff>110897</xdr:rowOff>
    </xdr:to>
    <xdr:sp macro="" textlink="">
      <xdr:nvSpPr>
        <xdr:cNvPr id="425" name="楕円 424">
          <a:extLst>
            <a:ext uri="{FF2B5EF4-FFF2-40B4-BE49-F238E27FC236}">
              <a16:creationId xmlns:a16="http://schemas.microsoft.com/office/drawing/2014/main" id="{B2F72490-3B37-4E91-A138-12C77AEBE91C}"/>
            </a:ext>
          </a:extLst>
        </xdr:cNvPr>
        <xdr:cNvSpPr/>
      </xdr:nvSpPr>
      <xdr:spPr>
        <a:xfrm>
          <a:off x="7029450" y="1715747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45019</xdr:rowOff>
    </xdr:from>
    <xdr:to>
      <xdr:col>45</xdr:col>
      <xdr:colOff>177800</xdr:colOff>
      <xdr:row>105</xdr:row>
      <xdr:rowOff>60097</xdr:rowOff>
    </xdr:to>
    <xdr:cxnSp macro="">
      <xdr:nvCxnSpPr>
        <xdr:cNvPr id="426" name="直線コネクタ 425">
          <a:extLst>
            <a:ext uri="{FF2B5EF4-FFF2-40B4-BE49-F238E27FC236}">
              <a16:creationId xmlns:a16="http://schemas.microsoft.com/office/drawing/2014/main" id="{3B323ABB-61CD-4DC3-8FB9-5D42A3689925}"/>
            </a:ext>
          </a:extLst>
        </xdr:cNvPr>
        <xdr:cNvCxnSpPr/>
      </xdr:nvCxnSpPr>
      <xdr:spPr>
        <a:xfrm flipV="1">
          <a:off x="7077075" y="17193194"/>
          <a:ext cx="809625"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72474</xdr:rowOff>
    </xdr:from>
    <xdr:ext cx="599010" cy="259045"/>
    <xdr:sp macro="" textlink="">
      <xdr:nvSpPr>
        <xdr:cNvPr id="427" name="n_1aveValue【港湾・漁港】&#10;一人当たり有形固定資産（償却資産）額">
          <a:extLst>
            <a:ext uri="{FF2B5EF4-FFF2-40B4-BE49-F238E27FC236}">
              <a16:creationId xmlns:a16="http://schemas.microsoft.com/office/drawing/2014/main" id="{7B1F9E15-CC6A-429B-8DE9-5AC2346319E9}"/>
            </a:ext>
          </a:extLst>
        </xdr:cNvPr>
        <xdr:cNvSpPr txBox="1"/>
      </xdr:nvSpPr>
      <xdr:spPr>
        <a:xfrm>
          <a:off x="8399995"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75455</xdr:rowOff>
    </xdr:from>
    <xdr:ext cx="599010" cy="259045"/>
    <xdr:sp macro="" textlink="">
      <xdr:nvSpPr>
        <xdr:cNvPr id="428" name="n_2aveValue【港湾・漁港】&#10;一人当たり有形固定資産（償却資産）額">
          <a:extLst>
            <a:ext uri="{FF2B5EF4-FFF2-40B4-BE49-F238E27FC236}">
              <a16:creationId xmlns:a16="http://schemas.microsoft.com/office/drawing/2014/main" id="{62D394B5-C2AC-4696-AA3F-4151080C86EE}"/>
            </a:ext>
          </a:extLst>
        </xdr:cNvPr>
        <xdr:cNvSpPr txBox="1"/>
      </xdr:nvSpPr>
      <xdr:spPr>
        <a:xfrm>
          <a:off x="7609420" y="1687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146153</xdr:rowOff>
    </xdr:from>
    <xdr:ext cx="599010" cy="259045"/>
    <xdr:sp macro="" textlink="">
      <xdr:nvSpPr>
        <xdr:cNvPr id="429" name="n_3aveValue【港湾・漁港】&#10;一人当たり有形固定資産（償却資産）額">
          <a:extLst>
            <a:ext uri="{FF2B5EF4-FFF2-40B4-BE49-F238E27FC236}">
              <a16:creationId xmlns:a16="http://schemas.microsoft.com/office/drawing/2014/main" id="{B0B14EBE-CDEA-420C-9A9C-C6D9F1AD7A3B}"/>
            </a:ext>
          </a:extLst>
        </xdr:cNvPr>
        <xdr:cNvSpPr txBox="1"/>
      </xdr:nvSpPr>
      <xdr:spPr>
        <a:xfrm>
          <a:off x="6818845" y="1728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67364</xdr:rowOff>
    </xdr:from>
    <xdr:ext cx="599010" cy="259045"/>
    <xdr:sp macro="" textlink="">
      <xdr:nvSpPr>
        <xdr:cNvPr id="430" name="n_1mainValue【港湾・漁港】&#10;一人当たり有形固定資産（償却資産）額">
          <a:extLst>
            <a:ext uri="{FF2B5EF4-FFF2-40B4-BE49-F238E27FC236}">
              <a16:creationId xmlns:a16="http://schemas.microsoft.com/office/drawing/2014/main" id="{0C840348-0A6E-45D0-B64D-59758978FE1A}"/>
            </a:ext>
          </a:extLst>
        </xdr:cNvPr>
        <xdr:cNvSpPr txBox="1"/>
      </xdr:nvSpPr>
      <xdr:spPr>
        <a:xfrm>
          <a:off x="8399995" y="1720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86946</xdr:rowOff>
    </xdr:from>
    <xdr:ext cx="599010" cy="259045"/>
    <xdr:sp macro="" textlink="">
      <xdr:nvSpPr>
        <xdr:cNvPr id="431" name="n_2mainValue【港湾・漁港】&#10;一人当たり有形固定資産（償却資産）額">
          <a:extLst>
            <a:ext uri="{FF2B5EF4-FFF2-40B4-BE49-F238E27FC236}">
              <a16:creationId xmlns:a16="http://schemas.microsoft.com/office/drawing/2014/main" id="{A4C09BF2-5BC9-440B-8B1D-9FDF33198AA3}"/>
            </a:ext>
          </a:extLst>
        </xdr:cNvPr>
        <xdr:cNvSpPr txBox="1"/>
      </xdr:nvSpPr>
      <xdr:spPr>
        <a:xfrm>
          <a:off x="7609420" y="1722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127424</xdr:rowOff>
    </xdr:from>
    <xdr:ext cx="599010" cy="259045"/>
    <xdr:sp macro="" textlink="">
      <xdr:nvSpPr>
        <xdr:cNvPr id="432" name="n_3mainValue【港湾・漁港】&#10;一人当たり有形固定資産（償却資産）額">
          <a:extLst>
            <a:ext uri="{FF2B5EF4-FFF2-40B4-BE49-F238E27FC236}">
              <a16:creationId xmlns:a16="http://schemas.microsoft.com/office/drawing/2014/main" id="{0481BF08-5A82-4024-AAB3-C1C74F415A3B}"/>
            </a:ext>
          </a:extLst>
        </xdr:cNvPr>
        <xdr:cNvSpPr txBox="1"/>
      </xdr:nvSpPr>
      <xdr:spPr>
        <a:xfrm>
          <a:off x="6818845" y="1692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3" name="正方形/長方形 432">
          <a:extLst>
            <a:ext uri="{FF2B5EF4-FFF2-40B4-BE49-F238E27FC236}">
              <a16:creationId xmlns:a16="http://schemas.microsoft.com/office/drawing/2014/main" id="{B9CCDADC-7BA3-4B05-8BAD-151602AE68FE}"/>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4" name="正方形/長方形 433">
          <a:extLst>
            <a:ext uri="{FF2B5EF4-FFF2-40B4-BE49-F238E27FC236}">
              <a16:creationId xmlns:a16="http://schemas.microsoft.com/office/drawing/2014/main" id="{E55A0F79-544D-4005-9E25-03137266115E}"/>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5" name="正方形/長方形 434">
          <a:extLst>
            <a:ext uri="{FF2B5EF4-FFF2-40B4-BE49-F238E27FC236}">
              <a16:creationId xmlns:a16="http://schemas.microsoft.com/office/drawing/2014/main" id="{F79D7C38-95A9-4C6F-B85D-804870BB3183}"/>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36" name="正方形/長方形 435">
          <a:extLst>
            <a:ext uri="{FF2B5EF4-FFF2-40B4-BE49-F238E27FC236}">
              <a16:creationId xmlns:a16="http://schemas.microsoft.com/office/drawing/2014/main" id="{082CAEED-A179-457C-A968-1D55606A4C4B}"/>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37" name="正方形/長方形 436">
          <a:extLst>
            <a:ext uri="{FF2B5EF4-FFF2-40B4-BE49-F238E27FC236}">
              <a16:creationId xmlns:a16="http://schemas.microsoft.com/office/drawing/2014/main" id="{06AFC145-1D81-4EC5-91A1-B14CE68105E2}"/>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a:extLst>
            <a:ext uri="{FF2B5EF4-FFF2-40B4-BE49-F238E27FC236}">
              <a16:creationId xmlns:a16="http://schemas.microsoft.com/office/drawing/2014/main" id="{A8083B7D-5669-487F-BC54-68F089A2E090}"/>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a:extLst>
            <a:ext uri="{FF2B5EF4-FFF2-40B4-BE49-F238E27FC236}">
              <a16:creationId xmlns:a16="http://schemas.microsoft.com/office/drawing/2014/main" id="{9A2D39D9-AE0E-48FA-8AEF-DD093A09B8BF}"/>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a:extLst>
            <a:ext uri="{FF2B5EF4-FFF2-40B4-BE49-F238E27FC236}">
              <a16:creationId xmlns:a16="http://schemas.microsoft.com/office/drawing/2014/main" id="{F9337575-FD06-49A2-B77E-AF3009BA6F8F}"/>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1" name="テキスト ボックス 440">
          <a:extLst>
            <a:ext uri="{FF2B5EF4-FFF2-40B4-BE49-F238E27FC236}">
              <a16:creationId xmlns:a16="http://schemas.microsoft.com/office/drawing/2014/main" id="{F03A5B27-E4B9-4EF8-A4EE-FA8D5B7E5D26}"/>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42" name="直線コネクタ 441">
          <a:extLst>
            <a:ext uri="{FF2B5EF4-FFF2-40B4-BE49-F238E27FC236}">
              <a16:creationId xmlns:a16="http://schemas.microsoft.com/office/drawing/2014/main" id="{1C4DC1A3-FFD0-4DA3-9080-EFB6D28B38B8}"/>
            </a:ext>
          </a:extLst>
        </xdr:cNvPr>
        <xdr:cNvCxnSpPr/>
      </xdr:nvCxnSpPr>
      <xdr:spPr>
        <a:xfrm>
          <a:off x="11210925" y="690290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3" name="テキスト ボックス 442">
          <a:extLst>
            <a:ext uri="{FF2B5EF4-FFF2-40B4-BE49-F238E27FC236}">
              <a16:creationId xmlns:a16="http://schemas.microsoft.com/office/drawing/2014/main" id="{B5A87F1D-8D82-4F27-B49D-6C866E29E258}"/>
            </a:ext>
          </a:extLst>
        </xdr:cNvPr>
        <xdr:cNvSpPr txBox="1"/>
      </xdr:nvSpPr>
      <xdr:spPr>
        <a:xfrm>
          <a:off x="107945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4" name="直線コネクタ 443">
          <a:extLst>
            <a:ext uri="{FF2B5EF4-FFF2-40B4-BE49-F238E27FC236}">
              <a16:creationId xmlns:a16="http://schemas.microsoft.com/office/drawing/2014/main" id="{5166B4FE-EC03-4A94-B22B-73D86FF62D54}"/>
            </a:ext>
          </a:extLst>
        </xdr:cNvPr>
        <xdr:cNvCxnSpPr/>
      </xdr:nvCxnSpPr>
      <xdr:spPr>
        <a:xfrm>
          <a:off x="11210925" y="65922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5" name="テキスト ボックス 444">
          <a:extLst>
            <a:ext uri="{FF2B5EF4-FFF2-40B4-BE49-F238E27FC236}">
              <a16:creationId xmlns:a16="http://schemas.microsoft.com/office/drawing/2014/main" id="{C6D5377C-ABD8-459E-94D2-A9F6AB3BCF1F}"/>
            </a:ext>
          </a:extLst>
        </xdr:cNvPr>
        <xdr:cNvSpPr txBox="1"/>
      </xdr:nvSpPr>
      <xdr:spPr>
        <a:xfrm>
          <a:off x="10845966"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6" name="直線コネクタ 445">
          <a:extLst>
            <a:ext uri="{FF2B5EF4-FFF2-40B4-BE49-F238E27FC236}">
              <a16:creationId xmlns:a16="http://schemas.microsoft.com/office/drawing/2014/main" id="{94B7BC92-196E-408B-87EF-975B6A42B1AE}"/>
            </a:ext>
          </a:extLst>
        </xdr:cNvPr>
        <xdr:cNvCxnSpPr/>
      </xdr:nvCxnSpPr>
      <xdr:spPr>
        <a:xfrm>
          <a:off x="11210925" y="628468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7" name="テキスト ボックス 446">
          <a:extLst>
            <a:ext uri="{FF2B5EF4-FFF2-40B4-BE49-F238E27FC236}">
              <a16:creationId xmlns:a16="http://schemas.microsoft.com/office/drawing/2014/main" id="{E25726F2-A728-4371-82F4-5B169A5CCEB0}"/>
            </a:ext>
          </a:extLst>
        </xdr:cNvPr>
        <xdr:cNvSpPr txBox="1"/>
      </xdr:nvSpPr>
      <xdr:spPr>
        <a:xfrm>
          <a:off x="10845966"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8" name="直線コネクタ 447">
          <a:extLst>
            <a:ext uri="{FF2B5EF4-FFF2-40B4-BE49-F238E27FC236}">
              <a16:creationId xmlns:a16="http://schemas.microsoft.com/office/drawing/2014/main" id="{E6E57169-B992-4BFA-82F7-DC8466CA2F92}"/>
            </a:ext>
          </a:extLst>
        </xdr:cNvPr>
        <xdr:cNvCxnSpPr/>
      </xdr:nvCxnSpPr>
      <xdr:spPr>
        <a:xfrm>
          <a:off x="11210925" y="59835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9" name="テキスト ボックス 448">
          <a:extLst>
            <a:ext uri="{FF2B5EF4-FFF2-40B4-BE49-F238E27FC236}">
              <a16:creationId xmlns:a16="http://schemas.microsoft.com/office/drawing/2014/main" id="{475EAAC6-5243-4366-9E11-172ECF7AD263}"/>
            </a:ext>
          </a:extLst>
        </xdr:cNvPr>
        <xdr:cNvSpPr txBox="1"/>
      </xdr:nvSpPr>
      <xdr:spPr>
        <a:xfrm>
          <a:off x="10845966"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0" name="直線コネクタ 449">
          <a:extLst>
            <a:ext uri="{FF2B5EF4-FFF2-40B4-BE49-F238E27FC236}">
              <a16:creationId xmlns:a16="http://schemas.microsoft.com/office/drawing/2014/main" id="{1564DEAF-2453-4579-B9BC-BC9C46C81A99}"/>
            </a:ext>
          </a:extLst>
        </xdr:cNvPr>
        <xdr:cNvCxnSpPr/>
      </xdr:nvCxnSpPr>
      <xdr:spPr>
        <a:xfrm>
          <a:off x="11210925" y="56759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1" name="テキスト ボックス 450">
          <a:extLst>
            <a:ext uri="{FF2B5EF4-FFF2-40B4-BE49-F238E27FC236}">
              <a16:creationId xmlns:a16="http://schemas.microsoft.com/office/drawing/2014/main" id="{23161AA4-C476-4F94-99DB-1B8985D813FF}"/>
            </a:ext>
          </a:extLst>
        </xdr:cNvPr>
        <xdr:cNvSpPr txBox="1"/>
      </xdr:nvSpPr>
      <xdr:spPr>
        <a:xfrm>
          <a:off x="10845966"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2" name="直線コネクタ 451">
          <a:extLst>
            <a:ext uri="{FF2B5EF4-FFF2-40B4-BE49-F238E27FC236}">
              <a16:creationId xmlns:a16="http://schemas.microsoft.com/office/drawing/2014/main" id="{30E03267-C267-4575-86D0-AEDBEBB19613}"/>
            </a:ext>
          </a:extLst>
        </xdr:cNvPr>
        <xdr:cNvCxnSpPr/>
      </xdr:nvCxnSpPr>
      <xdr:spPr>
        <a:xfrm>
          <a:off x="11210925" y="535577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53" name="テキスト ボックス 452">
          <a:extLst>
            <a:ext uri="{FF2B5EF4-FFF2-40B4-BE49-F238E27FC236}">
              <a16:creationId xmlns:a16="http://schemas.microsoft.com/office/drawing/2014/main" id="{BE0990B4-0F14-46DE-A03F-B2ED9640A66B}"/>
            </a:ext>
          </a:extLst>
        </xdr:cNvPr>
        <xdr:cNvSpPr txBox="1"/>
      </xdr:nvSpPr>
      <xdr:spPr>
        <a:xfrm>
          <a:off x="10845966" y="52198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a:extLst>
            <a:ext uri="{FF2B5EF4-FFF2-40B4-BE49-F238E27FC236}">
              <a16:creationId xmlns:a16="http://schemas.microsoft.com/office/drawing/2014/main" id="{377D15AD-E85F-41CC-980D-C68B0352693A}"/>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5" name="テキスト ボックス 454">
          <a:extLst>
            <a:ext uri="{FF2B5EF4-FFF2-40B4-BE49-F238E27FC236}">
              <a16:creationId xmlns:a16="http://schemas.microsoft.com/office/drawing/2014/main" id="{FC9763B8-251F-493B-B356-A60C70588D0D}"/>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空港】&#10;有形固定資産減価償却率グラフ枠">
          <a:extLst>
            <a:ext uri="{FF2B5EF4-FFF2-40B4-BE49-F238E27FC236}">
              <a16:creationId xmlns:a16="http://schemas.microsoft.com/office/drawing/2014/main" id="{7D17BE14-FF59-4E89-8138-C528EFA9E9C8}"/>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118654</xdr:rowOff>
    </xdr:from>
    <xdr:to>
      <xdr:col>85</xdr:col>
      <xdr:colOff>126364</xdr:colOff>
      <xdr:row>41</xdr:row>
      <xdr:rowOff>156210</xdr:rowOff>
    </xdr:to>
    <xdr:cxnSp macro="">
      <xdr:nvCxnSpPr>
        <xdr:cNvPr id="457" name="直線コネクタ 456">
          <a:extLst>
            <a:ext uri="{FF2B5EF4-FFF2-40B4-BE49-F238E27FC236}">
              <a16:creationId xmlns:a16="http://schemas.microsoft.com/office/drawing/2014/main" id="{25089145-C085-4353-92B2-43CF8F9A539B}"/>
            </a:ext>
          </a:extLst>
        </xdr:cNvPr>
        <xdr:cNvCxnSpPr/>
      </xdr:nvCxnSpPr>
      <xdr:spPr>
        <a:xfrm flipV="1">
          <a:off x="14695170" y="5312954"/>
          <a:ext cx="1269" cy="1494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160037</xdr:rowOff>
    </xdr:from>
    <xdr:ext cx="405111" cy="259045"/>
    <xdr:sp macro="" textlink="">
      <xdr:nvSpPr>
        <xdr:cNvPr id="458" name="【空港】&#10;有形固定資産減価償却率最小値テキスト">
          <a:extLst>
            <a:ext uri="{FF2B5EF4-FFF2-40B4-BE49-F238E27FC236}">
              <a16:creationId xmlns:a16="http://schemas.microsoft.com/office/drawing/2014/main" id="{640B3839-B5D6-4A4C-836A-551D8EF6109C}"/>
            </a:ext>
          </a:extLst>
        </xdr:cNvPr>
        <xdr:cNvSpPr txBox="1"/>
      </xdr:nvSpPr>
      <xdr:spPr>
        <a:xfrm>
          <a:off x="14744700" y="681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59" name="直線コネクタ 458">
          <a:extLst>
            <a:ext uri="{FF2B5EF4-FFF2-40B4-BE49-F238E27FC236}">
              <a16:creationId xmlns:a16="http://schemas.microsoft.com/office/drawing/2014/main" id="{83FD0A1F-709E-45FC-91EF-DB5BC463CEBC}"/>
            </a:ext>
          </a:extLst>
        </xdr:cNvPr>
        <xdr:cNvCxnSpPr/>
      </xdr:nvCxnSpPr>
      <xdr:spPr>
        <a:xfrm>
          <a:off x="14611350" y="68078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65331</xdr:rowOff>
    </xdr:from>
    <xdr:ext cx="405111" cy="259045"/>
    <xdr:sp macro="" textlink="">
      <xdr:nvSpPr>
        <xdr:cNvPr id="460" name="【空港】&#10;有形固定資産減価償却率最大値テキスト">
          <a:extLst>
            <a:ext uri="{FF2B5EF4-FFF2-40B4-BE49-F238E27FC236}">
              <a16:creationId xmlns:a16="http://schemas.microsoft.com/office/drawing/2014/main" id="{A78299D2-3ACF-4480-A07C-94D26107D724}"/>
            </a:ext>
          </a:extLst>
        </xdr:cNvPr>
        <xdr:cNvSpPr txBox="1"/>
      </xdr:nvSpPr>
      <xdr:spPr>
        <a:xfrm>
          <a:off x="14744700" y="509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118654</xdr:rowOff>
    </xdr:from>
    <xdr:to>
      <xdr:col>86</xdr:col>
      <xdr:colOff>25400</xdr:colOff>
      <xdr:row>32</xdr:row>
      <xdr:rowOff>118654</xdr:rowOff>
    </xdr:to>
    <xdr:cxnSp macro="">
      <xdr:nvCxnSpPr>
        <xdr:cNvPr id="461" name="直線コネクタ 460">
          <a:extLst>
            <a:ext uri="{FF2B5EF4-FFF2-40B4-BE49-F238E27FC236}">
              <a16:creationId xmlns:a16="http://schemas.microsoft.com/office/drawing/2014/main" id="{C9789EEA-A10E-444D-BCCE-83B0E085E7BB}"/>
            </a:ext>
          </a:extLst>
        </xdr:cNvPr>
        <xdr:cNvCxnSpPr/>
      </xdr:nvCxnSpPr>
      <xdr:spPr>
        <a:xfrm>
          <a:off x="14611350" y="53129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125021</xdr:rowOff>
    </xdr:from>
    <xdr:ext cx="405111" cy="259045"/>
    <xdr:sp macro="" textlink="">
      <xdr:nvSpPr>
        <xdr:cNvPr id="462" name="【空港】&#10;有形固定資産減価償却率平均値テキスト">
          <a:extLst>
            <a:ext uri="{FF2B5EF4-FFF2-40B4-BE49-F238E27FC236}">
              <a16:creationId xmlns:a16="http://schemas.microsoft.com/office/drawing/2014/main" id="{02B1DDC0-39BC-4B18-B7E8-9AAEE95DFCDA}"/>
            </a:ext>
          </a:extLst>
        </xdr:cNvPr>
        <xdr:cNvSpPr txBox="1"/>
      </xdr:nvSpPr>
      <xdr:spPr>
        <a:xfrm>
          <a:off x="14744700" y="6284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102144</xdr:rowOff>
    </xdr:from>
    <xdr:to>
      <xdr:col>85</xdr:col>
      <xdr:colOff>177800</xdr:colOff>
      <xdr:row>40</xdr:row>
      <xdr:rowOff>32294</xdr:rowOff>
    </xdr:to>
    <xdr:sp macro="" textlink="">
      <xdr:nvSpPr>
        <xdr:cNvPr id="463" name="フローチャート: 判断 462">
          <a:extLst>
            <a:ext uri="{FF2B5EF4-FFF2-40B4-BE49-F238E27FC236}">
              <a16:creationId xmlns:a16="http://schemas.microsoft.com/office/drawing/2014/main" id="{D2CC33F5-B2BF-4D86-B697-FDD193C627D5}"/>
            </a:ext>
          </a:extLst>
        </xdr:cNvPr>
        <xdr:cNvSpPr/>
      </xdr:nvSpPr>
      <xdr:spPr>
        <a:xfrm>
          <a:off x="14649450" y="642991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92347</xdr:rowOff>
    </xdr:from>
    <xdr:to>
      <xdr:col>81</xdr:col>
      <xdr:colOff>101600</xdr:colOff>
      <xdr:row>40</xdr:row>
      <xdr:rowOff>22497</xdr:rowOff>
    </xdr:to>
    <xdr:sp macro="" textlink="">
      <xdr:nvSpPr>
        <xdr:cNvPr id="464" name="フローチャート: 判断 463">
          <a:extLst>
            <a:ext uri="{FF2B5EF4-FFF2-40B4-BE49-F238E27FC236}">
              <a16:creationId xmlns:a16="http://schemas.microsoft.com/office/drawing/2014/main" id="{EB30D7CA-0312-4B06-A7D8-AE72DA441DCC}"/>
            </a:ext>
          </a:extLst>
        </xdr:cNvPr>
        <xdr:cNvSpPr/>
      </xdr:nvSpPr>
      <xdr:spPr>
        <a:xfrm>
          <a:off x="13887450" y="64169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76019</xdr:rowOff>
    </xdr:from>
    <xdr:to>
      <xdr:col>76</xdr:col>
      <xdr:colOff>165100</xdr:colOff>
      <xdr:row>40</xdr:row>
      <xdr:rowOff>6169</xdr:rowOff>
    </xdr:to>
    <xdr:sp macro="" textlink="">
      <xdr:nvSpPr>
        <xdr:cNvPr id="465" name="フローチャート: 判断 464">
          <a:extLst>
            <a:ext uri="{FF2B5EF4-FFF2-40B4-BE49-F238E27FC236}">
              <a16:creationId xmlns:a16="http://schemas.microsoft.com/office/drawing/2014/main" id="{17F0D26B-A250-4FDA-A1BC-1894247CF069}"/>
            </a:ext>
          </a:extLst>
        </xdr:cNvPr>
        <xdr:cNvSpPr/>
      </xdr:nvSpPr>
      <xdr:spPr>
        <a:xfrm>
          <a:off x="13096875" y="64006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7438</xdr:rowOff>
    </xdr:from>
    <xdr:to>
      <xdr:col>72</xdr:col>
      <xdr:colOff>38100</xdr:colOff>
      <xdr:row>39</xdr:row>
      <xdr:rowOff>109038</xdr:rowOff>
    </xdr:to>
    <xdr:sp macro="" textlink="">
      <xdr:nvSpPr>
        <xdr:cNvPr id="466" name="フローチャート: 判断 465">
          <a:extLst>
            <a:ext uri="{FF2B5EF4-FFF2-40B4-BE49-F238E27FC236}">
              <a16:creationId xmlns:a16="http://schemas.microsoft.com/office/drawing/2014/main" id="{01C3EFE0-6DD0-4586-A936-DE8B8774473B}"/>
            </a:ext>
          </a:extLst>
        </xdr:cNvPr>
        <xdr:cNvSpPr/>
      </xdr:nvSpPr>
      <xdr:spPr>
        <a:xfrm>
          <a:off x="12296775" y="63352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F4A4F32F-2B2C-451B-B1DF-39F003310EDF}"/>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C044870E-F52B-4C49-AF09-E9537209C20D}"/>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DBB958D8-1975-4762-AEF4-1BDE7A928975}"/>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87651CE7-B58B-4929-B4A9-4BAE0C68D7FD}"/>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432B9D0-1319-4F04-880A-1C282FE342EA}"/>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138067</xdr:rowOff>
    </xdr:from>
    <xdr:to>
      <xdr:col>85</xdr:col>
      <xdr:colOff>177800</xdr:colOff>
      <xdr:row>40</xdr:row>
      <xdr:rowOff>68217</xdr:rowOff>
    </xdr:to>
    <xdr:sp macro="" textlink="">
      <xdr:nvSpPr>
        <xdr:cNvPr id="472" name="楕円 471">
          <a:extLst>
            <a:ext uri="{FF2B5EF4-FFF2-40B4-BE49-F238E27FC236}">
              <a16:creationId xmlns:a16="http://schemas.microsoft.com/office/drawing/2014/main" id="{1FB37868-7106-430F-A0E9-45CF12A2BC8D}"/>
            </a:ext>
          </a:extLst>
        </xdr:cNvPr>
        <xdr:cNvSpPr/>
      </xdr:nvSpPr>
      <xdr:spPr>
        <a:xfrm>
          <a:off x="14649450" y="646584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116494</xdr:rowOff>
    </xdr:from>
    <xdr:ext cx="405111" cy="259045"/>
    <xdr:sp macro="" textlink="">
      <xdr:nvSpPr>
        <xdr:cNvPr id="473" name="【空港】&#10;有形固定資産減価償却率該当値テキスト">
          <a:extLst>
            <a:ext uri="{FF2B5EF4-FFF2-40B4-BE49-F238E27FC236}">
              <a16:creationId xmlns:a16="http://schemas.microsoft.com/office/drawing/2014/main" id="{04952CFF-779E-4071-B185-768A4680A09F}"/>
            </a:ext>
          </a:extLst>
        </xdr:cNvPr>
        <xdr:cNvSpPr txBox="1"/>
      </xdr:nvSpPr>
      <xdr:spPr>
        <a:xfrm>
          <a:off x="14744700" y="644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115207</xdr:rowOff>
    </xdr:from>
    <xdr:to>
      <xdr:col>81</xdr:col>
      <xdr:colOff>101600</xdr:colOff>
      <xdr:row>40</xdr:row>
      <xdr:rowOff>45357</xdr:rowOff>
    </xdr:to>
    <xdr:sp macro="" textlink="">
      <xdr:nvSpPr>
        <xdr:cNvPr id="474" name="楕円 473">
          <a:extLst>
            <a:ext uri="{FF2B5EF4-FFF2-40B4-BE49-F238E27FC236}">
              <a16:creationId xmlns:a16="http://schemas.microsoft.com/office/drawing/2014/main" id="{CA7347D1-AC49-485D-97ED-E2D0ACA8D13D}"/>
            </a:ext>
          </a:extLst>
        </xdr:cNvPr>
        <xdr:cNvSpPr/>
      </xdr:nvSpPr>
      <xdr:spPr>
        <a:xfrm>
          <a:off x="13887450" y="64398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166007</xdr:rowOff>
    </xdr:from>
    <xdr:to>
      <xdr:col>85</xdr:col>
      <xdr:colOff>127000</xdr:colOff>
      <xdr:row>40</xdr:row>
      <xdr:rowOff>17417</xdr:rowOff>
    </xdr:to>
    <xdr:cxnSp macro="">
      <xdr:nvCxnSpPr>
        <xdr:cNvPr id="475" name="直線コネクタ 474">
          <a:extLst>
            <a:ext uri="{FF2B5EF4-FFF2-40B4-BE49-F238E27FC236}">
              <a16:creationId xmlns:a16="http://schemas.microsoft.com/office/drawing/2014/main" id="{241A710F-0101-4B55-B0E4-8B5B53BA55B7}"/>
            </a:ext>
          </a:extLst>
        </xdr:cNvPr>
        <xdr:cNvCxnSpPr/>
      </xdr:nvCxnSpPr>
      <xdr:spPr>
        <a:xfrm>
          <a:off x="13935075" y="6487432"/>
          <a:ext cx="762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89081</xdr:rowOff>
    </xdr:from>
    <xdr:to>
      <xdr:col>76</xdr:col>
      <xdr:colOff>165100</xdr:colOff>
      <xdr:row>40</xdr:row>
      <xdr:rowOff>19231</xdr:rowOff>
    </xdr:to>
    <xdr:sp macro="" textlink="">
      <xdr:nvSpPr>
        <xdr:cNvPr id="476" name="楕円 475">
          <a:extLst>
            <a:ext uri="{FF2B5EF4-FFF2-40B4-BE49-F238E27FC236}">
              <a16:creationId xmlns:a16="http://schemas.microsoft.com/office/drawing/2014/main" id="{C3EBCEA5-9A91-49DC-828B-847E55C1C8A2}"/>
            </a:ext>
          </a:extLst>
        </xdr:cNvPr>
        <xdr:cNvSpPr/>
      </xdr:nvSpPr>
      <xdr:spPr>
        <a:xfrm>
          <a:off x="13096875" y="641050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139881</xdr:rowOff>
    </xdr:from>
    <xdr:to>
      <xdr:col>81</xdr:col>
      <xdr:colOff>50800</xdr:colOff>
      <xdr:row>39</xdr:row>
      <xdr:rowOff>166007</xdr:rowOff>
    </xdr:to>
    <xdr:cxnSp macro="">
      <xdr:nvCxnSpPr>
        <xdr:cNvPr id="477" name="直線コネクタ 476">
          <a:extLst>
            <a:ext uri="{FF2B5EF4-FFF2-40B4-BE49-F238E27FC236}">
              <a16:creationId xmlns:a16="http://schemas.microsoft.com/office/drawing/2014/main" id="{6C22E860-D506-4A3D-B645-7C964BCD31A1}"/>
            </a:ext>
          </a:extLst>
        </xdr:cNvPr>
        <xdr:cNvCxnSpPr/>
      </xdr:nvCxnSpPr>
      <xdr:spPr>
        <a:xfrm>
          <a:off x="13144500" y="6467656"/>
          <a:ext cx="790575" cy="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102144</xdr:rowOff>
    </xdr:from>
    <xdr:to>
      <xdr:col>72</xdr:col>
      <xdr:colOff>38100</xdr:colOff>
      <xdr:row>40</xdr:row>
      <xdr:rowOff>32294</xdr:rowOff>
    </xdr:to>
    <xdr:sp macro="" textlink="">
      <xdr:nvSpPr>
        <xdr:cNvPr id="478" name="楕円 477">
          <a:extLst>
            <a:ext uri="{FF2B5EF4-FFF2-40B4-BE49-F238E27FC236}">
              <a16:creationId xmlns:a16="http://schemas.microsoft.com/office/drawing/2014/main" id="{2072D0D0-D0D2-42EC-A95A-EEC6228B5C33}"/>
            </a:ext>
          </a:extLst>
        </xdr:cNvPr>
        <xdr:cNvSpPr/>
      </xdr:nvSpPr>
      <xdr:spPr>
        <a:xfrm>
          <a:off x="12296775" y="642991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139881</xdr:rowOff>
    </xdr:from>
    <xdr:to>
      <xdr:col>76</xdr:col>
      <xdr:colOff>114300</xdr:colOff>
      <xdr:row>39</xdr:row>
      <xdr:rowOff>152944</xdr:rowOff>
    </xdr:to>
    <xdr:cxnSp macro="">
      <xdr:nvCxnSpPr>
        <xdr:cNvPr id="479" name="直線コネクタ 478">
          <a:extLst>
            <a:ext uri="{FF2B5EF4-FFF2-40B4-BE49-F238E27FC236}">
              <a16:creationId xmlns:a16="http://schemas.microsoft.com/office/drawing/2014/main" id="{89F8D52F-A226-4291-8554-D4383F18F4A6}"/>
            </a:ext>
          </a:extLst>
        </xdr:cNvPr>
        <xdr:cNvCxnSpPr/>
      </xdr:nvCxnSpPr>
      <xdr:spPr>
        <a:xfrm flipV="1">
          <a:off x="12344400" y="6467656"/>
          <a:ext cx="8001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39024</xdr:rowOff>
    </xdr:from>
    <xdr:ext cx="405111" cy="259045"/>
    <xdr:sp macro="" textlink="">
      <xdr:nvSpPr>
        <xdr:cNvPr id="480" name="n_1aveValue【空港】&#10;有形固定資産減価償却率">
          <a:extLst>
            <a:ext uri="{FF2B5EF4-FFF2-40B4-BE49-F238E27FC236}">
              <a16:creationId xmlns:a16="http://schemas.microsoft.com/office/drawing/2014/main" id="{52C80B0B-DCBB-4C9B-B86C-C9165E63BAF9}"/>
            </a:ext>
          </a:extLst>
        </xdr:cNvPr>
        <xdr:cNvSpPr txBox="1"/>
      </xdr:nvSpPr>
      <xdr:spPr>
        <a:xfrm>
          <a:off x="13745219" y="62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22696</xdr:rowOff>
    </xdr:from>
    <xdr:ext cx="405111" cy="259045"/>
    <xdr:sp macro="" textlink="">
      <xdr:nvSpPr>
        <xdr:cNvPr id="481" name="n_2aveValue【空港】&#10;有形固定資産減価償却率">
          <a:extLst>
            <a:ext uri="{FF2B5EF4-FFF2-40B4-BE49-F238E27FC236}">
              <a16:creationId xmlns:a16="http://schemas.microsoft.com/office/drawing/2014/main" id="{C25F4612-8855-4B89-AAC1-029D7E88D306}"/>
            </a:ext>
          </a:extLst>
        </xdr:cNvPr>
        <xdr:cNvSpPr txBox="1"/>
      </xdr:nvSpPr>
      <xdr:spPr>
        <a:xfrm>
          <a:off x="12964169"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125565</xdr:rowOff>
    </xdr:from>
    <xdr:ext cx="405111" cy="259045"/>
    <xdr:sp macro="" textlink="">
      <xdr:nvSpPr>
        <xdr:cNvPr id="482" name="n_3aveValue【空港】&#10;有形固定資産減価償却率">
          <a:extLst>
            <a:ext uri="{FF2B5EF4-FFF2-40B4-BE49-F238E27FC236}">
              <a16:creationId xmlns:a16="http://schemas.microsoft.com/office/drawing/2014/main" id="{377EA30D-B7D7-4FE8-A52C-0616B14B061C}"/>
            </a:ext>
          </a:extLst>
        </xdr:cNvPr>
        <xdr:cNvSpPr txBox="1"/>
      </xdr:nvSpPr>
      <xdr:spPr>
        <a:xfrm>
          <a:off x="12164069" y="612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36484</xdr:rowOff>
    </xdr:from>
    <xdr:ext cx="405111" cy="259045"/>
    <xdr:sp macro="" textlink="">
      <xdr:nvSpPr>
        <xdr:cNvPr id="483" name="n_1mainValue【空港】&#10;有形固定資産減価償却率">
          <a:extLst>
            <a:ext uri="{FF2B5EF4-FFF2-40B4-BE49-F238E27FC236}">
              <a16:creationId xmlns:a16="http://schemas.microsoft.com/office/drawing/2014/main" id="{51224CFE-D587-41B7-8CF3-E35AC9FB2990}"/>
            </a:ext>
          </a:extLst>
        </xdr:cNvPr>
        <xdr:cNvSpPr txBox="1"/>
      </xdr:nvSpPr>
      <xdr:spPr>
        <a:xfrm>
          <a:off x="13745219" y="65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10358</xdr:rowOff>
    </xdr:from>
    <xdr:ext cx="405111" cy="259045"/>
    <xdr:sp macro="" textlink="">
      <xdr:nvSpPr>
        <xdr:cNvPr id="484" name="n_2mainValue【空港】&#10;有形固定資産減価償却率">
          <a:extLst>
            <a:ext uri="{FF2B5EF4-FFF2-40B4-BE49-F238E27FC236}">
              <a16:creationId xmlns:a16="http://schemas.microsoft.com/office/drawing/2014/main" id="{B2784199-C1B2-49DA-83B2-3FD59726A9D6}"/>
            </a:ext>
          </a:extLst>
        </xdr:cNvPr>
        <xdr:cNvSpPr txBox="1"/>
      </xdr:nvSpPr>
      <xdr:spPr>
        <a:xfrm>
          <a:off x="12964169" y="649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23421</xdr:rowOff>
    </xdr:from>
    <xdr:ext cx="405111" cy="259045"/>
    <xdr:sp macro="" textlink="">
      <xdr:nvSpPr>
        <xdr:cNvPr id="485" name="n_3mainValue【空港】&#10;有形固定資産減価償却率">
          <a:extLst>
            <a:ext uri="{FF2B5EF4-FFF2-40B4-BE49-F238E27FC236}">
              <a16:creationId xmlns:a16="http://schemas.microsoft.com/office/drawing/2014/main" id="{AC97F3AC-40C7-4A9C-A400-477361C59A61}"/>
            </a:ext>
          </a:extLst>
        </xdr:cNvPr>
        <xdr:cNvSpPr txBox="1"/>
      </xdr:nvSpPr>
      <xdr:spPr>
        <a:xfrm>
          <a:off x="12164069" y="6513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a:extLst>
            <a:ext uri="{FF2B5EF4-FFF2-40B4-BE49-F238E27FC236}">
              <a16:creationId xmlns:a16="http://schemas.microsoft.com/office/drawing/2014/main" id="{2F498CAE-A9E1-477D-99C0-34354BB1006A}"/>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7" name="正方形/長方形 486">
          <a:extLst>
            <a:ext uri="{FF2B5EF4-FFF2-40B4-BE49-F238E27FC236}">
              <a16:creationId xmlns:a16="http://schemas.microsoft.com/office/drawing/2014/main" id="{77589274-0A96-4BC3-82FE-FDD81E987174}"/>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8" name="正方形/長方形 487">
          <a:extLst>
            <a:ext uri="{FF2B5EF4-FFF2-40B4-BE49-F238E27FC236}">
              <a16:creationId xmlns:a16="http://schemas.microsoft.com/office/drawing/2014/main" id="{51F96FE0-3468-41BF-8A96-79BA09B29517}"/>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9" name="正方形/長方形 488">
          <a:extLst>
            <a:ext uri="{FF2B5EF4-FFF2-40B4-BE49-F238E27FC236}">
              <a16:creationId xmlns:a16="http://schemas.microsoft.com/office/drawing/2014/main" id="{9591D963-4D7D-4E30-84E7-0D42F1E368E1}"/>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0" name="正方形/長方形 489">
          <a:extLst>
            <a:ext uri="{FF2B5EF4-FFF2-40B4-BE49-F238E27FC236}">
              <a16:creationId xmlns:a16="http://schemas.microsoft.com/office/drawing/2014/main" id="{360A7B5D-FE66-499F-BF50-3DCED0E194AA}"/>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a:extLst>
            <a:ext uri="{FF2B5EF4-FFF2-40B4-BE49-F238E27FC236}">
              <a16:creationId xmlns:a16="http://schemas.microsoft.com/office/drawing/2014/main" id="{8E74448D-6539-4D21-ADC5-8BF09A8B487C}"/>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2" name="テキスト ボックス 491">
          <a:extLst>
            <a:ext uri="{FF2B5EF4-FFF2-40B4-BE49-F238E27FC236}">
              <a16:creationId xmlns:a16="http://schemas.microsoft.com/office/drawing/2014/main" id="{3C21AD87-3BA3-4DCB-AF6B-1B88463F0E05}"/>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3" name="直線コネクタ 492">
          <a:extLst>
            <a:ext uri="{FF2B5EF4-FFF2-40B4-BE49-F238E27FC236}">
              <a16:creationId xmlns:a16="http://schemas.microsoft.com/office/drawing/2014/main" id="{6EA02E22-3F72-4BFF-BF50-210284CD89FF}"/>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4" name="直線コネクタ 493">
          <a:extLst>
            <a:ext uri="{FF2B5EF4-FFF2-40B4-BE49-F238E27FC236}">
              <a16:creationId xmlns:a16="http://schemas.microsoft.com/office/drawing/2014/main" id="{AB20FC12-7267-4279-BF9A-8A83763DE0B3}"/>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5" name="テキスト ボックス 494">
          <a:extLst>
            <a:ext uri="{FF2B5EF4-FFF2-40B4-BE49-F238E27FC236}">
              <a16:creationId xmlns:a16="http://schemas.microsoft.com/office/drawing/2014/main" id="{D128B35A-2E6D-41C7-AE58-711FE2AEC624}"/>
            </a:ext>
          </a:extLst>
        </xdr:cNvPr>
        <xdr:cNvSpPr txBox="1"/>
      </xdr:nvSpPr>
      <xdr:spPr>
        <a:xfrm>
          <a:off x="16248514" y="67126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6" name="直線コネクタ 495">
          <a:extLst>
            <a:ext uri="{FF2B5EF4-FFF2-40B4-BE49-F238E27FC236}">
              <a16:creationId xmlns:a16="http://schemas.microsoft.com/office/drawing/2014/main" id="{8BBA2D0D-813C-4EC7-9BA1-84004AFBB3E1}"/>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7" name="テキスト ボックス 496">
          <a:extLst>
            <a:ext uri="{FF2B5EF4-FFF2-40B4-BE49-F238E27FC236}">
              <a16:creationId xmlns:a16="http://schemas.microsoft.com/office/drawing/2014/main" id="{7179B365-1CCD-4736-A56A-5A4C952F5CA1}"/>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8" name="直線コネクタ 497">
          <a:extLst>
            <a:ext uri="{FF2B5EF4-FFF2-40B4-BE49-F238E27FC236}">
              <a16:creationId xmlns:a16="http://schemas.microsoft.com/office/drawing/2014/main" id="{5FA8FA08-D4CF-4660-A6F2-1D19346F747B}"/>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9" name="テキスト ボックス 498">
          <a:extLst>
            <a:ext uri="{FF2B5EF4-FFF2-40B4-BE49-F238E27FC236}">
              <a16:creationId xmlns:a16="http://schemas.microsoft.com/office/drawing/2014/main" id="{BBEB7B9C-7897-4E7E-8856-B2BA57227354}"/>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0" name="直線コネクタ 499">
          <a:extLst>
            <a:ext uri="{FF2B5EF4-FFF2-40B4-BE49-F238E27FC236}">
              <a16:creationId xmlns:a16="http://schemas.microsoft.com/office/drawing/2014/main" id="{1762A350-8C65-49B2-9130-FBDB29B5448F}"/>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1" name="テキスト ボックス 500">
          <a:extLst>
            <a:ext uri="{FF2B5EF4-FFF2-40B4-BE49-F238E27FC236}">
              <a16:creationId xmlns:a16="http://schemas.microsoft.com/office/drawing/2014/main" id="{04A74A73-9445-4C20-9302-2CE9E3C7FD43}"/>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2" name="直線コネクタ 501">
          <a:extLst>
            <a:ext uri="{FF2B5EF4-FFF2-40B4-BE49-F238E27FC236}">
              <a16:creationId xmlns:a16="http://schemas.microsoft.com/office/drawing/2014/main" id="{914A58EB-D1F4-491F-9188-0E25B5F91EB0}"/>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3" name="テキスト ボックス 502">
          <a:extLst>
            <a:ext uri="{FF2B5EF4-FFF2-40B4-BE49-F238E27FC236}">
              <a16:creationId xmlns:a16="http://schemas.microsoft.com/office/drawing/2014/main" id="{ED5EE465-BA26-4121-846A-643D9613F1A9}"/>
            </a:ext>
          </a:extLst>
        </xdr:cNvPr>
        <xdr:cNvSpPr txBox="1"/>
      </xdr:nvSpPr>
      <xdr:spPr>
        <a:xfrm>
          <a:off x="16052346"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4" name="直線コネクタ 503">
          <a:extLst>
            <a:ext uri="{FF2B5EF4-FFF2-40B4-BE49-F238E27FC236}">
              <a16:creationId xmlns:a16="http://schemas.microsoft.com/office/drawing/2014/main" id="{01A10D19-91B6-40EE-BA1B-5FB81A1C94E3}"/>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05" name="テキスト ボックス 504">
          <a:extLst>
            <a:ext uri="{FF2B5EF4-FFF2-40B4-BE49-F238E27FC236}">
              <a16:creationId xmlns:a16="http://schemas.microsoft.com/office/drawing/2014/main" id="{58B4D23F-BA18-4847-8F5F-E81517733B43}"/>
            </a:ext>
          </a:extLst>
        </xdr:cNvPr>
        <xdr:cNvSpPr txBox="1"/>
      </xdr:nvSpPr>
      <xdr:spPr>
        <a:xfrm>
          <a:off x="15985051"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6" name="【空港】&#10;一人当たり有形固定資産（償却資産）額グラフ枠">
          <a:extLst>
            <a:ext uri="{FF2B5EF4-FFF2-40B4-BE49-F238E27FC236}">
              <a16:creationId xmlns:a16="http://schemas.microsoft.com/office/drawing/2014/main" id="{FD0055E9-9BBB-4A98-B6B2-356549996ECD}"/>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79058</xdr:rowOff>
    </xdr:from>
    <xdr:to>
      <xdr:col>116</xdr:col>
      <xdr:colOff>62864</xdr:colOff>
      <xdr:row>42</xdr:row>
      <xdr:rowOff>381</xdr:rowOff>
    </xdr:to>
    <xdr:cxnSp macro="">
      <xdr:nvCxnSpPr>
        <xdr:cNvPr id="507" name="直線コネクタ 506">
          <a:extLst>
            <a:ext uri="{FF2B5EF4-FFF2-40B4-BE49-F238E27FC236}">
              <a16:creationId xmlns:a16="http://schemas.microsoft.com/office/drawing/2014/main" id="{9110179D-15D9-4E1E-9EC2-95BD5A0BC6E9}"/>
            </a:ext>
          </a:extLst>
        </xdr:cNvPr>
        <xdr:cNvCxnSpPr/>
      </xdr:nvCxnSpPr>
      <xdr:spPr>
        <a:xfrm flipV="1">
          <a:off x="19952970" y="5594033"/>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4208</xdr:rowOff>
    </xdr:from>
    <xdr:ext cx="378565" cy="259045"/>
    <xdr:sp macro="" textlink="">
      <xdr:nvSpPr>
        <xdr:cNvPr id="508" name="【空港】&#10;一人当たり有形固定資産（償却資産）額最小値テキスト">
          <a:extLst>
            <a:ext uri="{FF2B5EF4-FFF2-40B4-BE49-F238E27FC236}">
              <a16:creationId xmlns:a16="http://schemas.microsoft.com/office/drawing/2014/main" id="{6441E3E4-BDE1-4209-9E18-02E8AF7212A8}"/>
            </a:ext>
          </a:extLst>
        </xdr:cNvPr>
        <xdr:cNvSpPr txBox="1"/>
      </xdr:nvSpPr>
      <xdr:spPr>
        <a:xfrm>
          <a:off x="20002500" y="681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xdr:rowOff>
    </xdr:from>
    <xdr:to>
      <xdr:col>116</xdr:col>
      <xdr:colOff>152400</xdr:colOff>
      <xdr:row>42</xdr:row>
      <xdr:rowOff>381</xdr:rowOff>
    </xdr:to>
    <xdr:cxnSp macro="">
      <xdr:nvCxnSpPr>
        <xdr:cNvPr id="509" name="直線コネクタ 508">
          <a:extLst>
            <a:ext uri="{FF2B5EF4-FFF2-40B4-BE49-F238E27FC236}">
              <a16:creationId xmlns:a16="http://schemas.microsoft.com/office/drawing/2014/main" id="{030AFA5B-B669-418D-A917-37D442005F49}"/>
            </a:ext>
          </a:extLst>
        </xdr:cNvPr>
        <xdr:cNvCxnSpPr/>
      </xdr:nvCxnSpPr>
      <xdr:spPr>
        <a:xfrm>
          <a:off x="19878675" y="68107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25735</xdr:rowOff>
    </xdr:from>
    <xdr:ext cx="469744" cy="259045"/>
    <xdr:sp macro="" textlink="">
      <xdr:nvSpPr>
        <xdr:cNvPr id="510" name="【空港】&#10;一人当たり有形固定資産（償却資産）額最大値テキスト">
          <a:extLst>
            <a:ext uri="{FF2B5EF4-FFF2-40B4-BE49-F238E27FC236}">
              <a16:creationId xmlns:a16="http://schemas.microsoft.com/office/drawing/2014/main" id="{7DAF967F-2AB0-43A8-AC47-74C1194BF2E0}"/>
            </a:ext>
          </a:extLst>
        </xdr:cNvPr>
        <xdr:cNvSpPr txBox="1"/>
      </xdr:nvSpPr>
      <xdr:spPr>
        <a:xfrm>
          <a:off x="20002500" y="53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79058</xdr:rowOff>
    </xdr:from>
    <xdr:to>
      <xdr:col>116</xdr:col>
      <xdr:colOff>152400</xdr:colOff>
      <xdr:row>34</xdr:row>
      <xdr:rowOff>79058</xdr:rowOff>
    </xdr:to>
    <xdr:cxnSp macro="">
      <xdr:nvCxnSpPr>
        <xdr:cNvPr id="511" name="直線コネクタ 510">
          <a:extLst>
            <a:ext uri="{FF2B5EF4-FFF2-40B4-BE49-F238E27FC236}">
              <a16:creationId xmlns:a16="http://schemas.microsoft.com/office/drawing/2014/main" id="{D47247B1-0D7F-4B00-8BC5-602022FDB2D9}"/>
            </a:ext>
          </a:extLst>
        </xdr:cNvPr>
        <xdr:cNvCxnSpPr/>
      </xdr:nvCxnSpPr>
      <xdr:spPr>
        <a:xfrm>
          <a:off x="19878675" y="55940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162513</xdr:rowOff>
    </xdr:from>
    <xdr:ext cx="469744" cy="259045"/>
    <xdr:sp macro="" textlink="">
      <xdr:nvSpPr>
        <xdr:cNvPr id="512" name="【空港】&#10;一人当たり有形固定資産（償却資産）額平均値テキスト">
          <a:extLst>
            <a:ext uri="{FF2B5EF4-FFF2-40B4-BE49-F238E27FC236}">
              <a16:creationId xmlns:a16="http://schemas.microsoft.com/office/drawing/2014/main" id="{69F94331-3E55-41C1-AE5B-E342CC350197}"/>
            </a:ext>
          </a:extLst>
        </xdr:cNvPr>
        <xdr:cNvSpPr txBox="1"/>
      </xdr:nvSpPr>
      <xdr:spPr>
        <a:xfrm>
          <a:off x="20002500" y="6160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12636</xdr:rowOff>
    </xdr:from>
    <xdr:to>
      <xdr:col>116</xdr:col>
      <xdr:colOff>114300</xdr:colOff>
      <xdr:row>38</xdr:row>
      <xdr:rowOff>114236</xdr:rowOff>
    </xdr:to>
    <xdr:sp macro="" textlink="">
      <xdr:nvSpPr>
        <xdr:cNvPr id="513" name="フローチャート: 判断 512">
          <a:extLst>
            <a:ext uri="{FF2B5EF4-FFF2-40B4-BE49-F238E27FC236}">
              <a16:creationId xmlns:a16="http://schemas.microsoft.com/office/drawing/2014/main" id="{3F06223C-A2E3-4350-8F4A-174B26CADDC4}"/>
            </a:ext>
          </a:extLst>
        </xdr:cNvPr>
        <xdr:cNvSpPr/>
      </xdr:nvSpPr>
      <xdr:spPr>
        <a:xfrm>
          <a:off x="19897725" y="61721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141986</xdr:rowOff>
    </xdr:from>
    <xdr:to>
      <xdr:col>112</xdr:col>
      <xdr:colOff>38100</xdr:colOff>
      <xdr:row>38</xdr:row>
      <xdr:rowOff>72136</xdr:rowOff>
    </xdr:to>
    <xdr:sp macro="" textlink="">
      <xdr:nvSpPr>
        <xdr:cNvPr id="514" name="フローチャート: 判断 513">
          <a:extLst>
            <a:ext uri="{FF2B5EF4-FFF2-40B4-BE49-F238E27FC236}">
              <a16:creationId xmlns:a16="http://schemas.microsoft.com/office/drawing/2014/main" id="{35967E51-60B0-4803-8610-7866BD892CDC}"/>
            </a:ext>
          </a:extLst>
        </xdr:cNvPr>
        <xdr:cNvSpPr/>
      </xdr:nvSpPr>
      <xdr:spPr>
        <a:xfrm>
          <a:off x="19154775" y="614591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515" name="フローチャート: 判断 514">
          <a:extLst>
            <a:ext uri="{FF2B5EF4-FFF2-40B4-BE49-F238E27FC236}">
              <a16:creationId xmlns:a16="http://schemas.microsoft.com/office/drawing/2014/main" id="{A9BBE1A4-996A-439D-B7AC-27F911525905}"/>
            </a:ext>
          </a:extLst>
        </xdr:cNvPr>
        <xdr:cNvSpPr/>
      </xdr:nvSpPr>
      <xdr:spPr>
        <a:xfrm>
          <a:off x="18345150" y="60483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64262</xdr:rowOff>
    </xdr:from>
    <xdr:to>
      <xdr:col>102</xdr:col>
      <xdr:colOff>165100</xdr:colOff>
      <xdr:row>36</xdr:row>
      <xdr:rowOff>165862</xdr:rowOff>
    </xdr:to>
    <xdr:sp macro="" textlink="">
      <xdr:nvSpPr>
        <xdr:cNvPr id="516" name="フローチャート: 判断 515">
          <a:extLst>
            <a:ext uri="{FF2B5EF4-FFF2-40B4-BE49-F238E27FC236}">
              <a16:creationId xmlns:a16="http://schemas.microsoft.com/office/drawing/2014/main" id="{8E0CE618-7ED2-4F03-908E-0434424FC9C7}"/>
            </a:ext>
          </a:extLst>
        </xdr:cNvPr>
        <xdr:cNvSpPr/>
      </xdr:nvSpPr>
      <xdr:spPr>
        <a:xfrm>
          <a:off x="17554575" y="59062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51D9696E-42E1-4E44-9803-1ACEF2BF6CFF}"/>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6FDD81AE-B3D7-4C10-BDBC-0706BA3693B4}"/>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C302209-4E4F-4FC8-89C2-4D5D02AFD90B}"/>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950312F5-5F13-454C-8337-34A469A13006}"/>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CFCDCEAA-2B0D-40DD-8A25-854BF9B30730}"/>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28258</xdr:rowOff>
    </xdr:from>
    <xdr:to>
      <xdr:col>116</xdr:col>
      <xdr:colOff>114300</xdr:colOff>
      <xdr:row>34</xdr:row>
      <xdr:rowOff>129858</xdr:rowOff>
    </xdr:to>
    <xdr:sp macro="" textlink="">
      <xdr:nvSpPr>
        <xdr:cNvPr id="522" name="楕円 521">
          <a:extLst>
            <a:ext uri="{FF2B5EF4-FFF2-40B4-BE49-F238E27FC236}">
              <a16:creationId xmlns:a16="http://schemas.microsoft.com/office/drawing/2014/main" id="{8FE5D560-A4D7-42E3-A2C5-09300345017B}"/>
            </a:ext>
          </a:extLst>
        </xdr:cNvPr>
        <xdr:cNvSpPr/>
      </xdr:nvSpPr>
      <xdr:spPr>
        <a:xfrm>
          <a:off x="19897725" y="55464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152735</xdr:rowOff>
    </xdr:from>
    <xdr:ext cx="469744" cy="259045"/>
    <xdr:sp macro="" textlink="">
      <xdr:nvSpPr>
        <xdr:cNvPr id="523" name="【空港】&#10;一人当たり有形固定資産（償却資産）額該当値テキスト">
          <a:extLst>
            <a:ext uri="{FF2B5EF4-FFF2-40B4-BE49-F238E27FC236}">
              <a16:creationId xmlns:a16="http://schemas.microsoft.com/office/drawing/2014/main" id="{7997C9B3-FD37-43FE-A614-CAAC1091C2B1}"/>
            </a:ext>
          </a:extLst>
        </xdr:cNvPr>
        <xdr:cNvSpPr txBox="1"/>
      </xdr:nvSpPr>
      <xdr:spPr>
        <a:xfrm>
          <a:off x="20002500" y="550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41021</xdr:rowOff>
    </xdr:from>
    <xdr:to>
      <xdr:col>112</xdr:col>
      <xdr:colOff>38100</xdr:colOff>
      <xdr:row>34</xdr:row>
      <xdr:rowOff>142621</xdr:rowOff>
    </xdr:to>
    <xdr:sp macro="" textlink="">
      <xdr:nvSpPr>
        <xdr:cNvPr id="524" name="楕円 523">
          <a:extLst>
            <a:ext uri="{FF2B5EF4-FFF2-40B4-BE49-F238E27FC236}">
              <a16:creationId xmlns:a16="http://schemas.microsoft.com/office/drawing/2014/main" id="{686F727F-63BB-4F1C-8E41-050880A334D4}"/>
            </a:ext>
          </a:extLst>
        </xdr:cNvPr>
        <xdr:cNvSpPr/>
      </xdr:nvSpPr>
      <xdr:spPr>
        <a:xfrm>
          <a:off x="19154775" y="555599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79058</xdr:rowOff>
    </xdr:from>
    <xdr:to>
      <xdr:col>116</xdr:col>
      <xdr:colOff>63500</xdr:colOff>
      <xdr:row>34</xdr:row>
      <xdr:rowOff>91821</xdr:rowOff>
    </xdr:to>
    <xdr:cxnSp macro="">
      <xdr:nvCxnSpPr>
        <xdr:cNvPr id="525" name="直線コネクタ 524">
          <a:extLst>
            <a:ext uri="{FF2B5EF4-FFF2-40B4-BE49-F238E27FC236}">
              <a16:creationId xmlns:a16="http://schemas.microsoft.com/office/drawing/2014/main" id="{F78E98B9-E32B-43F7-87AE-1E49F3911DA7}"/>
            </a:ext>
          </a:extLst>
        </xdr:cNvPr>
        <xdr:cNvCxnSpPr/>
      </xdr:nvCxnSpPr>
      <xdr:spPr>
        <a:xfrm flipV="1">
          <a:off x="19202400" y="5594033"/>
          <a:ext cx="752475" cy="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51308</xdr:rowOff>
    </xdr:from>
    <xdr:to>
      <xdr:col>107</xdr:col>
      <xdr:colOff>101600</xdr:colOff>
      <xdr:row>34</xdr:row>
      <xdr:rowOff>152908</xdr:rowOff>
    </xdr:to>
    <xdr:sp macro="" textlink="">
      <xdr:nvSpPr>
        <xdr:cNvPr id="526" name="楕円 525">
          <a:extLst>
            <a:ext uri="{FF2B5EF4-FFF2-40B4-BE49-F238E27FC236}">
              <a16:creationId xmlns:a16="http://schemas.microsoft.com/office/drawing/2014/main" id="{CED06E9C-4A03-483D-A4E5-D5E789F3EC02}"/>
            </a:ext>
          </a:extLst>
        </xdr:cNvPr>
        <xdr:cNvSpPr/>
      </xdr:nvSpPr>
      <xdr:spPr>
        <a:xfrm>
          <a:off x="18345150" y="556310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91821</xdr:rowOff>
    </xdr:from>
    <xdr:to>
      <xdr:col>111</xdr:col>
      <xdr:colOff>177800</xdr:colOff>
      <xdr:row>34</xdr:row>
      <xdr:rowOff>102108</xdr:rowOff>
    </xdr:to>
    <xdr:cxnSp macro="">
      <xdr:nvCxnSpPr>
        <xdr:cNvPr id="527" name="直線コネクタ 526">
          <a:extLst>
            <a:ext uri="{FF2B5EF4-FFF2-40B4-BE49-F238E27FC236}">
              <a16:creationId xmlns:a16="http://schemas.microsoft.com/office/drawing/2014/main" id="{D97CE8F5-C4CA-4CA9-BA3F-4C68CD876BD7}"/>
            </a:ext>
          </a:extLst>
        </xdr:cNvPr>
        <xdr:cNvCxnSpPr/>
      </xdr:nvCxnSpPr>
      <xdr:spPr>
        <a:xfrm flipV="1">
          <a:off x="18392775" y="5603621"/>
          <a:ext cx="809625"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78930</xdr:rowOff>
    </xdr:from>
    <xdr:to>
      <xdr:col>102</xdr:col>
      <xdr:colOff>165100</xdr:colOff>
      <xdr:row>35</xdr:row>
      <xdr:rowOff>9080</xdr:rowOff>
    </xdr:to>
    <xdr:sp macro="" textlink="">
      <xdr:nvSpPr>
        <xdr:cNvPr id="528" name="楕円 527">
          <a:extLst>
            <a:ext uri="{FF2B5EF4-FFF2-40B4-BE49-F238E27FC236}">
              <a16:creationId xmlns:a16="http://schemas.microsoft.com/office/drawing/2014/main" id="{19772910-CE16-447A-A957-167F6C4D59AA}"/>
            </a:ext>
          </a:extLst>
        </xdr:cNvPr>
        <xdr:cNvSpPr/>
      </xdr:nvSpPr>
      <xdr:spPr>
        <a:xfrm>
          <a:off x="17554575" y="55939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102108</xdr:rowOff>
    </xdr:from>
    <xdr:to>
      <xdr:col>107</xdr:col>
      <xdr:colOff>50800</xdr:colOff>
      <xdr:row>34</xdr:row>
      <xdr:rowOff>129730</xdr:rowOff>
    </xdr:to>
    <xdr:cxnSp macro="">
      <xdr:nvCxnSpPr>
        <xdr:cNvPr id="529" name="直線コネクタ 528">
          <a:extLst>
            <a:ext uri="{FF2B5EF4-FFF2-40B4-BE49-F238E27FC236}">
              <a16:creationId xmlns:a16="http://schemas.microsoft.com/office/drawing/2014/main" id="{04288E1C-D3E6-4EEA-90C1-075BB74FFC5D}"/>
            </a:ext>
          </a:extLst>
        </xdr:cNvPr>
        <xdr:cNvCxnSpPr/>
      </xdr:nvCxnSpPr>
      <xdr:spPr>
        <a:xfrm flipV="1">
          <a:off x="17602200" y="5620258"/>
          <a:ext cx="790575"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38</xdr:row>
      <xdr:rowOff>63263</xdr:rowOff>
    </xdr:from>
    <xdr:ext cx="469744" cy="259045"/>
    <xdr:sp macro="" textlink="">
      <xdr:nvSpPr>
        <xdr:cNvPr id="530" name="n_1aveValue【空港】&#10;一人当たり有形固定資産（償却資産）額">
          <a:extLst>
            <a:ext uri="{FF2B5EF4-FFF2-40B4-BE49-F238E27FC236}">
              <a16:creationId xmlns:a16="http://schemas.microsoft.com/office/drawing/2014/main" id="{80E682EA-AD9E-4C21-A7C0-B1C3FAF69592}"/>
            </a:ext>
          </a:extLst>
        </xdr:cNvPr>
        <xdr:cNvSpPr txBox="1"/>
      </xdr:nvSpPr>
      <xdr:spPr>
        <a:xfrm>
          <a:off x="18983403"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137177</xdr:rowOff>
    </xdr:from>
    <xdr:ext cx="469744" cy="259045"/>
    <xdr:sp macro="" textlink="">
      <xdr:nvSpPr>
        <xdr:cNvPr id="531" name="n_2aveValue【空港】&#10;一人当たり有形固定資産（償却資産）額">
          <a:extLst>
            <a:ext uri="{FF2B5EF4-FFF2-40B4-BE49-F238E27FC236}">
              <a16:creationId xmlns:a16="http://schemas.microsoft.com/office/drawing/2014/main" id="{E9ADA43C-FBAF-4589-BA48-D58724DC18BB}"/>
            </a:ext>
          </a:extLst>
        </xdr:cNvPr>
        <xdr:cNvSpPr txBox="1"/>
      </xdr:nvSpPr>
      <xdr:spPr>
        <a:xfrm>
          <a:off x="18183303" y="614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36</xdr:row>
      <xdr:rowOff>156989</xdr:rowOff>
    </xdr:from>
    <xdr:ext cx="469744" cy="259045"/>
    <xdr:sp macro="" textlink="">
      <xdr:nvSpPr>
        <xdr:cNvPr id="532" name="n_3aveValue【空港】&#10;一人当たり有形固定資産（償却資産）額">
          <a:extLst>
            <a:ext uri="{FF2B5EF4-FFF2-40B4-BE49-F238E27FC236}">
              <a16:creationId xmlns:a16="http://schemas.microsoft.com/office/drawing/2014/main" id="{790366C9-235D-4FB3-A9B6-8DEAE462990A}"/>
            </a:ext>
          </a:extLst>
        </xdr:cNvPr>
        <xdr:cNvSpPr txBox="1"/>
      </xdr:nvSpPr>
      <xdr:spPr>
        <a:xfrm>
          <a:off x="17383203" y="599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32</xdr:row>
      <xdr:rowOff>159148</xdr:rowOff>
    </xdr:from>
    <xdr:ext cx="469744" cy="259045"/>
    <xdr:sp macro="" textlink="">
      <xdr:nvSpPr>
        <xdr:cNvPr id="533" name="n_1mainValue【空港】&#10;一人当たり有形固定資産（償却資産）額">
          <a:extLst>
            <a:ext uri="{FF2B5EF4-FFF2-40B4-BE49-F238E27FC236}">
              <a16:creationId xmlns:a16="http://schemas.microsoft.com/office/drawing/2014/main" id="{EADCA948-9C58-4A11-B747-8C4D93484263}"/>
            </a:ext>
          </a:extLst>
        </xdr:cNvPr>
        <xdr:cNvSpPr txBox="1"/>
      </xdr:nvSpPr>
      <xdr:spPr>
        <a:xfrm>
          <a:off x="18983403" y="535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32</xdr:row>
      <xdr:rowOff>169435</xdr:rowOff>
    </xdr:from>
    <xdr:ext cx="469744" cy="259045"/>
    <xdr:sp macro="" textlink="">
      <xdr:nvSpPr>
        <xdr:cNvPr id="534" name="n_2mainValue【空港】&#10;一人当たり有形固定資産（償却資産）額">
          <a:extLst>
            <a:ext uri="{FF2B5EF4-FFF2-40B4-BE49-F238E27FC236}">
              <a16:creationId xmlns:a16="http://schemas.microsoft.com/office/drawing/2014/main" id="{4326F82D-6938-495E-A804-A51C3ED01B21}"/>
            </a:ext>
          </a:extLst>
        </xdr:cNvPr>
        <xdr:cNvSpPr txBox="1"/>
      </xdr:nvSpPr>
      <xdr:spPr>
        <a:xfrm>
          <a:off x="18183303" y="535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33</xdr:row>
      <xdr:rowOff>25607</xdr:rowOff>
    </xdr:from>
    <xdr:ext cx="469744" cy="259045"/>
    <xdr:sp macro="" textlink="">
      <xdr:nvSpPr>
        <xdr:cNvPr id="535" name="n_3mainValue【空港】&#10;一人当たり有形固定資産（償却資産）額">
          <a:extLst>
            <a:ext uri="{FF2B5EF4-FFF2-40B4-BE49-F238E27FC236}">
              <a16:creationId xmlns:a16="http://schemas.microsoft.com/office/drawing/2014/main" id="{90FB1582-A1F2-42F3-8308-4E8FAFEAF26C}"/>
            </a:ext>
          </a:extLst>
        </xdr:cNvPr>
        <xdr:cNvSpPr txBox="1"/>
      </xdr:nvSpPr>
      <xdr:spPr>
        <a:xfrm>
          <a:off x="17383203" y="53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6" name="正方形/長方形 535">
          <a:extLst>
            <a:ext uri="{FF2B5EF4-FFF2-40B4-BE49-F238E27FC236}">
              <a16:creationId xmlns:a16="http://schemas.microsoft.com/office/drawing/2014/main" id="{E77BB7C5-44DD-405C-8E93-27BC58BA0948}"/>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7" name="正方形/長方形 536">
          <a:extLst>
            <a:ext uri="{FF2B5EF4-FFF2-40B4-BE49-F238E27FC236}">
              <a16:creationId xmlns:a16="http://schemas.microsoft.com/office/drawing/2014/main" id="{682D4D3A-9586-4570-8024-31E5D6EBD2FA}"/>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8" name="正方形/長方形 537">
          <a:extLst>
            <a:ext uri="{FF2B5EF4-FFF2-40B4-BE49-F238E27FC236}">
              <a16:creationId xmlns:a16="http://schemas.microsoft.com/office/drawing/2014/main" id="{36AF731F-1C53-416A-A8AB-B0C0146776B3}"/>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39" name="正方形/長方形 538">
          <a:extLst>
            <a:ext uri="{FF2B5EF4-FFF2-40B4-BE49-F238E27FC236}">
              <a16:creationId xmlns:a16="http://schemas.microsoft.com/office/drawing/2014/main" id="{E7DE0C0C-5285-40D9-88DA-729C2254A9AF}"/>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0" name="正方形/長方形 539">
          <a:extLst>
            <a:ext uri="{FF2B5EF4-FFF2-40B4-BE49-F238E27FC236}">
              <a16:creationId xmlns:a16="http://schemas.microsoft.com/office/drawing/2014/main" id="{F4439061-9895-4045-BCBB-34D8837214F0}"/>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a:extLst>
            <a:ext uri="{FF2B5EF4-FFF2-40B4-BE49-F238E27FC236}">
              <a16:creationId xmlns:a16="http://schemas.microsoft.com/office/drawing/2014/main" id="{4C1872B0-7BB2-4A28-950D-C325EDB5DBEB}"/>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a:extLst>
            <a:ext uri="{FF2B5EF4-FFF2-40B4-BE49-F238E27FC236}">
              <a16:creationId xmlns:a16="http://schemas.microsoft.com/office/drawing/2014/main" id="{FD530C4C-EEB4-43BC-B582-46B4FC54AC71}"/>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a:extLst>
            <a:ext uri="{FF2B5EF4-FFF2-40B4-BE49-F238E27FC236}">
              <a16:creationId xmlns:a16="http://schemas.microsoft.com/office/drawing/2014/main" id="{BA7773E1-3414-4172-A598-37907368E088}"/>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4" name="テキスト ボックス 543">
          <a:extLst>
            <a:ext uri="{FF2B5EF4-FFF2-40B4-BE49-F238E27FC236}">
              <a16:creationId xmlns:a16="http://schemas.microsoft.com/office/drawing/2014/main" id="{F36F4E00-2E6E-4F49-8035-9153FBD605F3}"/>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5" name="直線コネクタ 544">
          <a:extLst>
            <a:ext uri="{FF2B5EF4-FFF2-40B4-BE49-F238E27FC236}">
              <a16:creationId xmlns:a16="http://schemas.microsoft.com/office/drawing/2014/main" id="{504A8DCD-33FB-4F90-9601-C53920B81C79}"/>
            </a:ext>
          </a:extLst>
        </xdr:cNvPr>
        <xdr:cNvCxnSpPr/>
      </xdr:nvCxnSpPr>
      <xdr:spPr>
        <a:xfrm>
          <a:off x="11210925" y="10448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6" name="テキスト ボックス 545">
          <a:extLst>
            <a:ext uri="{FF2B5EF4-FFF2-40B4-BE49-F238E27FC236}">
              <a16:creationId xmlns:a16="http://schemas.microsoft.com/office/drawing/2014/main" id="{FCDF7CCB-0919-48E7-886F-5AFDC6279687}"/>
            </a:ext>
          </a:extLst>
        </xdr:cNvPr>
        <xdr:cNvSpPr txBox="1"/>
      </xdr:nvSpPr>
      <xdr:spPr>
        <a:xfrm>
          <a:off x="10845966"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7" name="直線コネクタ 546">
          <a:extLst>
            <a:ext uri="{FF2B5EF4-FFF2-40B4-BE49-F238E27FC236}">
              <a16:creationId xmlns:a16="http://schemas.microsoft.com/office/drawing/2014/main" id="{BA60CA6B-890E-4ABE-8E9F-3B7DE7A48E38}"/>
            </a:ext>
          </a:extLst>
        </xdr:cNvPr>
        <xdr:cNvCxnSpPr/>
      </xdr:nvCxnSpPr>
      <xdr:spPr>
        <a:xfrm>
          <a:off x="11210925" y="100869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8" name="テキスト ボックス 547">
          <a:extLst>
            <a:ext uri="{FF2B5EF4-FFF2-40B4-BE49-F238E27FC236}">
              <a16:creationId xmlns:a16="http://schemas.microsoft.com/office/drawing/2014/main" id="{5B51F0A4-C944-4DAC-8180-D5CF0BC8522B}"/>
            </a:ext>
          </a:extLst>
        </xdr:cNvPr>
        <xdr:cNvSpPr txBox="1"/>
      </xdr:nvSpPr>
      <xdr:spPr>
        <a:xfrm>
          <a:off x="10845966"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9" name="直線コネクタ 548">
          <a:extLst>
            <a:ext uri="{FF2B5EF4-FFF2-40B4-BE49-F238E27FC236}">
              <a16:creationId xmlns:a16="http://schemas.microsoft.com/office/drawing/2014/main" id="{AF10B59F-359C-4E23-84AB-7E5027B4F905}"/>
            </a:ext>
          </a:extLst>
        </xdr:cNvPr>
        <xdr:cNvCxnSpPr/>
      </xdr:nvCxnSpPr>
      <xdr:spPr>
        <a:xfrm>
          <a:off x="11210925" y="972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0" name="テキスト ボックス 549">
          <a:extLst>
            <a:ext uri="{FF2B5EF4-FFF2-40B4-BE49-F238E27FC236}">
              <a16:creationId xmlns:a16="http://schemas.microsoft.com/office/drawing/2014/main" id="{F50B98AD-85CE-4EE5-90EC-8A765595DA7A}"/>
            </a:ext>
          </a:extLst>
        </xdr:cNvPr>
        <xdr:cNvSpPr txBox="1"/>
      </xdr:nvSpPr>
      <xdr:spPr>
        <a:xfrm>
          <a:off x="10845966"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1" name="直線コネクタ 550">
          <a:extLst>
            <a:ext uri="{FF2B5EF4-FFF2-40B4-BE49-F238E27FC236}">
              <a16:creationId xmlns:a16="http://schemas.microsoft.com/office/drawing/2014/main" id="{39A0580F-1AA9-4107-BA97-AC58C950FD4E}"/>
            </a:ext>
          </a:extLst>
        </xdr:cNvPr>
        <xdr:cNvCxnSpPr/>
      </xdr:nvCxnSpPr>
      <xdr:spPr>
        <a:xfrm>
          <a:off x="11210925" y="93726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2" name="テキスト ボックス 551">
          <a:extLst>
            <a:ext uri="{FF2B5EF4-FFF2-40B4-BE49-F238E27FC236}">
              <a16:creationId xmlns:a16="http://schemas.microsoft.com/office/drawing/2014/main" id="{C4C8A999-9326-464E-8C01-041023513026}"/>
            </a:ext>
          </a:extLst>
        </xdr:cNvPr>
        <xdr:cNvSpPr txBox="1"/>
      </xdr:nvSpPr>
      <xdr:spPr>
        <a:xfrm>
          <a:off x="10845966"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3" name="直線コネクタ 552">
          <a:extLst>
            <a:ext uri="{FF2B5EF4-FFF2-40B4-BE49-F238E27FC236}">
              <a16:creationId xmlns:a16="http://schemas.microsoft.com/office/drawing/2014/main" id="{9D83B484-D56A-4D53-A454-0EB3C3FA0813}"/>
            </a:ext>
          </a:extLst>
        </xdr:cNvPr>
        <xdr:cNvCxnSpPr/>
      </xdr:nvCxnSpPr>
      <xdr:spPr>
        <a:xfrm>
          <a:off x="11210925" y="9010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4" name="テキスト ボックス 553">
          <a:extLst>
            <a:ext uri="{FF2B5EF4-FFF2-40B4-BE49-F238E27FC236}">
              <a16:creationId xmlns:a16="http://schemas.microsoft.com/office/drawing/2014/main" id="{C1D03B21-3035-40AE-BDDD-C371722E5191}"/>
            </a:ext>
          </a:extLst>
        </xdr:cNvPr>
        <xdr:cNvSpPr txBox="1"/>
      </xdr:nvSpPr>
      <xdr:spPr>
        <a:xfrm>
          <a:off x="10845966"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5" name="直線コネクタ 554">
          <a:extLst>
            <a:ext uri="{FF2B5EF4-FFF2-40B4-BE49-F238E27FC236}">
              <a16:creationId xmlns:a16="http://schemas.microsoft.com/office/drawing/2014/main" id="{8DEE4708-A06F-47CE-94E3-E934A8A76BF8}"/>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6" name="テキスト ボックス 555">
          <a:extLst>
            <a:ext uri="{FF2B5EF4-FFF2-40B4-BE49-F238E27FC236}">
              <a16:creationId xmlns:a16="http://schemas.microsoft.com/office/drawing/2014/main" id="{ADA57FA1-1E0B-4755-A435-0326BCA285F5}"/>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7" name="【学校施設】&#10;有形固定資産減価償却率グラフ枠">
          <a:extLst>
            <a:ext uri="{FF2B5EF4-FFF2-40B4-BE49-F238E27FC236}">
              <a16:creationId xmlns:a16="http://schemas.microsoft.com/office/drawing/2014/main" id="{CD1781E4-84CD-4298-8313-16D61B2FD6DB}"/>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144780</xdr:rowOff>
    </xdr:from>
    <xdr:to>
      <xdr:col>85</xdr:col>
      <xdr:colOff>126364</xdr:colOff>
      <xdr:row>64</xdr:row>
      <xdr:rowOff>72390</xdr:rowOff>
    </xdr:to>
    <xdr:cxnSp macro="">
      <xdr:nvCxnSpPr>
        <xdr:cNvPr id="558" name="直線コネクタ 557">
          <a:extLst>
            <a:ext uri="{FF2B5EF4-FFF2-40B4-BE49-F238E27FC236}">
              <a16:creationId xmlns:a16="http://schemas.microsoft.com/office/drawing/2014/main" id="{8485A8BC-69A7-4F2E-977C-C9D92C93AB73}"/>
            </a:ext>
          </a:extLst>
        </xdr:cNvPr>
        <xdr:cNvCxnSpPr/>
      </xdr:nvCxnSpPr>
      <xdr:spPr>
        <a:xfrm flipV="1">
          <a:off x="14695170" y="9218930"/>
          <a:ext cx="1269"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76217</xdr:rowOff>
    </xdr:from>
    <xdr:ext cx="405111" cy="259045"/>
    <xdr:sp macro="" textlink="">
      <xdr:nvSpPr>
        <xdr:cNvPr id="559" name="【学校施設】&#10;有形固定資産減価償却率最小値テキスト">
          <a:extLst>
            <a:ext uri="{FF2B5EF4-FFF2-40B4-BE49-F238E27FC236}">
              <a16:creationId xmlns:a16="http://schemas.microsoft.com/office/drawing/2014/main" id="{D39221B5-C9FF-4AFF-AF7A-3316C9F231EE}"/>
            </a:ext>
          </a:extLst>
        </xdr:cNvPr>
        <xdr:cNvSpPr txBox="1"/>
      </xdr:nvSpPr>
      <xdr:spPr>
        <a:xfrm>
          <a:off x="147447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72390</xdr:rowOff>
    </xdr:from>
    <xdr:to>
      <xdr:col>86</xdr:col>
      <xdr:colOff>25400</xdr:colOff>
      <xdr:row>64</xdr:row>
      <xdr:rowOff>72390</xdr:rowOff>
    </xdr:to>
    <xdr:cxnSp macro="">
      <xdr:nvCxnSpPr>
        <xdr:cNvPr id="560" name="直線コネクタ 559">
          <a:extLst>
            <a:ext uri="{FF2B5EF4-FFF2-40B4-BE49-F238E27FC236}">
              <a16:creationId xmlns:a16="http://schemas.microsoft.com/office/drawing/2014/main" id="{1CEF9392-9D0D-4518-97A8-A686DD6C6CBF}"/>
            </a:ext>
          </a:extLst>
        </xdr:cNvPr>
        <xdr:cNvCxnSpPr/>
      </xdr:nvCxnSpPr>
      <xdr:spPr>
        <a:xfrm>
          <a:off x="14611350" y="104419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91457</xdr:rowOff>
    </xdr:from>
    <xdr:ext cx="405111" cy="259045"/>
    <xdr:sp macro="" textlink="">
      <xdr:nvSpPr>
        <xdr:cNvPr id="561" name="【学校施設】&#10;有形固定資産減価償却率最大値テキスト">
          <a:extLst>
            <a:ext uri="{FF2B5EF4-FFF2-40B4-BE49-F238E27FC236}">
              <a16:creationId xmlns:a16="http://schemas.microsoft.com/office/drawing/2014/main" id="{CBD13511-61A9-4604-AC36-AF434F08E297}"/>
            </a:ext>
          </a:extLst>
        </xdr:cNvPr>
        <xdr:cNvSpPr txBox="1"/>
      </xdr:nvSpPr>
      <xdr:spPr>
        <a:xfrm>
          <a:off x="14744700" y="900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144780</xdr:rowOff>
    </xdr:from>
    <xdr:to>
      <xdr:col>86</xdr:col>
      <xdr:colOff>25400</xdr:colOff>
      <xdr:row>56</xdr:row>
      <xdr:rowOff>144780</xdr:rowOff>
    </xdr:to>
    <xdr:cxnSp macro="">
      <xdr:nvCxnSpPr>
        <xdr:cNvPr id="562" name="直線コネクタ 561">
          <a:extLst>
            <a:ext uri="{FF2B5EF4-FFF2-40B4-BE49-F238E27FC236}">
              <a16:creationId xmlns:a16="http://schemas.microsoft.com/office/drawing/2014/main" id="{41247E7A-C8F3-4197-8DB5-A1FCCEEF7B89}"/>
            </a:ext>
          </a:extLst>
        </xdr:cNvPr>
        <xdr:cNvCxnSpPr/>
      </xdr:nvCxnSpPr>
      <xdr:spPr>
        <a:xfrm>
          <a:off x="14611350" y="92189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148607</xdr:rowOff>
    </xdr:from>
    <xdr:ext cx="405111" cy="259045"/>
    <xdr:sp macro="" textlink="">
      <xdr:nvSpPr>
        <xdr:cNvPr id="563" name="【学校施設】&#10;有形固定資産減価償却率平均値テキスト">
          <a:extLst>
            <a:ext uri="{FF2B5EF4-FFF2-40B4-BE49-F238E27FC236}">
              <a16:creationId xmlns:a16="http://schemas.microsoft.com/office/drawing/2014/main" id="{399D4A90-D71F-4E03-832B-EDD56BB8D794}"/>
            </a:ext>
          </a:extLst>
        </xdr:cNvPr>
        <xdr:cNvSpPr txBox="1"/>
      </xdr:nvSpPr>
      <xdr:spPr>
        <a:xfrm>
          <a:off x="147447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64" name="フローチャート: 判断 563">
          <a:extLst>
            <a:ext uri="{FF2B5EF4-FFF2-40B4-BE49-F238E27FC236}">
              <a16:creationId xmlns:a16="http://schemas.microsoft.com/office/drawing/2014/main" id="{1CA2EFC5-FB43-4277-8622-E86CB3F5DB4A}"/>
            </a:ext>
          </a:extLst>
        </xdr:cNvPr>
        <xdr:cNvSpPr/>
      </xdr:nvSpPr>
      <xdr:spPr>
        <a:xfrm>
          <a:off x="14649450" y="98856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65" name="フローチャート: 判断 564">
          <a:extLst>
            <a:ext uri="{FF2B5EF4-FFF2-40B4-BE49-F238E27FC236}">
              <a16:creationId xmlns:a16="http://schemas.microsoft.com/office/drawing/2014/main" id="{DF4A3D0A-A66E-4733-9E81-2D650AAA35B6}"/>
            </a:ext>
          </a:extLst>
        </xdr:cNvPr>
        <xdr:cNvSpPr/>
      </xdr:nvSpPr>
      <xdr:spPr>
        <a:xfrm>
          <a:off x="13887450" y="988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78740</xdr:rowOff>
    </xdr:from>
    <xdr:to>
      <xdr:col>76</xdr:col>
      <xdr:colOff>165100</xdr:colOff>
      <xdr:row>61</xdr:row>
      <xdr:rowOff>8890</xdr:rowOff>
    </xdr:to>
    <xdr:sp macro="" textlink="">
      <xdr:nvSpPr>
        <xdr:cNvPr id="566" name="フローチャート: 判断 565">
          <a:extLst>
            <a:ext uri="{FF2B5EF4-FFF2-40B4-BE49-F238E27FC236}">
              <a16:creationId xmlns:a16="http://schemas.microsoft.com/office/drawing/2014/main" id="{EEC9DA11-BF40-4975-A2FF-41656F6249A4}"/>
            </a:ext>
          </a:extLst>
        </xdr:cNvPr>
        <xdr:cNvSpPr/>
      </xdr:nvSpPr>
      <xdr:spPr>
        <a:xfrm>
          <a:off x="13096875" y="98037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67" name="フローチャート: 判断 566">
          <a:extLst>
            <a:ext uri="{FF2B5EF4-FFF2-40B4-BE49-F238E27FC236}">
              <a16:creationId xmlns:a16="http://schemas.microsoft.com/office/drawing/2014/main" id="{4B11B751-6115-4B43-961E-91D220BB668C}"/>
            </a:ext>
          </a:extLst>
        </xdr:cNvPr>
        <xdr:cNvSpPr/>
      </xdr:nvSpPr>
      <xdr:spPr>
        <a:xfrm>
          <a:off x="12296775" y="98082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46D094C6-DBDD-40D9-B669-2A00C4BAFB25}"/>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6521B9BD-250F-4844-A281-55322F1FB6CF}"/>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3292A473-91A2-4F3E-957F-CBEB27DC1461}"/>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D638F4BD-691C-447B-8598-91040513D535}"/>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138B749D-3343-40FD-B078-272B221C0C7B}"/>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573" name="楕円 572">
          <a:extLst>
            <a:ext uri="{FF2B5EF4-FFF2-40B4-BE49-F238E27FC236}">
              <a16:creationId xmlns:a16="http://schemas.microsoft.com/office/drawing/2014/main" id="{1263E93B-3AC6-4D87-A151-919D4F6DE8E5}"/>
            </a:ext>
          </a:extLst>
        </xdr:cNvPr>
        <xdr:cNvSpPr/>
      </xdr:nvSpPr>
      <xdr:spPr>
        <a:xfrm>
          <a:off x="14649450" y="98609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158767</xdr:rowOff>
    </xdr:from>
    <xdr:ext cx="405111" cy="259045"/>
    <xdr:sp macro="" textlink="">
      <xdr:nvSpPr>
        <xdr:cNvPr id="574" name="【学校施設】&#10;有形固定資産減価償却率該当値テキスト">
          <a:extLst>
            <a:ext uri="{FF2B5EF4-FFF2-40B4-BE49-F238E27FC236}">
              <a16:creationId xmlns:a16="http://schemas.microsoft.com/office/drawing/2014/main" id="{3B95E37E-A759-4A9C-BF10-1A103B5646C0}"/>
            </a:ext>
          </a:extLst>
        </xdr:cNvPr>
        <xdr:cNvSpPr txBox="1"/>
      </xdr:nvSpPr>
      <xdr:spPr>
        <a:xfrm>
          <a:off x="14744700" y="972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75" name="楕円 574">
          <a:extLst>
            <a:ext uri="{FF2B5EF4-FFF2-40B4-BE49-F238E27FC236}">
              <a16:creationId xmlns:a16="http://schemas.microsoft.com/office/drawing/2014/main" id="{190C2395-A2B9-4B63-A865-72C5F1238F9B}"/>
            </a:ext>
          </a:extLst>
        </xdr:cNvPr>
        <xdr:cNvSpPr/>
      </xdr:nvSpPr>
      <xdr:spPr>
        <a:xfrm>
          <a:off x="13887450" y="98082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15240</xdr:rowOff>
    </xdr:to>
    <xdr:cxnSp macro="">
      <xdr:nvCxnSpPr>
        <xdr:cNvPr id="576" name="直線コネクタ 575">
          <a:extLst>
            <a:ext uri="{FF2B5EF4-FFF2-40B4-BE49-F238E27FC236}">
              <a16:creationId xmlns:a16="http://schemas.microsoft.com/office/drawing/2014/main" id="{D8063A51-54C4-4FC2-B09A-CDF6D79ED68E}"/>
            </a:ext>
          </a:extLst>
        </xdr:cNvPr>
        <xdr:cNvCxnSpPr/>
      </xdr:nvCxnSpPr>
      <xdr:spPr>
        <a:xfrm>
          <a:off x="13935075" y="9865360"/>
          <a:ext cx="762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77" name="楕円 576">
          <a:extLst>
            <a:ext uri="{FF2B5EF4-FFF2-40B4-BE49-F238E27FC236}">
              <a16:creationId xmlns:a16="http://schemas.microsoft.com/office/drawing/2014/main" id="{E3C34EA5-A17B-4376-B6BE-18F411B58C62}"/>
            </a:ext>
          </a:extLst>
        </xdr:cNvPr>
        <xdr:cNvSpPr/>
      </xdr:nvSpPr>
      <xdr:spPr>
        <a:xfrm>
          <a:off x="13096875" y="97656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137160</xdr:rowOff>
    </xdr:to>
    <xdr:cxnSp macro="">
      <xdr:nvCxnSpPr>
        <xdr:cNvPr id="578" name="直線コネクタ 577">
          <a:extLst>
            <a:ext uri="{FF2B5EF4-FFF2-40B4-BE49-F238E27FC236}">
              <a16:creationId xmlns:a16="http://schemas.microsoft.com/office/drawing/2014/main" id="{D07137CF-559F-4327-B65E-E76157484F90}"/>
            </a:ext>
          </a:extLst>
        </xdr:cNvPr>
        <xdr:cNvCxnSpPr/>
      </xdr:nvCxnSpPr>
      <xdr:spPr>
        <a:xfrm>
          <a:off x="13144500" y="9813290"/>
          <a:ext cx="790575"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579" name="楕円 578">
          <a:extLst>
            <a:ext uri="{FF2B5EF4-FFF2-40B4-BE49-F238E27FC236}">
              <a16:creationId xmlns:a16="http://schemas.microsoft.com/office/drawing/2014/main" id="{3D2FB7DB-4A78-4D79-A821-F9484899EBD4}"/>
            </a:ext>
          </a:extLst>
        </xdr:cNvPr>
        <xdr:cNvSpPr/>
      </xdr:nvSpPr>
      <xdr:spPr>
        <a:xfrm>
          <a:off x="12296775" y="97250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91440</xdr:rowOff>
    </xdr:to>
    <xdr:cxnSp macro="">
      <xdr:nvCxnSpPr>
        <xdr:cNvPr id="580" name="直線コネクタ 579">
          <a:extLst>
            <a:ext uri="{FF2B5EF4-FFF2-40B4-BE49-F238E27FC236}">
              <a16:creationId xmlns:a16="http://schemas.microsoft.com/office/drawing/2014/main" id="{077CBA6C-07B6-4F20-9AAF-7F731511EA0C}"/>
            </a:ext>
          </a:extLst>
        </xdr:cNvPr>
        <xdr:cNvCxnSpPr/>
      </xdr:nvCxnSpPr>
      <xdr:spPr>
        <a:xfrm>
          <a:off x="12344400" y="9763125"/>
          <a:ext cx="8001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81" name="n_1aveValue【学校施設】&#10;有形固定資産減価償却率">
          <a:extLst>
            <a:ext uri="{FF2B5EF4-FFF2-40B4-BE49-F238E27FC236}">
              <a16:creationId xmlns:a16="http://schemas.microsoft.com/office/drawing/2014/main" id="{E92B352A-207F-4C73-AD3F-3F86919AF2A4}"/>
            </a:ext>
          </a:extLst>
        </xdr:cNvPr>
        <xdr:cNvSpPr txBox="1"/>
      </xdr:nvSpPr>
      <xdr:spPr>
        <a:xfrm>
          <a:off x="13745219" y="997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582" name="n_2aveValue【学校施設】&#10;有形固定資産減価償却率">
          <a:extLst>
            <a:ext uri="{FF2B5EF4-FFF2-40B4-BE49-F238E27FC236}">
              <a16:creationId xmlns:a16="http://schemas.microsoft.com/office/drawing/2014/main" id="{A59DC3A3-2EDD-4928-BE69-2CEC5F3DFAD9}"/>
            </a:ext>
          </a:extLst>
        </xdr:cNvPr>
        <xdr:cNvSpPr txBox="1"/>
      </xdr:nvSpPr>
      <xdr:spPr>
        <a:xfrm>
          <a:off x="12964169" y="988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583" name="n_3aveValue【学校施設】&#10;有形固定資産減価償却率">
          <a:extLst>
            <a:ext uri="{FF2B5EF4-FFF2-40B4-BE49-F238E27FC236}">
              <a16:creationId xmlns:a16="http://schemas.microsoft.com/office/drawing/2014/main" id="{8E000C7D-9F6A-410E-AFC6-B3277C92C5F4}"/>
            </a:ext>
          </a:extLst>
        </xdr:cNvPr>
        <xdr:cNvSpPr txBox="1"/>
      </xdr:nvSpPr>
      <xdr:spPr>
        <a:xfrm>
          <a:off x="12164069" y="989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33037</xdr:rowOff>
    </xdr:from>
    <xdr:ext cx="405111" cy="259045"/>
    <xdr:sp macro="" textlink="">
      <xdr:nvSpPr>
        <xdr:cNvPr id="584" name="n_1mainValue【学校施設】&#10;有形固定資産減価償却率">
          <a:extLst>
            <a:ext uri="{FF2B5EF4-FFF2-40B4-BE49-F238E27FC236}">
              <a16:creationId xmlns:a16="http://schemas.microsoft.com/office/drawing/2014/main" id="{7B16D7F5-E48D-4F86-A896-5309A98EC7AA}"/>
            </a:ext>
          </a:extLst>
        </xdr:cNvPr>
        <xdr:cNvSpPr txBox="1"/>
      </xdr:nvSpPr>
      <xdr:spPr>
        <a:xfrm>
          <a:off x="13745219" y="959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85" name="n_2mainValue【学校施設】&#10;有形固定資産減価償却率">
          <a:extLst>
            <a:ext uri="{FF2B5EF4-FFF2-40B4-BE49-F238E27FC236}">
              <a16:creationId xmlns:a16="http://schemas.microsoft.com/office/drawing/2014/main" id="{870B422A-2198-49A2-83BF-50A40B7FD405}"/>
            </a:ext>
          </a:extLst>
        </xdr:cNvPr>
        <xdr:cNvSpPr txBox="1"/>
      </xdr:nvSpPr>
      <xdr:spPr>
        <a:xfrm>
          <a:off x="12964169"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105427</xdr:rowOff>
    </xdr:from>
    <xdr:ext cx="405111" cy="259045"/>
    <xdr:sp macro="" textlink="">
      <xdr:nvSpPr>
        <xdr:cNvPr id="586" name="n_3mainValue【学校施設】&#10;有形固定資産減価償却率">
          <a:extLst>
            <a:ext uri="{FF2B5EF4-FFF2-40B4-BE49-F238E27FC236}">
              <a16:creationId xmlns:a16="http://schemas.microsoft.com/office/drawing/2014/main" id="{B349F618-97FA-4198-93C3-0A6EF5457274}"/>
            </a:ext>
          </a:extLst>
        </xdr:cNvPr>
        <xdr:cNvSpPr txBox="1"/>
      </xdr:nvSpPr>
      <xdr:spPr>
        <a:xfrm>
          <a:off x="12164069"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7" name="正方形/長方形 586">
          <a:extLst>
            <a:ext uri="{FF2B5EF4-FFF2-40B4-BE49-F238E27FC236}">
              <a16:creationId xmlns:a16="http://schemas.microsoft.com/office/drawing/2014/main" id="{7929AC45-31FB-4638-8221-5191886FA22F}"/>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8" name="正方形/長方形 587">
          <a:extLst>
            <a:ext uri="{FF2B5EF4-FFF2-40B4-BE49-F238E27FC236}">
              <a16:creationId xmlns:a16="http://schemas.microsoft.com/office/drawing/2014/main" id="{A0284D2B-7B65-40E1-81FD-0727EA0F6F01}"/>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9" name="正方形/長方形 588">
          <a:extLst>
            <a:ext uri="{FF2B5EF4-FFF2-40B4-BE49-F238E27FC236}">
              <a16:creationId xmlns:a16="http://schemas.microsoft.com/office/drawing/2014/main" id="{73748B9F-F807-4958-984C-3C5C393A3E01}"/>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90" name="正方形/長方形 589">
          <a:extLst>
            <a:ext uri="{FF2B5EF4-FFF2-40B4-BE49-F238E27FC236}">
              <a16:creationId xmlns:a16="http://schemas.microsoft.com/office/drawing/2014/main" id="{4F7E1941-5D3D-4FE5-ADF2-7EB24E8C680B}"/>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91" name="正方形/長方形 590">
          <a:extLst>
            <a:ext uri="{FF2B5EF4-FFF2-40B4-BE49-F238E27FC236}">
              <a16:creationId xmlns:a16="http://schemas.microsoft.com/office/drawing/2014/main" id="{1AF387EE-C02F-4BAC-8B4A-14B0FBBA3A43}"/>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2" name="正方形/長方形 591">
          <a:extLst>
            <a:ext uri="{FF2B5EF4-FFF2-40B4-BE49-F238E27FC236}">
              <a16:creationId xmlns:a16="http://schemas.microsoft.com/office/drawing/2014/main" id="{BAA40F68-7D34-4942-A3F5-F353111F41F5}"/>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3" name="テキスト ボックス 592">
          <a:extLst>
            <a:ext uri="{FF2B5EF4-FFF2-40B4-BE49-F238E27FC236}">
              <a16:creationId xmlns:a16="http://schemas.microsoft.com/office/drawing/2014/main" id="{21FC2C36-D07E-4E3B-A978-A71BC71ADB56}"/>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4" name="直線コネクタ 593">
          <a:extLst>
            <a:ext uri="{FF2B5EF4-FFF2-40B4-BE49-F238E27FC236}">
              <a16:creationId xmlns:a16="http://schemas.microsoft.com/office/drawing/2014/main" id="{E7A83058-8531-4102-AAA9-8E1AECD4F509}"/>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5" name="テキスト ボックス 594">
          <a:extLst>
            <a:ext uri="{FF2B5EF4-FFF2-40B4-BE49-F238E27FC236}">
              <a16:creationId xmlns:a16="http://schemas.microsoft.com/office/drawing/2014/main" id="{81A850C7-CA56-489F-B65E-131428D30B18}"/>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96" name="直線コネクタ 595">
          <a:extLst>
            <a:ext uri="{FF2B5EF4-FFF2-40B4-BE49-F238E27FC236}">
              <a16:creationId xmlns:a16="http://schemas.microsoft.com/office/drawing/2014/main" id="{21D4A3F3-1CEE-4177-BD31-FD18ABD3B7E8}"/>
            </a:ext>
          </a:extLst>
        </xdr:cNvPr>
        <xdr:cNvCxnSpPr/>
      </xdr:nvCxnSpPr>
      <xdr:spPr>
        <a:xfrm>
          <a:off x="164592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7" name="テキスト ボックス 596">
          <a:extLst>
            <a:ext uri="{FF2B5EF4-FFF2-40B4-BE49-F238E27FC236}">
              <a16:creationId xmlns:a16="http://schemas.microsoft.com/office/drawing/2014/main" id="{35BFB770-C1F0-4423-B186-95B845EFD467}"/>
            </a:ext>
          </a:extLst>
        </xdr:cNvPr>
        <xdr:cNvSpPr txBox="1"/>
      </xdr:nvSpPr>
      <xdr:spPr>
        <a:xfrm>
          <a:off x="16052346"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8" name="直線コネクタ 597">
          <a:extLst>
            <a:ext uri="{FF2B5EF4-FFF2-40B4-BE49-F238E27FC236}">
              <a16:creationId xmlns:a16="http://schemas.microsoft.com/office/drawing/2014/main" id="{B2B0695E-7120-4178-8602-9B701BE45D72}"/>
            </a:ext>
          </a:extLst>
        </xdr:cNvPr>
        <xdr:cNvCxnSpPr/>
      </xdr:nvCxnSpPr>
      <xdr:spPr>
        <a:xfrm>
          <a:off x="164592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9" name="テキスト ボックス 598">
          <a:extLst>
            <a:ext uri="{FF2B5EF4-FFF2-40B4-BE49-F238E27FC236}">
              <a16:creationId xmlns:a16="http://schemas.microsoft.com/office/drawing/2014/main" id="{34F5DC40-F38D-4984-AFE5-139A89DBC52D}"/>
            </a:ext>
          </a:extLst>
        </xdr:cNvPr>
        <xdr:cNvSpPr txBox="1"/>
      </xdr:nvSpPr>
      <xdr:spPr>
        <a:xfrm>
          <a:off x="16052346"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0" name="直線コネクタ 599">
          <a:extLst>
            <a:ext uri="{FF2B5EF4-FFF2-40B4-BE49-F238E27FC236}">
              <a16:creationId xmlns:a16="http://schemas.microsoft.com/office/drawing/2014/main" id="{CD49EBF7-7436-4C41-ADF5-0BB417D003C1}"/>
            </a:ext>
          </a:extLst>
        </xdr:cNvPr>
        <xdr:cNvCxnSpPr/>
      </xdr:nvCxnSpPr>
      <xdr:spPr>
        <a:xfrm>
          <a:off x="164592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1" name="テキスト ボックス 600">
          <a:extLst>
            <a:ext uri="{FF2B5EF4-FFF2-40B4-BE49-F238E27FC236}">
              <a16:creationId xmlns:a16="http://schemas.microsoft.com/office/drawing/2014/main" id="{96D15D91-2112-40CB-B25D-A5BF533D953D}"/>
            </a:ext>
          </a:extLst>
        </xdr:cNvPr>
        <xdr:cNvSpPr txBox="1"/>
      </xdr:nvSpPr>
      <xdr:spPr>
        <a:xfrm>
          <a:off x="16052346" y="937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2" name="直線コネクタ 601">
          <a:extLst>
            <a:ext uri="{FF2B5EF4-FFF2-40B4-BE49-F238E27FC236}">
              <a16:creationId xmlns:a16="http://schemas.microsoft.com/office/drawing/2014/main" id="{CE06DF6D-D403-4ACE-9360-F55E4A877495}"/>
            </a:ext>
          </a:extLst>
        </xdr:cNvPr>
        <xdr:cNvCxnSpPr/>
      </xdr:nvCxnSpPr>
      <xdr:spPr>
        <a:xfrm>
          <a:off x="164592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03" name="テキスト ボックス 602">
          <a:extLst>
            <a:ext uri="{FF2B5EF4-FFF2-40B4-BE49-F238E27FC236}">
              <a16:creationId xmlns:a16="http://schemas.microsoft.com/office/drawing/2014/main" id="{679B7FD1-6B57-4797-A280-7FABFDB02DE9}"/>
            </a:ext>
          </a:extLst>
        </xdr:cNvPr>
        <xdr:cNvSpPr txBox="1"/>
      </xdr:nvSpPr>
      <xdr:spPr>
        <a:xfrm>
          <a:off x="16052346" y="894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4" name="直線コネクタ 603">
          <a:extLst>
            <a:ext uri="{FF2B5EF4-FFF2-40B4-BE49-F238E27FC236}">
              <a16:creationId xmlns:a16="http://schemas.microsoft.com/office/drawing/2014/main" id="{A7CE6A51-EDEC-46E4-AD38-790EA4F9E4C3}"/>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5" name="テキスト ボックス 604">
          <a:extLst>
            <a:ext uri="{FF2B5EF4-FFF2-40B4-BE49-F238E27FC236}">
              <a16:creationId xmlns:a16="http://schemas.microsoft.com/office/drawing/2014/main" id="{367FD85B-5302-43B2-955F-D0E45CAF40AC}"/>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6" name="【学校施設】&#10;一人当たり面積グラフ枠">
          <a:extLst>
            <a:ext uri="{FF2B5EF4-FFF2-40B4-BE49-F238E27FC236}">
              <a16:creationId xmlns:a16="http://schemas.microsoft.com/office/drawing/2014/main" id="{D173CE5C-68F7-436F-8310-6E1FA2384262}"/>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162306</xdr:rowOff>
    </xdr:from>
    <xdr:to>
      <xdr:col>116</xdr:col>
      <xdr:colOff>62864</xdr:colOff>
      <xdr:row>63</xdr:row>
      <xdr:rowOff>29718</xdr:rowOff>
    </xdr:to>
    <xdr:cxnSp macro="">
      <xdr:nvCxnSpPr>
        <xdr:cNvPr id="607" name="直線コネクタ 606">
          <a:extLst>
            <a:ext uri="{FF2B5EF4-FFF2-40B4-BE49-F238E27FC236}">
              <a16:creationId xmlns:a16="http://schemas.microsoft.com/office/drawing/2014/main" id="{CBA1921C-29D7-4273-B3F5-5F35FFD9D8D1}"/>
            </a:ext>
          </a:extLst>
        </xdr:cNvPr>
        <xdr:cNvCxnSpPr/>
      </xdr:nvCxnSpPr>
      <xdr:spPr>
        <a:xfrm flipV="1">
          <a:off x="19952970" y="9074531"/>
          <a:ext cx="1269"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33545</xdr:rowOff>
    </xdr:from>
    <xdr:ext cx="469744" cy="259045"/>
    <xdr:sp macro="" textlink="">
      <xdr:nvSpPr>
        <xdr:cNvPr id="608" name="【学校施設】&#10;一人当たり面積最小値テキスト">
          <a:extLst>
            <a:ext uri="{FF2B5EF4-FFF2-40B4-BE49-F238E27FC236}">
              <a16:creationId xmlns:a16="http://schemas.microsoft.com/office/drawing/2014/main" id="{2599D209-CB5D-490E-89C0-FA7C6B3C51A1}"/>
            </a:ext>
          </a:extLst>
        </xdr:cNvPr>
        <xdr:cNvSpPr txBox="1"/>
      </xdr:nvSpPr>
      <xdr:spPr>
        <a:xfrm>
          <a:off x="20002500" y="102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29718</xdr:rowOff>
    </xdr:from>
    <xdr:to>
      <xdr:col>116</xdr:col>
      <xdr:colOff>152400</xdr:colOff>
      <xdr:row>63</xdr:row>
      <xdr:rowOff>29718</xdr:rowOff>
    </xdr:to>
    <xdr:cxnSp macro="">
      <xdr:nvCxnSpPr>
        <xdr:cNvPr id="609" name="直線コネクタ 608">
          <a:extLst>
            <a:ext uri="{FF2B5EF4-FFF2-40B4-BE49-F238E27FC236}">
              <a16:creationId xmlns:a16="http://schemas.microsoft.com/office/drawing/2014/main" id="{7CE96D76-9F8F-41C4-B4FA-29013F4812A3}"/>
            </a:ext>
          </a:extLst>
        </xdr:cNvPr>
        <xdr:cNvCxnSpPr/>
      </xdr:nvCxnSpPr>
      <xdr:spPr>
        <a:xfrm>
          <a:off x="19878675" y="102373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108983</xdr:rowOff>
    </xdr:from>
    <xdr:ext cx="469744" cy="259045"/>
    <xdr:sp macro="" textlink="">
      <xdr:nvSpPr>
        <xdr:cNvPr id="610" name="【学校施設】&#10;一人当たり面積最大値テキスト">
          <a:extLst>
            <a:ext uri="{FF2B5EF4-FFF2-40B4-BE49-F238E27FC236}">
              <a16:creationId xmlns:a16="http://schemas.microsoft.com/office/drawing/2014/main" id="{F26D3E79-EA8B-463C-A791-414388402E41}"/>
            </a:ext>
          </a:extLst>
        </xdr:cNvPr>
        <xdr:cNvSpPr txBox="1"/>
      </xdr:nvSpPr>
      <xdr:spPr>
        <a:xfrm>
          <a:off x="20002500" y="885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162306</xdr:rowOff>
    </xdr:from>
    <xdr:to>
      <xdr:col>116</xdr:col>
      <xdr:colOff>152400</xdr:colOff>
      <xdr:row>55</xdr:row>
      <xdr:rowOff>162306</xdr:rowOff>
    </xdr:to>
    <xdr:cxnSp macro="">
      <xdr:nvCxnSpPr>
        <xdr:cNvPr id="611" name="直線コネクタ 610">
          <a:extLst>
            <a:ext uri="{FF2B5EF4-FFF2-40B4-BE49-F238E27FC236}">
              <a16:creationId xmlns:a16="http://schemas.microsoft.com/office/drawing/2014/main" id="{19E1F4A6-E8EA-43AC-95A9-7143D924E83E}"/>
            </a:ext>
          </a:extLst>
        </xdr:cNvPr>
        <xdr:cNvCxnSpPr/>
      </xdr:nvCxnSpPr>
      <xdr:spPr>
        <a:xfrm>
          <a:off x="19878675" y="90745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56659</xdr:rowOff>
    </xdr:from>
    <xdr:ext cx="469744" cy="259045"/>
    <xdr:sp macro="" textlink="">
      <xdr:nvSpPr>
        <xdr:cNvPr id="612" name="【学校施設】&#10;一人当たり面積平均値テキスト">
          <a:extLst>
            <a:ext uri="{FF2B5EF4-FFF2-40B4-BE49-F238E27FC236}">
              <a16:creationId xmlns:a16="http://schemas.microsoft.com/office/drawing/2014/main" id="{D135A4B6-1A16-4FBE-9E91-0B00AAE32E00}"/>
            </a:ext>
          </a:extLst>
        </xdr:cNvPr>
        <xdr:cNvSpPr txBox="1"/>
      </xdr:nvSpPr>
      <xdr:spPr>
        <a:xfrm>
          <a:off x="20002500" y="9781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613" name="フローチャート: 判断 612">
          <a:extLst>
            <a:ext uri="{FF2B5EF4-FFF2-40B4-BE49-F238E27FC236}">
              <a16:creationId xmlns:a16="http://schemas.microsoft.com/office/drawing/2014/main" id="{E12F0CB2-CF94-4BB3-9DA0-548A49B521D3}"/>
            </a:ext>
          </a:extLst>
        </xdr:cNvPr>
        <xdr:cNvSpPr/>
      </xdr:nvSpPr>
      <xdr:spPr>
        <a:xfrm>
          <a:off x="19897725" y="99175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90932</xdr:rowOff>
    </xdr:from>
    <xdr:to>
      <xdr:col>112</xdr:col>
      <xdr:colOff>38100</xdr:colOff>
      <xdr:row>62</xdr:row>
      <xdr:rowOff>21082</xdr:rowOff>
    </xdr:to>
    <xdr:sp macro="" textlink="">
      <xdr:nvSpPr>
        <xdr:cNvPr id="614" name="フローチャート: 判断 613">
          <a:extLst>
            <a:ext uri="{FF2B5EF4-FFF2-40B4-BE49-F238E27FC236}">
              <a16:creationId xmlns:a16="http://schemas.microsoft.com/office/drawing/2014/main" id="{FDAEC525-4E46-426A-AF3E-A9514CF7FF19}"/>
            </a:ext>
          </a:extLst>
        </xdr:cNvPr>
        <xdr:cNvSpPr/>
      </xdr:nvSpPr>
      <xdr:spPr>
        <a:xfrm>
          <a:off x="19154775" y="99747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104648</xdr:rowOff>
    </xdr:from>
    <xdr:to>
      <xdr:col>107</xdr:col>
      <xdr:colOff>101600</xdr:colOff>
      <xdr:row>62</xdr:row>
      <xdr:rowOff>34798</xdr:rowOff>
    </xdr:to>
    <xdr:sp macro="" textlink="">
      <xdr:nvSpPr>
        <xdr:cNvPr id="615" name="フローチャート: 判断 614">
          <a:extLst>
            <a:ext uri="{FF2B5EF4-FFF2-40B4-BE49-F238E27FC236}">
              <a16:creationId xmlns:a16="http://schemas.microsoft.com/office/drawing/2014/main" id="{861964F0-3F43-474D-B5E8-3874C875A21A}"/>
            </a:ext>
          </a:extLst>
        </xdr:cNvPr>
        <xdr:cNvSpPr/>
      </xdr:nvSpPr>
      <xdr:spPr>
        <a:xfrm>
          <a:off x="18345150" y="999477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136652</xdr:rowOff>
    </xdr:from>
    <xdr:to>
      <xdr:col>102</xdr:col>
      <xdr:colOff>165100</xdr:colOff>
      <xdr:row>62</xdr:row>
      <xdr:rowOff>66802</xdr:rowOff>
    </xdr:to>
    <xdr:sp macro="" textlink="">
      <xdr:nvSpPr>
        <xdr:cNvPr id="616" name="フローチャート: 判断 615">
          <a:extLst>
            <a:ext uri="{FF2B5EF4-FFF2-40B4-BE49-F238E27FC236}">
              <a16:creationId xmlns:a16="http://schemas.microsoft.com/office/drawing/2014/main" id="{1B4F54FA-435E-4999-9318-2B9FE1CE4218}"/>
            </a:ext>
          </a:extLst>
        </xdr:cNvPr>
        <xdr:cNvSpPr/>
      </xdr:nvSpPr>
      <xdr:spPr>
        <a:xfrm>
          <a:off x="17554575" y="1002677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5786DA3-924F-4556-B42B-D87B7E09FD0E}"/>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F7E5C076-D37B-4B3A-BD2C-4CEEE58BF41F}"/>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EA35E350-7CDA-4501-96B4-74698F6AA73F}"/>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5491A1E9-E392-4539-9EA0-200DC0C696AD}"/>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C69277CD-F278-4355-AA15-0DEF2075AF37}"/>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622" name="楕円 621">
          <a:extLst>
            <a:ext uri="{FF2B5EF4-FFF2-40B4-BE49-F238E27FC236}">
              <a16:creationId xmlns:a16="http://schemas.microsoft.com/office/drawing/2014/main" id="{F70972CF-B88E-4BA3-B17F-09AB5BDA8D46}"/>
            </a:ext>
          </a:extLst>
        </xdr:cNvPr>
        <xdr:cNvSpPr/>
      </xdr:nvSpPr>
      <xdr:spPr>
        <a:xfrm>
          <a:off x="19897725" y="101727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35577</xdr:rowOff>
    </xdr:from>
    <xdr:ext cx="469744" cy="259045"/>
    <xdr:sp macro="" textlink="">
      <xdr:nvSpPr>
        <xdr:cNvPr id="623" name="【学校施設】&#10;一人当たり面積該当値テキスト">
          <a:extLst>
            <a:ext uri="{FF2B5EF4-FFF2-40B4-BE49-F238E27FC236}">
              <a16:creationId xmlns:a16="http://schemas.microsoft.com/office/drawing/2014/main" id="{D214F635-0E89-4720-B846-D96D2BB661AC}"/>
            </a:ext>
          </a:extLst>
        </xdr:cNvPr>
        <xdr:cNvSpPr txBox="1"/>
      </xdr:nvSpPr>
      <xdr:spPr>
        <a:xfrm>
          <a:off x="20002500" y="1008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624" name="楕円 623">
          <a:extLst>
            <a:ext uri="{FF2B5EF4-FFF2-40B4-BE49-F238E27FC236}">
              <a16:creationId xmlns:a16="http://schemas.microsoft.com/office/drawing/2014/main" id="{A132D506-B3BD-41AC-91C6-5A55DC61D74A}"/>
            </a:ext>
          </a:extLst>
        </xdr:cNvPr>
        <xdr:cNvSpPr/>
      </xdr:nvSpPr>
      <xdr:spPr>
        <a:xfrm>
          <a:off x="19154775" y="1017041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169164</xdr:rowOff>
    </xdr:from>
    <xdr:to>
      <xdr:col>116</xdr:col>
      <xdr:colOff>63500</xdr:colOff>
      <xdr:row>63</xdr:row>
      <xdr:rowOff>0</xdr:rowOff>
    </xdr:to>
    <xdr:cxnSp macro="">
      <xdr:nvCxnSpPr>
        <xdr:cNvPr id="625" name="直線コネクタ 624">
          <a:extLst>
            <a:ext uri="{FF2B5EF4-FFF2-40B4-BE49-F238E27FC236}">
              <a16:creationId xmlns:a16="http://schemas.microsoft.com/office/drawing/2014/main" id="{4E384285-4CDA-4D74-8586-DB07D3AC90D7}"/>
            </a:ext>
          </a:extLst>
        </xdr:cNvPr>
        <xdr:cNvCxnSpPr/>
      </xdr:nvCxnSpPr>
      <xdr:spPr>
        <a:xfrm>
          <a:off x="19202400" y="10208514"/>
          <a:ext cx="7524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122936</xdr:rowOff>
    </xdr:from>
    <xdr:to>
      <xdr:col>107</xdr:col>
      <xdr:colOff>101600</xdr:colOff>
      <xdr:row>63</xdr:row>
      <xdr:rowOff>53086</xdr:rowOff>
    </xdr:to>
    <xdr:sp macro="" textlink="">
      <xdr:nvSpPr>
        <xdr:cNvPr id="626" name="楕円 625">
          <a:extLst>
            <a:ext uri="{FF2B5EF4-FFF2-40B4-BE49-F238E27FC236}">
              <a16:creationId xmlns:a16="http://schemas.microsoft.com/office/drawing/2014/main" id="{7B3482D3-6A75-42C4-A8EE-BA449B073B5D}"/>
            </a:ext>
          </a:extLst>
        </xdr:cNvPr>
        <xdr:cNvSpPr/>
      </xdr:nvSpPr>
      <xdr:spPr>
        <a:xfrm>
          <a:off x="18345150" y="1017498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169164</xdr:rowOff>
    </xdr:from>
    <xdr:to>
      <xdr:col>111</xdr:col>
      <xdr:colOff>177800</xdr:colOff>
      <xdr:row>63</xdr:row>
      <xdr:rowOff>2286</xdr:rowOff>
    </xdr:to>
    <xdr:cxnSp macro="">
      <xdr:nvCxnSpPr>
        <xdr:cNvPr id="627" name="直線コネクタ 626">
          <a:extLst>
            <a:ext uri="{FF2B5EF4-FFF2-40B4-BE49-F238E27FC236}">
              <a16:creationId xmlns:a16="http://schemas.microsoft.com/office/drawing/2014/main" id="{5E7A14DD-0661-4415-95AE-44F8A94169CC}"/>
            </a:ext>
          </a:extLst>
        </xdr:cNvPr>
        <xdr:cNvCxnSpPr/>
      </xdr:nvCxnSpPr>
      <xdr:spPr>
        <a:xfrm flipV="1">
          <a:off x="18392775" y="10208514"/>
          <a:ext cx="8096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125222</xdr:rowOff>
    </xdr:from>
    <xdr:to>
      <xdr:col>102</xdr:col>
      <xdr:colOff>165100</xdr:colOff>
      <xdr:row>63</xdr:row>
      <xdr:rowOff>55372</xdr:rowOff>
    </xdr:to>
    <xdr:sp macro="" textlink="">
      <xdr:nvSpPr>
        <xdr:cNvPr id="628" name="楕円 627">
          <a:extLst>
            <a:ext uri="{FF2B5EF4-FFF2-40B4-BE49-F238E27FC236}">
              <a16:creationId xmlns:a16="http://schemas.microsoft.com/office/drawing/2014/main" id="{CE2DA5FE-8311-40A0-978D-EC4BF9BCA9FA}"/>
            </a:ext>
          </a:extLst>
        </xdr:cNvPr>
        <xdr:cNvSpPr/>
      </xdr:nvSpPr>
      <xdr:spPr>
        <a:xfrm>
          <a:off x="17554575" y="101709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xdr:rowOff>
    </xdr:from>
    <xdr:to>
      <xdr:col>107</xdr:col>
      <xdr:colOff>50800</xdr:colOff>
      <xdr:row>63</xdr:row>
      <xdr:rowOff>4572</xdr:rowOff>
    </xdr:to>
    <xdr:cxnSp macro="">
      <xdr:nvCxnSpPr>
        <xdr:cNvPr id="629" name="直線コネクタ 628">
          <a:extLst>
            <a:ext uri="{FF2B5EF4-FFF2-40B4-BE49-F238E27FC236}">
              <a16:creationId xmlns:a16="http://schemas.microsoft.com/office/drawing/2014/main" id="{819EA764-6EA1-412F-9BF2-24E1F238CCF1}"/>
            </a:ext>
          </a:extLst>
        </xdr:cNvPr>
        <xdr:cNvCxnSpPr/>
      </xdr:nvCxnSpPr>
      <xdr:spPr>
        <a:xfrm flipV="1">
          <a:off x="17602200" y="10213086"/>
          <a:ext cx="790575"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37609</xdr:rowOff>
    </xdr:from>
    <xdr:ext cx="469744" cy="259045"/>
    <xdr:sp macro="" textlink="">
      <xdr:nvSpPr>
        <xdr:cNvPr id="630" name="n_1aveValue【学校施設】&#10;一人当たり面積">
          <a:extLst>
            <a:ext uri="{FF2B5EF4-FFF2-40B4-BE49-F238E27FC236}">
              <a16:creationId xmlns:a16="http://schemas.microsoft.com/office/drawing/2014/main" id="{C7D6945F-9D2B-4DFD-A855-51E714F195CF}"/>
            </a:ext>
          </a:extLst>
        </xdr:cNvPr>
        <xdr:cNvSpPr txBox="1"/>
      </xdr:nvSpPr>
      <xdr:spPr>
        <a:xfrm>
          <a:off x="18983402" y="976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51325</xdr:rowOff>
    </xdr:from>
    <xdr:ext cx="469744" cy="259045"/>
    <xdr:sp macro="" textlink="">
      <xdr:nvSpPr>
        <xdr:cNvPr id="631" name="n_2aveValue【学校施設】&#10;一人当たり面積">
          <a:extLst>
            <a:ext uri="{FF2B5EF4-FFF2-40B4-BE49-F238E27FC236}">
              <a16:creationId xmlns:a16="http://schemas.microsoft.com/office/drawing/2014/main" id="{4CCF21D1-177C-4917-9557-9F3E757704FA}"/>
            </a:ext>
          </a:extLst>
        </xdr:cNvPr>
        <xdr:cNvSpPr txBox="1"/>
      </xdr:nvSpPr>
      <xdr:spPr>
        <a:xfrm>
          <a:off x="18183302" y="977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83329</xdr:rowOff>
    </xdr:from>
    <xdr:ext cx="469744" cy="259045"/>
    <xdr:sp macro="" textlink="">
      <xdr:nvSpPr>
        <xdr:cNvPr id="632" name="n_3aveValue【学校施設】&#10;一人当たり面積">
          <a:extLst>
            <a:ext uri="{FF2B5EF4-FFF2-40B4-BE49-F238E27FC236}">
              <a16:creationId xmlns:a16="http://schemas.microsoft.com/office/drawing/2014/main" id="{B442E7BB-6E8B-46FD-9E19-A74C514ABD9B}"/>
            </a:ext>
          </a:extLst>
        </xdr:cNvPr>
        <xdr:cNvSpPr txBox="1"/>
      </xdr:nvSpPr>
      <xdr:spPr>
        <a:xfrm>
          <a:off x="17383202" y="981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39641</xdr:rowOff>
    </xdr:from>
    <xdr:ext cx="469744" cy="259045"/>
    <xdr:sp macro="" textlink="">
      <xdr:nvSpPr>
        <xdr:cNvPr id="633" name="n_1mainValue【学校施設】&#10;一人当たり面積">
          <a:extLst>
            <a:ext uri="{FF2B5EF4-FFF2-40B4-BE49-F238E27FC236}">
              <a16:creationId xmlns:a16="http://schemas.microsoft.com/office/drawing/2014/main" id="{335CDC62-F855-4074-BF84-929B66DD0FC7}"/>
            </a:ext>
          </a:extLst>
        </xdr:cNvPr>
        <xdr:cNvSpPr txBox="1"/>
      </xdr:nvSpPr>
      <xdr:spPr>
        <a:xfrm>
          <a:off x="18983402" y="1025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44213</xdr:rowOff>
    </xdr:from>
    <xdr:ext cx="469744" cy="259045"/>
    <xdr:sp macro="" textlink="">
      <xdr:nvSpPr>
        <xdr:cNvPr id="634" name="n_2mainValue【学校施設】&#10;一人当たり面積">
          <a:extLst>
            <a:ext uri="{FF2B5EF4-FFF2-40B4-BE49-F238E27FC236}">
              <a16:creationId xmlns:a16="http://schemas.microsoft.com/office/drawing/2014/main" id="{57B250A8-EEB1-4C47-9CA1-C84EC8FC4413}"/>
            </a:ext>
          </a:extLst>
        </xdr:cNvPr>
        <xdr:cNvSpPr txBox="1"/>
      </xdr:nvSpPr>
      <xdr:spPr>
        <a:xfrm>
          <a:off x="18183302" y="1025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46499</xdr:rowOff>
    </xdr:from>
    <xdr:ext cx="469744" cy="259045"/>
    <xdr:sp macro="" textlink="">
      <xdr:nvSpPr>
        <xdr:cNvPr id="635" name="n_3mainValue【学校施設】&#10;一人当たり面積">
          <a:extLst>
            <a:ext uri="{FF2B5EF4-FFF2-40B4-BE49-F238E27FC236}">
              <a16:creationId xmlns:a16="http://schemas.microsoft.com/office/drawing/2014/main" id="{CEA94CFF-F342-4D2E-8470-30075EB6C5E6}"/>
            </a:ext>
          </a:extLst>
        </xdr:cNvPr>
        <xdr:cNvSpPr txBox="1"/>
      </xdr:nvSpPr>
      <xdr:spPr>
        <a:xfrm>
          <a:off x="17383202" y="102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6" name="正方形/長方形 635">
          <a:extLst>
            <a:ext uri="{FF2B5EF4-FFF2-40B4-BE49-F238E27FC236}">
              <a16:creationId xmlns:a16="http://schemas.microsoft.com/office/drawing/2014/main" id="{F04EF80A-CD6F-4BBA-A210-FEE79AA516AD}"/>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37" name="正方形/長方形 636">
          <a:extLst>
            <a:ext uri="{FF2B5EF4-FFF2-40B4-BE49-F238E27FC236}">
              <a16:creationId xmlns:a16="http://schemas.microsoft.com/office/drawing/2014/main" id="{BFC4C37F-5869-440F-B4AA-79740EF7BFAE}"/>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38" name="正方形/長方形 637">
          <a:extLst>
            <a:ext uri="{FF2B5EF4-FFF2-40B4-BE49-F238E27FC236}">
              <a16:creationId xmlns:a16="http://schemas.microsoft.com/office/drawing/2014/main" id="{7E6A8F54-3D1E-434C-B2A3-8A38AE3A9D43}"/>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39" name="正方形/長方形 638">
          <a:extLst>
            <a:ext uri="{FF2B5EF4-FFF2-40B4-BE49-F238E27FC236}">
              <a16:creationId xmlns:a16="http://schemas.microsoft.com/office/drawing/2014/main" id="{3E3AE342-54FD-4653-BE24-7F108CB04A72}"/>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0" name="正方形/長方形 639">
          <a:extLst>
            <a:ext uri="{FF2B5EF4-FFF2-40B4-BE49-F238E27FC236}">
              <a16:creationId xmlns:a16="http://schemas.microsoft.com/office/drawing/2014/main" id="{CC50B5A5-96AF-4250-ACD5-519C18B10811}"/>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a:extLst>
            <a:ext uri="{FF2B5EF4-FFF2-40B4-BE49-F238E27FC236}">
              <a16:creationId xmlns:a16="http://schemas.microsoft.com/office/drawing/2014/main" id="{59CA62CE-4A72-440C-8E96-B40CEA33D977}"/>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a:extLst>
            <a:ext uri="{FF2B5EF4-FFF2-40B4-BE49-F238E27FC236}">
              <a16:creationId xmlns:a16="http://schemas.microsoft.com/office/drawing/2014/main" id="{FF9CA554-07C5-45FC-AB3B-ED2FEFFF0A69}"/>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a:extLst>
            <a:ext uri="{FF2B5EF4-FFF2-40B4-BE49-F238E27FC236}">
              <a16:creationId xmlns:a16="http://schemas.microsoft.com/office/drawing/2014/main" id="{C9A1FCEA-8E6F-47F8-AF8C-C28F8D011A2D}"/>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4" name="テキスト ボックス 643">
          <a:extLst>
            <a:ext uri="{FF2B5EF4-FFF2-40B4-BE49-F238E27FC236}">
              <a16:creationId xmlns:a16="http://schemas.microsoft.com/office/drawing/2014/main" id="{E3561ADB-8118-4F3D-880C-B44186FD7868}"/>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5" name="直線コネクタ 644">
          <a:extLst>
            <a:ext uri="{FF2B5EF4-FFF2-40B4-BE49-F238E27FC236}">
              <a16:creationId xmlns:a16="http://schemas.microsoft.com/office/drawing/2014/main" id="{45F052B8-3876-4A73-A61B-F83C5D6D3F61}"/>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6" name="テキスト ボックス 645">
          <a:extLst>
            <a:ext uri="{FF2B5EF4-FFF2-40B4-BE49-F238E27FC236}">
              <a16:creationId xmlns:a16="http://schemas.microsoft.com/office/drawing/2014/main" id="{F0B1FBE8-7A44-446D-AD9F-9FB27EE1B087}"/>
            </a:ext>
          </a:extLst>
        </xdr:cNvPr>
        <xdr:cNvSpPr txBox="1"/>
      </xdr:nvSpPr>
      <xdr:spPr>
        <a:xfrm>
          <a:off x="107945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7" name="直線コネクタ 646">
          <a:extLst>
            <a:ext uri="{FF2B5EF4-FFF2-40B4-BE49-F238E27FC236}">
              <a16:creationId xmlns:a16="http://schemas.microsoft.com/office/drawing/2014/main" id="{3DDB95C2-C9BE-4F83-9AF2-DFF0B8C53987}"/>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8" name="テキスト ボックス 647">
          <a:extLst>
            <a:ext uri="{FF2B5EF4-FFF2-40B4-BE49-F238E27FC236}">
              <a16:creationId xmlns:a16="http://schemas.microsoft.com/office/drawing/2014/main" id="{5C840A04-8581-4F6F-817A-CF278913C083}"/>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9" name="直線コネクタ 648">
          <a:extLst>
            <a:ext uri="{FF2B5EF4-FFF2-40B4-BE49-F238E27FC236}">
              <a16:creationId xmlns:a16="http://schemas.microsoft.com/office/drawing/2014/main" id="{6E1FCF08-B84C-487B-9C13-E29F9631F3A1}"/>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0" name="テキスト ボックス 649">
          <a:extLst>
            <a:ext uri="{FF2B5EF4-FFF2-40B4-BE49-F238E27FC236}">
              <a16:creationId xmlns:a16="http://schemas.microsoft.com/office/drawing/2014/main" id="{C32F7EBD-2CD6-4A28-A8D6-DD3006E91698}"/>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1" name="直線コネクタ 650">
          <a:extLst>
            <a:ext uri="{FF2B5EF4-FFF2-40B4-BE49-F238E27FC236}">
              <a16:creationId xmlns:a16="http://schemas.microsoft.com/office/drawing/2014/main" id="{ABC96922-7FA4-4634-9654-BA022B185096}"/>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2" name="テキスト ボックス 651">
          <a:extLst>
            <a:ext uri="{FF2B5EF4-FFF2-40B4-BE49-F238E27FC236}">
              <a16:creationId xmlns:a16="http://schemas.microsoft.com/office/drawing/2014/main" id="{FAF99072-80E2-4F24-94AE-9397E3169C7D}"/>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3" name="直線コネクタ 652">
          <a:extLst>
            <a:ext uri="{FF2B5EF4-FFF2-40B4-BE49-F238E27FC236}">
              <a16:creationId xmlns:a16="http://schemas.microsoft.com/office/drawing/2014/main" id="{571A4668-58B7-4DF9-81E9-6E11D8038918}"/>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4" name="テキスト ボックス 653">
          <a:extLst>
            <a:ext uri="{FF2B5EF4-FFF2-40B4-BE49-F238E27FC236}">
              <a16:creationId xmlns:a16="http://schemas.microsoft.com/office/drawing/2014/main" id="{D32E0FD5-02EB-4F6A-87A3-98C5BAB412D0}"/>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5" name="直線コネクタ 654">
          <a:extLst>
            <a:ext uri="{FF2B5EF4-FFF2-40B4-BE49-F238E27FC236}">
              <a16:creationId xmlns:a16="http://schemas.microsoft.com/office/drawing/2014/main" id="{AFB7925F-C10B-49AF-826F-4703A1169ED2}"/>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6" name="テキスト ボックス 655">
          <a:extLst>
            <a:ext uri="{FF2B5EF4-FFF2-40B4-BE49-F238E27FC236}">
              <a16:creationId xmlns:a16="http://schemas.microsoft.com/office/drawing/2014/main" id="{CEC5B13D-DCEE-49B0-AABA-FDB6C80AF71D}"/>
            </a:ext>
          </a:extLst>
        </xdr:cNvPr>
        <xdr:cNvSpPr txBox="1"/>
      </xdr:nvSpPr>
      <xdr:spPr>
        <a:xfrm>
          <a:off x="10903736" y="12113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7" name="【図書館】&#10;有形固定資産減価償却率グラフ枠">
          <a:extLst>
            <a:ext uri="{FF2B5EF4-FFF2-40B4-BE49-F238E27FC236}">
              <a16:creationId xmlns:a16="http://schemas.microsoft.com/office/drawing/2014/main" id="{9EA2581C-EA93-4B0A-B6FC-FF7EF34252E3}"/>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78105</xdr:rowOff>
    </xdr:from>
    <xdr:to>
      <xdr:col>85</xdr:col>
      <xdr:colOff>126364</xdr:colOff>
      <xdr:row>86</xdr:row>
      <xdr:rowOff>1905</xdr:rowOff>
    </xdr:to>
    <xdr:cxnSp macro="">
      <xdr:nvCxnSpPr>
        <xdr:cNvPr id="658" name="直線コネクタ 657">
          <a:extLst>
            <a:ext uri="{FF2B5EF4-FFF2-40B4-BE49-F238E27FC236}">
              <a16:creationId xmlns:a16="http://schemas.microsoft.com/office/drawing/2014/main" id="{4D98E2A0-4ED5-4C11-950D-0CB8E224B207}"/>
            </a:ext>
          </a:extLst>
        </xdr:cNvPr>
        <xdr:cNvCxnSpPr/>
      </xdr:nvCxnSpPr>
      <xdr:spPr>
        <a:xfrm flipV="1">
          <a:off x="14695170" y="12555855"/>
          <a:ext cx="1269"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5732</xdr:rowOff>
    </xdr:from>
    <xdr:ext cx="405111" cy="259045"/>
    <xdr:sp macro="" textlink="">
      <xdr:nvSpPr>
        <xdr:cNvPr id="659" name="【図書館】&#10;有形固定資産減価償却率最小値テキスト">
          <a:extLst>
            <a:ext uri="{FF2B5EF4-FFF2-40B4-BE49-F238E27FC236}">
              <a16:creationId xmlns:a16="http://schemas.microsoft.com/office/drawing/2014/main" id="{24809B94-3D79-4956-BECD-225E4C0A71AD}"/>
            </a:ext>
          </a:extLst>
        </xdr:cNvPr>
        <xdr:cNvSpPr txBox="1"/>
      </xdr:nvSpPr>
      <xdr:spPr>
        <a:xfrm>
          <a:off x="14744700" y="1394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1905</xdr:rowOff>
    </xdr:from>
    <xdr:to>
      <xdr:col>86</xdr:col>
      <xdr:colOff>25400</xdr:colOff>
      <xdr:row>86</xdr:row>
      <xdr:rowOff>1905</xdr:rowOff>
    </xdr:to>
    <xdr:cxnSp macro="">
      <xdr:nvCxnSpPr>
        <xdr:cNvPr id="660" name="直線コネクタ 659">
          <a:extLst>
            <a:ext uri="{FF2B5EF4-FFF2-40B4-BE49-F238E27FC236}">
              <a16:creationId xmlns:a16="http://schemas.microsoft.com/office/drawing/2014/main" id="{84DFD461-74B9-4FF0-BFB2-C278B9696045}"/>
            </a:ext>
          </a:extLst>
        </xdr:cNvPr>
        <xdr:cNvCxnSpPr/>
      </xdr:nvCxnSpPr>
      <xdr:spPr>
        <a:xfrm>
          <a:off x="14611350" y="139369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24782</xdr:rowOff>
    </xdr:from>
    <xdr:ext cx="405111" cy="259045"/>
    <xdr:sp macro="" textlink="">
      <xdr:nvSpPr>
        <xdr:cNvPr id="661" name="【図書館】&#10;有形固定資産減価償却率最大値テキスト">
          <a:extLst>
            <a:ext uri="{FF2B5EF4-FFF2-40B4-BE49-F238E27FC236}">
              <a16:creationId xmlns:a16="http://schemas.microsoft.com/office/drawing/2014/main" id="{7DFDE847-13D5-4AA5-95FC-4B1AE7B43CFC}"/>
            </a:ext>
          </a:extLst>
        </xdr:cNvPr>
        <xdr:cNvSpPr txBox="1"/>
      </xdr:nvSpPr>
      <xdr:spPr>
        <a:xfrm>
          <a:off x="14744700" y="1234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62" name="直線コネクタ 661">
          <a:extLst>
            <a:ext uri="{FF2B5EF4-FFF2-40B4-BE49-F238E27FC236}">
              <a16:creationId xmlns:a16="http://schemas.microsoft.com/office/drawing/2014/main" id="{A6B15566-E987-493D-8E4D-9AD00CC9300E}"/>
            </a:ext>
          </a:extLst>
        </xdr:cNvPr>
        <xdr:cNvCxnSpPr/>
      </xdr:nvCxnSpPr>
      <xdr:spPr>
        <a:xfrm>
          <a:off x="14611350" y="125558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113047</xdr:rowOff>
    </xdr:from>
    <xdr:ext cx="405111" cy="259045"/>
    <xdr:sp macro="" textlink="">
      <xdr:nvSpPr>
        <xdr:cNvPr id="663" name="【図書館】&#10;有形固定資産減価償却率平均値テキスト">
          <a:extLst>
            <a:ext uri="{FF2B5EF4-FFF2-40B4-BE49-F238E27FC236}">
              <a16:creationId xmlns:a16="http://schemas.microsoft.com/office/drawing/2014/main" id="{06E70C99-8652-4E79-9906-E673A52A0DBD}"/>
            </a:ext>
          </a:extLst>
        </xdr:cNvPr>
        <xdr:cNvSpPr txBox="1"/>
      </xdr:nvSpPr>
      <xdr:spPr>
        <a:xfrm>
          <a:off x="14744700" y="13076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64" name="フローチャート: 判断 663">
          <a:extLst>
            <a:ext uri="{FF2B5EF4-FFF2-40B4-BE49-F238E27FC236}">
              <a16:creationId xmlns:a16="http://schemas.microsoft.com/office/drawing/2014/main" id="{C7C1025A-CE6D-4C8B-8E57-C4BA8FBD3B9D}"/>
            </a:ext>
          </a:extLst>
        </xdr:cNvPr>
        <xdr:cNvSpPr/>
      </xdr:nvSpPr>
      <xdr:spPr>
        <a:xfrm>
          <a:off x="14649450" y="132124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65" name="フローチャート: 判断 664">
          <a:extLst>
            <a:ext uri="{FF2B5EF4-FFF2-40B4-BE49-F238E27FC236}">
              <a16:creationId xmlns:a16="http://schemas.microsoft.com/office/drawing/2014/main" id="{6E5FB540-3625-47EE-8180-0E350718814F}"/>
            </a:ext>
          </a:extLst>
        </xdr:cNvPr>
        <xdr:cNvSpPr/>
      </xdr:nvSpPr>
      <xdr:spPr>
        <a:xfrm>
          <a:off x="13887450" y="132003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66" name="フローチャート: 判断 665">
          <a:extLst>
            <a:ext uri="{FF2B5EF4-FFF2-40B4-BE49-F238E27FC236}">
              <a16:creationId xmlns:a16="http://schemas.microsoft.com/office/drawing/2014/main" id="{AF69CAB9-DC43-48F7-B5FF-FFC2238038D0}"/>
            </a:ext>
          </a:extLst>
        </xdr:cNvPr>
        <xdr:cNvSpPr/>
      </xdr:nvSpPr>
      <xdr:spPr>
        <a:xfrm>
          <a:off x="13096875" y="13160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74930</xdr:rowOff>
    </xdr:from>
    <xdr:to>
      <xdr:col>72</xdr:col>
      <xdr:colOff>38100</xdr:colOff>
      <xdr:row>84</xdr:row>
      <xdr:rowOff>5080</xdr:rowOff>
    </xdr:to>
    <xdr:sp macro="" textlink="">
      <xdr:nvSpPr>
        <xdr:cNvPr id="667" name="フローチャート: 判断 666">
          <a:extLst>
            <a:ext uri="{FF2B5EF4-FFF2-40B4-BE49-F238E27FC236}">
              <a16:creationId xmlns:a16="http://schemas.microsoft.com/office/drawing/2014/main" id="{0B6FDF6A-38AA-4CCB-A16A-9479617C9B1D}"/>
            </a:ext>
          </a:extLst>
        </xdr:cNvPr>
        <xdr:cNvSpPr/>
      </xdr:nvSpPr>
      <xdr:spPr>
        <a:xfrm>
          <a:off x="12296775" y="135242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9CD0A367-1280-4F9B-B1D1-EA5807AC9829}"/>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2852EAE9-12B7-42C2-8914-E01C80E748F0}"/>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11F348E5-1BB2-4BE5-AD4D-9A16D1F7CD3F}"/>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D8BAEFA1-FAE5-4261-9EEE-5DD2991964A4}"/>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5481D778-D99C-428C-A583-1DABB55C828C}"/>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38736</xdr:rowOff>
    </xdr:from>
    <xdr:to>
      <xdr:col>85</xdr:col>
      <xdr:colOff>177800</xdr:colOff>
      <xdr:row>83</xdr:row>
      <xdr:rowOff>140336</xdr:rowOff>
    </xdr:to>
    <xdr:sp macro="" textlink="">
      <xdr:nvSpPr>
        <xdr:cNvPr id="673" name="楕円 672">
          <a:extLst>
            <a:ext uri="{FF2B5EF4-FFF2-40B4-BE49-F238E27FC236}">
              <a16:creationId xmlns:a16="http://schemas.microsoft.com/office/drawing/2014/main" id="{72ABA698-5BD2-4F1C-87FF-50D60EAB527A}"/>
            </a:ext>
          </a:extLst>
        </xdr:cNvPr>
        <xdr:cNvSpPr/>
      </xdr:nvSpPr>
      <xdr:spPr>
        <a:xfrm>
          <a:off x="14649450" y="134880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17163</xdr:rowOff>
    </xdr:from>
    <xdr:ext cx="405111" cy="259045"/>
    <xdr:sp macro="" textlink="">
      <xdr:nvSpPr>
        <xdr:cNvPr id="674" name="【図書館】&#10;有形固定資産減価償却率該当値テキスト">
          <a:extLst>
            <a:ext uri="{FF2B5EF4-FFF2-40B4-BE49-F238E27FC236}">
              <a16:creationId xmlns:a16="http://schemas.microsoft.com/office/drawing/2014/main" id="{28A6908E-64B0-4D8F-A663-E8686DB7B37F}"/>
            </a:ext>
          </a:extLst>
        </xdr:cNvPr>
        <xdr:cNvSpPr txBox="1"/>
      </xdr:nvSpPr>
      <xdr:spPr>
        <a:xfrm>
          <a:off x="14744700" y="1346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23495</xdr:rowOff>
    </xdr:from>
    <xdr:to>
      <xdr:col>81</xdr:col>
      <xdr:colOff>101600</xdr:colOff>
      <xdr:row>83</xdr:row>
      <xdr:rowOff>125095</xdr:rowOff>
    </xdr:to>
    <xdr:sp macro="" textlink="">
      <xdr:nvSpPr>
        <xdr:cNvPr id="675" name="楕円 674">
          <a:extLst>
            <a:ext uri="{FF2B5EF4-FFF2-40B4-BE49-F238E27FC236}">
              <a16:creationId xmlns:a16="http://schemas.microsoft.com/office/drawing/2014/main" id="{725EA7D6-AC90-48AA-A1F8-C4CA85020D37}"/>
            </a:ext>
          </a:extLst>
        </xdr:cNvPr>
        <xdr:cNvSpPr/>
      </xdr:nvSpPr>
      <xdr:spPr>
        <a:xfrm>
          <a:off x="13887450" y="134759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74295</xdr:rowOff>
    </xdr:from>
    <xdr:to>
      <xdr:col>85</xdr:col>
      <xdr:colOff>127000</xdr:colOff>
      <xdr:row>83</xdr:row>
      <xdr:rowOff>89536</xdr:rowOff>
    </xdr:to>
    <xdr:cxnSp macro="">
      <xdr:nvCxnSpPr>
        <xdr:cNvPr id="676" name="直線コネクタ 675">
          <a:extLst>
            <a:ext uri="{FF2B5EF4-FFF2-40B4-BE49-F238E27FC236}">
              <a16:creationId xmlns:a16="http://schemas.microsoft.com/office/drawing/2014/main" id="{F12B4450-C2BE-4964-8496-578A0D3F3CB0}"/>
            </a:ext>
          </a:extLst>
        </xdr:cNvPr>
        <xdr:cNvCxnSpPr/>
      </xdr:nvCxnSpPr>
      <xdr:spPr>
        <a:xfrm>
          <a:off x="13935075" y="13523595"/>
          <a:ext cx="762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86361</xdr:rowOff>
    </xdr:from>
    <xdr:to>
      <xdr:col>76</xdr:col>
      <xdr:colOff>165100</xdr:colOff>
      <xdr:row>85</xdr:row>
      <xdr:rowOff>16511</xdr:rowOff>
    </xdr:to>
    <xdr:sp macro="" textlink="">
      <xdr:nvSpPr>
        <xdr:cNvPr id="677" name="楕円 676">
          <a:extLst>
            <a:ext uri="{FF2B5EF4-FFF2-40B4-BE49-F238E27FC236}">
              <a16:creationId xmlns:a16="http://schemas.microsoft.com/office/drawing/2014/main" id="{1B26F550-D03A-419B-8C8A-141354C3E32B}"/>
            </a:ext>
          </a:extLst>
        </xdr:cNvPr>
        <xdr:cNvSpPr/>
      </xdr:nvSpPr>
      <xdr:spPr>
        <a:xfrm>
          <a:off x="13096875" y="136944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74295</xdr:rowOff>
    </xdr:from>
    <xdr:to>
      <xdr:col>81</xdr:col>
      <xdr:colOff>50800</xdr:colOff>
      <xdr:row>84</xdr:row>
      <xdr:rowOff>137161</xdr:rowOff>
    </xdr:to>
    <xdr:cxnSp macro="">
      <xdr:nvCxnSpPr>
        <xdr:cNvPr id="678" name="直線コネクタ 677">
          <a:extLst>
            <a:ext uri="{FF2B5EF4-FFF2-40B4-BE49-F238E27FC236}">
              <a16:creationId xmlns:a16="http://schemas.microsoft.com/office/drawing/2014/main" id="{C3233395-24E2-47ED-8FC7-125B7A276959}"/>
            </a:ext>
          </a:extLst>
        </xdr:cNvPr>
        <xdr:cNvCxnSpPr/>
      </xdr:nvCxnSpPr>
      <xdr:spPr>
        <a:xfrm flipV="1">
          <a:off x="13144500" y="13523595"/>
          <a:ext cx="790575" cy="2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93980</xdr:rowOff>
    </xdr:from>
    <xdr:to>
      <xdr:col>72</xdr:col>
      <xdr:colOff>38100</xdr:colOff>
      <xdr:row>85</xdr:row>
      <xdr:rowOff>24130</xdr:rowOff>
    </xdr:to>
    <xdr:sp macro="" textlink="">
      <xdr:nvSpPr>
        <xdr:cNvPr id="679" name="楕円 678">
          <a:extLst>
            <a:ext uri="{FF2B5EF4-FFF2-40B4-BE49-F238E27FC236}">
              <a16:creationId xmlns:a16="http://schemas.microsoft.com/office/drawing/2014/main" id="{D16EA2A8-9D83-4F9A-9969-EEC92CDB1673}"/>
            </a:ext>
          </a:extLst>
        </xdr:cNvPr>
        <xdr:cNvSpPr/>
      </xdr:nvSpPr>
      <xdr:spPr>
        <a:xfrm>
          <a:off x="12296775" y="137052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137161</xdr:rowOff>
    </xdr:from>
    <xdr:to>
      <xdr:col>76</xdr:col>
      <xdr:colOff>114300</xdr:colOff>
      <xdr:row>84</xdr:row>
      <xdr:rowOff>144780</xdr:rowOff>
    </xdr:to>
    <xdr:cxnSp macro="">
      <xdr:nvCxnSpPr>
        <xdr:cNvPr id="680" name="直線コネクタ 679">
          <a:extLst>
            <a:ext uri="{FF2B5EF4-FFF2-40B4-BE49-F238E27FC236}">
              <a16:creationId xmlns:a16="http://schemas.microsoft.com/office/drawing/2014/main" id="{BB67F58A-3AAA-4B40-96CF-8C6157467668}"/>
            </a:ext>
          </a:extLst>
        </xdr:cNvPr>
        <xdr:cNvCxnSpPr/>
      </xdr:nvCxnSpPr>
      <xdr:spPr>
        <a:xfrm flipV="1">
          <a:off x="12344400" y="13751561"/>
          <a:ext cx="8001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681" name="n_1aveValue【図書館】&#10;有形固定資産減価償却率">
          <a:extLst>
            <a:ext uri="{FF2B5EF4-FFF2-40B4-BE49-F238E27FC236}">
              <a16:creationId xmlns:a16="http://schemas.microsoft.com/office/drawing/2014/main" id="{2E6C4913-6254-42A0-AF3C-A096B80C5681}"/>
            </a:ext>
          </a:extLst>
        </xdr:cNvPr>
        <xdr:cNvSpPr txBox="1"/>
      </xdr:nvSpPr>
      <xdr:spPr>
        <a:xfrm>
          <a:off x="13745219" y="1298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682" name="n_2aveValue【図書館】&#10;有形固定資産減価償却率">
          <a:extLst>
            <a:ext uri="{FF2B5EF4-FFF2-40B4-BE49-F238E27FC236}">
              <a16:creationId xmlns:a16="http://schemas.microsoft.com/office/drawing/2014/main" id="{9BA2F5ED-002C-40FF-98D1-D0B53A99AF83}"/>
            </a:ext>
          </a:extLst>
        </xdr:cNvPr>
        <xdr:cNvSpPr txBox="1"/>
      </xdr:nvSpPr>
      <xdr:spPr>
        <a:xfrm>
          <a:off x="12964169" y="1295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21607</xdr:rowOff>
    </xdr:from>
    <xdr:ext cx="405111" cy="259045"/>
    <xdr:sp macro="" textlink="">
      <xdr:nvSpPr>
        <xdr:cNvPr id="683" name="n_3aveValue【図書館】&#10;有形固定資産減価償却率">
          <a:extLst>
            <a:ext uri="{FF2B5EF4-FFF2-40B4-BE49-F238E27FC236}">
              <a16:creationId xmlns:a16="http://schemas.microsoft.com/office/drawing/2014/main" id="{3C4594F2-BCDD-445C-BB87-2D1DE90FD669}"/>
            </a:ext>
          </a:extLst>
        </xdr:cNvPr>
        <xdr:cNvSpPr txBox="1"/>
      </xdr:nvSpPr>
      <xdr:spPr>
        <a:xfrm>
          <a:off x="12164069"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116222</xdr:rowOff>
    </xdr:from>
    <xdr:ext cx="405111" cy="259045"/>
    <xdr:sp macro="" textlink="">
      <xdr:nvSpPr>
        <xdr:cNvPr id="684" name="n_1mainValue【図書館】&#10;有形固定資産減価償却率">
          <a:extLst>
            <a:ext uri="{FF2B5EF4-FFF2-40B4-BE49-F238E27FC236}">
              <a16:creationId xmlns:a16="http://schemas.microsoft.com/office/drawing/2014/main" id="{031FB56E-F886-4934-B891-1482C0839EAE}"/>
            </a:ext>
          </a:extLst>
        </xdr:cNvPr>
        <xdr:cNvSpPr txBox="1"/>
      </xdr:nvSpPr>
      <xdr:spPr>
        <a:xfrm>
          <a:off x="13745219" y="1356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7638</xdr:rowOff>
    </xdr:from>
    <xdr:ext cx="405111" cy="259045"/>
    <xdr:sp macro="" textlink="">
      <xdr:nvSpPr>
        <xdr:cNvPr id="685" name="n_2mainValue【図書館】&#10;有形固定資産減価償却率">
          <a:extLst>
            <a:ext uri="{FF2B5EF4-FFF2-40B4-BE49-F238E27FC236}">
              <a16:creationId xmlns:a16="http://schemas.microsoft.com/office/drawing/2014/main" id="{38129925-8114-4D03-8F12-1DEE6134EA18}"/>
            </a:ext>
          </a:extLst>
        </xdr:cNvPr>
        <xdr:cNvSpPr txBox="1"/>
      </xdr:nvSpPr>
      <xdr:spPr>
        <a:xfrm>
          <a:off x="12964169" y="1378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15257</xdr:rowOff>
    </xdr:from>
    <xdr:ext cx="405111" cy="259045"/>
    <xdr:sp macro="" textlink="">
      <xdr:nvSpPr>
        <xdr:cNvPr id="686" name="n_3mainValue【図書館】&#10;有形固定資産減価償却率">
          <a:extLst>
            <a:ext uri="{FF2B5EF4-FFF2-40B4-BE49-F238E27FC236}">
              <a16:creationId xmlns:a16="http://schemas.microsoft.com/office/drawing/2014/main" id="{946E58D0-4395-41BE-82A4-886C37A6F5B9}"/>
            </a:ext>
          </a:extLst>
        </xdr:cNvPr>
        <xdr:cNvSpPr txBox="1"/>
      </xdr:nvSpPr>
      <xdr:spPr>
        <a:xfrm>
          <a:off x="12164069"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B3613D74-34BC-4429-BE49-2BDA9C48AC5C}"/>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88" name="正方形/長方形 687">
          <a:extLst>
            <a:ext uri="{FF2B5EF4-FFF2-40B4-BE49-F238E27FC236}">
              <a16:creationId xmlns:a16="http://schemas.microsoft.com/office/drawing/2014/main" id="{F581ABD2-570B-48F1-829D-73F422C229F9}"/>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89" name="正方形/長方形 688">
          <a:extLst>
            <a:ext uri="{FF2B5EF4-FFF2-40B4-BE49-F238E27FC236}">
              <a16:creationId xmlns:a16="http://schemas.microsoft.com/office/drawing/2014/main" id="{87405060-9BC7-49BE-BAC6-E6B161269939}"/>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90" name="正方形/長方形 689">
          <a:extLst>
            <a:ext uri="{FF2B5EF4-FFF2-40B4-BE49-F238E27FC236}">
              <a16:creationId xmlns:a16="http://schemas.microsoft.com/office/drawing/2014/main" id="{95C8B336-7F64-4234-9E3C-75AC7499E53E}"/>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1" name="正方形/長方形 690">
          <a:extLst>
            <a:ext uri="{FF2B5EF4-FFF2-40B4-BE49-F238E27FC236}">
              <a16:creationId xmlns:a16="http://schemas.microsoft.com/office/drawing/2014/main" id="{D84C9754-1F6D-4423-8DC6-01C8545D16BD}"/>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DED36EA1-555F-44EF-9797-327C511B9627}"/>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4F5BFFE8-CFD8-4BEF-9BC1-44888E3526A4}"/>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A7D30BFC-B96C-4B4D-B9D7-412AED537427}"/>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1BF4238C-7175-49DF-8088-81914CEFA157}"/>
            </a:ext>
          </a:extLst>
        </xdr:cNvPr>
        <xdr:cNvCxnSpPr/>
      </xdr:nvCxnSpPr>
      <xdr:spPr>
        <a:xfrm>
          <a:off x="164592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4EA08B30-BEA3-43A8-8E7E-469150A02DA9}"/>
            </a:ext>
          </a:extLst>
        </xdr:cNvPr>
        <xdr:cNvSpPr txBox="1"/>
      </xdr:nvSpPr>
      <xdr:spPr>
        <a:xfrm>
          <a:off x="160523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5EDC535B-2384-41F9-8DAA-DBCFFD2CE412}"/>
            </a:ext>
          </a:extLst>
        </xdr:cNvPr>
        <xdr:cNvCxnSpPr/>
      </xdr:nvCxnSpPr>
      <xdr:spPr>
        <a:xfrm>
          <a:off x="164592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8C4B77A4-093A-41E8-B30D-FB903F260F75}"/>
            </a:ext>
          </a:extLst>
        </xdr:cNvPr>
        <xdr:cNvSpPr txBox="1"/>
      </xdr:nvSpPr>
      <xdr:spPr>
        <a:xfrm>
          <a:off x="16052346"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51D9301A-8407-4AD7-B774-AFD85614EF52}"/>
            </a:ext>
          </a:extLst>
        </xdr:cNvPr>
        <xdr:cNvCxnSpPr/>
      </xdr:nvCxnSpPr>
      <xdr:spPr>
        <a:xfrm>
          <a:off x="164592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0E8A5834-AB96-4BB8-949E-C69B16FD4F70}"/>
            </a:ext>
          </a:extLst>
        </xdr:cNvPr>
        <xdr:cNvSpPr txBox="1"/>
      </xdr:nvSpPr>
      <xdr:spPr>
        <a:xfrm>
          <a:off x="16052346"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9F43C0FF-FAA5-4737-B733-C14CC1113ECA}"/>
            </a:ext>
          </a:extLst>
        </xdr:cNvPr>
        <xdr:cNvCxnSpPr/>
      </xdr:nvCxnSpPr>
      <xdr:spPr>
        <a:xfrm>
          <a:off x="164592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324786D7-1A4D-44DA-BE1A-86A35E64B3CA}"/>
            </a:ext>
          </a:extLst>
        </xdr:cNvPr>
        <xdr:cNvSpPr txBox="1"/>
      </xdr:nvSpPr>
      <xdr:spPr>
        <a:xfrm>
          <a:off x="16052346"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50F4C26E-B5FF-476B-87DD-7D28CF7FD8D0}"/>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9B790940-53B2-43FF-A459-975F44B0A726}"/>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図書館】&#10;一人当たり面積グラフ枠">
          <a:extLst>
            <a:ext uri="{FF2B5EF4-FFF2-40B4-BE49-F238E27FC236}">
              <a16:creationId xmlns:a16="http://schemas.microsoft.com/office/drawing/2014/main" id="{A59654FE-477D-42FB-80A2-79DC303681B9}"/>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49530</xdr:rowOff>
    </xdr:from>
    <xdr:to>
      <xdr:col>116</xdr:col>
      <xdr:colOff>62864</xdr:colOff>
      <xdr:row>85</xdr:row>
      <xdr:rowOff>118111</xdr:rowOff>
    </xdr:to>
    <xdr:cxnSp macro="">
      <xdr:nvCxnSpPr>
        <xdr:cNvPr id="706" name="直線コネクタ 705">
          <a:extLst>
            <a:ext uri="{FF2B5EF4-FFF2-40B4-BE49-F238E27FC236}">
              <a16:creationId xmlns:a16="http://schemas.microsoft.com/office/drawing/2014/main" id="{73D20E7A-A544-46D0-B1E7-31CBAF86EF1A}"/>
            </a:ext>
          </a:extLst>
        </xdr:cNvPr>
        <xdr:cNvCxnSpPr/>
      </xdr:nvCxnSpPr>
      <xdr:spPr>
        <a:xfrm flipV="1">
          <a:off x="19952970" y="12847955"/>
          <a:ext cx="1269" cy="1046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707" name="【図書館】&#10;一人当たり面積最小値テキスト">
          <a:extLst>
            <a:ext uri="{FF2B5EF4-FFF2-40B4-BE49-F238E27FC236}">
              <a16:creationId xmlns:a16="http://schemas.microsoft.com/office/drawing/2014/main" id="{CD569C77-5918-4BAE-B33F-452B0704D69C}"/>
            </a:ext>
          </a:extLst>
        </xdr:cNvPr>
        <xdr:cNvSpPr txBox="1"/>
      </xdr:nvSpPr>
      <xdr:spPr>
        <a:xfrm>
          <a:off x="20002500" y="1389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708" name="直線コネクタ 707">
          <a:extLst>
            <a:ext uri="{FF2B5EF4-FFF2-40B4-BE49-F238E27FC236}">
              <a16:creationId xmlns:a16="http://schemas.microsoft.com/office/drawing/2014/main" id="{803C5C5E-9E3C-492D-829A-ABF8952118C8}"/>
            </a:ext>
          </a:extLst>
        </xdr:cNvPr>
        <xdr:cNvCxnSpPr/>
      </xdr:nvCxnSpPr>
      <xdr:spPr>
        <a:xfrm>
          <a:off x="19878675" y="138944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167657</xdr:rowOff>
    </xdr:from>
    <xdr:ext cx="469744" cy="259045"/>
    <xdr:sp macro="" textlink="">
      <xdr:nvSpPr>
        <xdr:cNvPr id="709" name="【図書館】&#10;一人当たり面積最大値テキスト">
          <a:extLst>
            <a:ext uri="{FF2B5EF4-FFF2-40B4-BE49-F238E27FC236}">
              <a16:creationId xmlns:a16="http://schemas.microsoft.com/office/drawing/2014/main" id="{88D47C13-9C18-4396-A69D-D0D5E287DEEC}"/>
            </a:ext>
          </a:extLst>
        </xdr:cNvPr>
        <xdr:cNvSpPr txBox="1"/>
      </xdr:nvSpPr>
      <xdr:spPr>
        <a:xfrm>
          <a:off x="20002500" y="1264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0" name="直線コネクタ 709">
          <a:extLst>
            <a:ext uri="{FF2B5EF4-FFF2-40B4-BE49-F238E27FC236}">
              <a16:creationId xmlns:a16="http://schemas.microsoft.com/office/drawing/2014/main" id="{E2A58F6D-A26A-4B85-B3A4-81A338CE8046}"/>
            </a:ext>
          </a:extLst>
        </xdr:cNvPr>
        <xdr:cNvCxnSpPr/>
      </xdr:nvCxnSpPr>
      <xdr:spPr>
        <a:xfrm>
          <a:off x="19878675" y="128479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711" name="【図書館】&#10;一人当たり面積平均値テキスト">
          <a:extLst>
            <a:ext uri="{FF2B5EF4-FFF2-40B4-BE49-F238E27FC236}">
              <a16:creationId xmlns:a16="http://schemas.microsoft.com/office/drawing/2014/main" id="{943F6ED7-96D7-44A9-A7EA-A56690823E15}"/>
            </a:ext>
          </a:extLst>
        </xdr:cNvPr>
        <xdr:cNvSpPr txBox="1"/>
      </xdr:nvSpPr>
      <xdr:spPr>
        <a:xfrm>
          <a:off x="20002500" y="13479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12" name="フローチャート: 判断 711">
          <a:extLst>
            <a:ext uri="{FF2B5EF4-FFF2-40B4-BE49-F238E27FC236}">
              <a16:creationId xmlns:a16="http://schemas.microsoft.com/office/drawing/2014/main" id="{778F64EE-88BC-443F-9FAA-FF8779DFD084}"/>
            </a:ext>
          </a:extLst>
        </xdr:cNvPr>
        <xdr:cNvSpPr/>
      </xdr:nvSpPr>
      <xdr:spPr>
        <a:xfrm>
          <a:off x="19897725" y="136182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713" name="フローチャート: 判断 712">
          <a:extLst>
            <a:ext uri="{FF2B5EF4-FFF2-40B4-BE49-F238E27FC236}">
              <a16:creationId xmlns:a16="http://schemas.microsoft.com/office/drawing/2014/main" id="{9E5DB969-58AF-4200-BD57-67423990C5E3}"/>
            </a:ext>
          </a:extLst>
        </xdr:cNvPr>
        <xdr:cNvSpPr/>
      </xdr:nvSpPr>
      <xdr:spPr>
        <a:xfrm>
          <a:off x="19154775" y="136182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714" name="フローチャート: 判断 713">
          <a:extLst>
            <a:ext uri="{FF2B5EF4-FFF2-40B4-BE49-F238E27FC236}">
              <a16:creationId xmlns:a16="http://schemas.microsoft.com/office/drawing/2014/main" id="{D73AE540-16E9-4A21-B473-EC0F11C357C2}"/>
            </a:ext>
          </a:extLst>
        </xdr:cNvPr>
        <xdr:cNvSpPr/>
      </xdr:nvSpPr>
      <xdr:spPr>
        <a:xfrm>
          <a:off x="18345150" y="136182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15" name="フローチャート: 判断 714">
          <a:extLst>
            <a:ext uri="{FF2B5EF4-FFF2-40B4-BE49-F238E27FC236}">
              <a16:creationId xmlns:a16="http://schemas.microsoft.com/office/drawing/2014/main" id="{435670A0-6B32-4C18-A516-4C467668FAEA}"/>
            </a:ext>
          </a:extLst>
        </xdr:cNvPr>
        <xdr:cNvSpPr/>
      </xdr:nvSpPr>
      <xdr:spPr>
        <a:xfrm>
          <a:off x="17554575" y="13716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F882343-0B4C-4470-82B8-74341A5599F4}"/>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50B38C6-9F18-4236-A210-A11C87DB84CC}"/>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FA9BEA5-DD26-4E89-9CCF-E78328F6EE76}"/>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3850105-739D-4C46-8D20-AEAFCDC0734F}"/>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5940052-36F7-4DBD-85AA-EB1033062677}"/>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21" name="楕円 720">
          <a:extLst>
            <a:ext uri="{FF2B5EF4-FFF2-40B4-BE49-F238E27FC236}">
              <a16:creationId xmlns:a16="http://schemas.microsoft.com/office/drawing/2014/main" id="{FCCCF04C-4246-4647-8469-2373E668B371}"/>
            </a:ext>
          </a:extLst>
        </xdr:cNvPr>
        <xdr:cNvSpPr/>
      </xdr:nvSpPr>
      <xdr:spPr>
        <a:xfrm>
          <a:off x="19897725" y="138372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153688</xdr:rowOff>
    </xdr:from>
    <xdr:ext cx="469744" cy="259045"/>
    <xdr:sp macro="" textlink="">
      <xdr:nvSpPr>
        <xdr:cNvPr id="722" name="【図書館】&#10;一人当たり面積該当値テキスト">
          <a:extLst>
            <a:ext uri="{FF2B5EF4-FFF2-40B4-BE49-F238E27FC236}">
              <a16:creationId xmlns:a16="http://schemas.microsoft.com/office/drawing/2014/main" id="{32B6DDA5-A4C9-4ED1-8EDA-8C582DE38A71}"/>
            </a:ext>
          </a:extLst>
        </xdr:cNvPr>
        <xdr:cNvSpPr txBox="1"/>
      </xdr:nvSpPr>
      <xdr:spPr>
        <a:xfrm>
          <a:off x="20002500" y="1376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23" name="楕円 722">
          <a:extLst>
            <a:ext uri="{FF2B5EF4-FFF2-40B4-BE49-F238E27FC236}">
              <a16:creationId xmlns:a16="http://schemas.microsoft.com/office/drawing/2014/main" id="{2DD3263E-D608-40A5-AA9A-6F01D63664ED}"/>
            </a:ext>
          </a:extLst>
        </xdr:cNvPr>
        <xdr:cNvSpPr/>
      </xdr:nvSpPr>
      <xdr:spPr>
        <a:xfrm>
          <a:off x="19154775" y="138372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24" name="直線コネクタ 723">
          <a:extLst>
            <a:ext uri="{FF2B5EF4-FFF2-40B4-BE49-F238E27FC236}">
              <a16:creationId xmlns:a16="http://schemas.microsoft.com/office/drawing/2014/main" id="{F8ACB593-0615-4A2F-AE76-04C3DA28282E}"/>
            </a:ext>
          </a:extLst>
        </xdr:cNvPr>
        <xdr:cNvCxnSpPr/>
      </xdr:nvCxnSpPr>
      <xdr:spPr>
        <a:xfrm>
          <a:off x="19202400" y="13894436"/>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25" name="楕円 724">
          <a:extLst>
            <a:ext uri="{FF2B5EF4-FFF2-40B4-BE49-F238E27FC236}">
              <a16:creationId xmlns:a16="http://schemas.microsoft.com/office/drawing/2014/main" id="{CD7E540E-334C-4FEC-B04A-8EC378CC2B9B}"/>
            </a:ext>
          </a:extLst>
        </xdr:cNvPr>
        <xdr:cNvSpPr/>
      </xdr:nvSpPr>
      <xdr:spPr>
        <a:xfrm>
          <a:off x="18345150" y="138372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26" name="直線コネクタ 725">
          <a:extLst>
            <a:ext uri="{FF2B5EF4-FFF2-40B4-BE49-F238E27FC236}">
              <a16:creationId xmlns:a16="http://schemas.microsoft.com/office/drawing/2014/main" id="{254D624D-0320-40AF-978E-05AC51B65407}"/>
            </a:ext>
          </a:extLst>
        </xdr:cNvPr>
        <xdr:cNvCxnSpPr/>
      </xdr:nvCxnSpPr>
      <xdr:spPr>
        <a:xfrm>
          <a:off x="18392775" y="1389443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27" name="楕円 726">
          <a:extLst>
            <a:ext uri="{FF2B5EF4-FFF2-40B4-BE49-F238E27FC236}">
              <a16:creationId xmlns:a16="http://schemas.microsoft.com/office/drawing/2014/main" id="{6F8266E7-C0DF-457B-AA2E-136B1B027A29}"/>
            </a:ext>
          </a:extLst>
        </xdr:cNvPr>
        <xdr:cNvSpPr/>
      </xdr:nvSpPr>
      <xdr:spPr>
        <a:xfrm>
          <a:off x="17554575" y="138372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28" name="直線コネクタ 727">
          <a:extLst>
            <a:ext uri="{FF2B5EF4-FFF2-40B4-BE49-F238E27FC236}">
              <a16:creationId xmlns:a16="http://schemas.microsoft.com/office/drawing/2014/main" id="{61C810E5-97E4-458C-838D-A633CFEF53B2}"/>
            </a:ext>
          </a:extLst>
        </xdr:cNvPr>
        <xdr:cNvCxnSpPr/>
      </xdr:nvCxnSpPr>
      <xdr:spPr>
        <a:xfrm>
          <a:off x="17602200" y="1389443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128288</xdr:rowOff>
    </xdr:from>
    <xdr:ext cx="469744" cy="259045"/>
    <xdr:sp macro="" textlink="">
      <xdr:nvSpPr>
        <xdr:cNvPr id="729" name="n_1aveValue【図書館】&#10;一人当たり面積">
          <a:extLst>
            <a:ext uri="{FF2B5EF4-FFF2-40B4-BE49-F238E27FC236}">
              <a16:creationId xmlns:a16="http://schemas.microsoft.com/office/drawing/2014/main" id="{7DE7E526-6D8A-4AC6-AEFD-B7E5E99D09E2}"/>
            </a:ext>
          </a:extLst>
        </xdr:cNvPr>
        <xdr:cNvSpPr txBox="1"/>
      </xdr:nvSpPr>
      <xdr:spPr>
        <a:xfrm>
          <a:off x="18983402" y="1341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730" name="n_2aveValue【図書館】&#10;一人当たり面積">
          <a:extLst>
            <a:ext uri="{FF2B5EF4-FFF2-40B4-BE49-F238E27FC236}">
              <a16:creationId xmlns:a16="http://schemas.microsoft.com/office/drawing/2014/main" id="{DAC45982-8238-403A-8866-326F7BF27459}"/>
            </a:ext>
          </a:extLst>
        </xdr:cNvPr>
        <xdr:cNvSpPr txBox="1"/>
      </xdr:nvSpPr>
      <xdr:spPr>
        <a:xfrm>
          <a:off x="18183302" y="1341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31" name="n_3aveValue【図書館】&#10;一人当たり面積">
          <a:extLst>
            <a:ext uri="{FF2B5EF4-FFF2-40B4-BE49-F238E27FC236}">
              <a16:creationId xmlns:a16="http://schemas.microsoft.com/office/drawing/2014/main" id="{1A1154CD-BCF5-4B8B-BC6F-4BBC1F8B9C5F}"/>
            </a:ext>
          </a:extLst>
        </xdr:cNvPr>
        <xdr:cNvSpPr txBox="1"/>
      </xdr:nvSpPr>
      <xdr:spPr>
        <a:xfrm>
          <a:off x="17383202" y="1349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32" name="n_1mainValue【図書館】&#10;一人当たり面積">
          <a:extLst>
            <a:ext uri="{FF2B5EF4-FFF2-40B4-BE49-F238E27FC236}">
              <a16:creationId xmlns:a16="http://schemas.microsoft.com/office/drawing/2014/main" id="{6DAF8A23-DBF6-4C76-86D7-4BA9D15FD06E}"/>
            </a:ext>
          </a:extLst>
        </xdr:cNvPr>
        <xdr:cNvSpPr txBox="1"/>
      </xdr:nvSpPr>
      <xdr:spPr>
        <a:xfrm>
          <a:off x="18983402" y="1393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3" name="n_2mainValue【図書館】&#10;一人当たり面積">
          <a:extLst>
            <a:ext uri="{FF2B5EF4-FFF2-40B4-BE49-F238E27FC236}">
              <a16:creationId xmlns:a16="http://schemas.microsoft.com/office/drawing/2014/main" id="{5CCD2AB7-FDC9-4996-B38C-62A44E495EBA}"/>
            </a:ext>
          </a:extLst>
        </xdr:cNvPr>
        <xdr:cNvSpPr txBox="1"/>
      </xdr:nvSpPr>
      <xdr:spPr>
        <a:xfrm>
          <a:off x="18183302" y="1393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34" name="n_3mainValue【図書館】&#10;一人当たり面積">
          <a:extLst>
            <a:ext uri="{FF2B5EF4-FFF2-40B4-BE49-F238E27FC236}">
              <a16:creationId xmlns:a16="http://schemas.microsoft.com/office/drawing/2014/main" id="{90BF8A5A-502D-4838-AF06-30CFCA7359A4}"/>
            </a:ext>
          </a:extLst>
        </xdr:cNvPr>
        <xdr:cNvSpPr txBox="1"/>
      </xdr:nvSpPr>
      <xdr:spPr>
        <a:xfrm>
          <a:off x="17383202" y="1393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E8B6EA54-65B4-425A-9D12-886E1315CA99}"/>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36" name="正方形/長方形 735">
          <a:extLst>
            <a:ext uri="{FF2B5EF4-FFF2-40B4-BE49-F238E27FC236}">
              <a16:creationId xmlns:a16="http://schemas.microsoft.com/office/drawing/2014/main" id="{97D3663D-9E97-4894-B379-A2F8C428EF13}"/>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37" name="正方形/長方形 736">
          <a:extLst>
            <a:ext uri="{FF2B5EF4-FFF2-40B4-BE49-F238E27FC236}">
              <a16:creationId xmlns:a16="http://schemas.microsoft.com/office/drawing/2014/main" id="{6150EB16-9E34-49E9-A0F7-ECAE0E42C2F4}"/>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38" name="正方形/長方形 737">
          <a:extLst>
            <a:ext uri="{FF2B5EF4-FFF2-40B4-BE49-F238E27FC236}">
              <a16:creationId xmlns:a16="http://schemas.microsoft.com/office/drawing/2014/main" id="{40D628C1-6388-484A-8D6A-656EF3B6863D}"/>
            </a:ext>
          </a:extLst>
        </xdr:cNvPr>
        <xdr:cNvSpPr/>
      </xdr:nvSpPr>
      <xdr:spPr>
        <a:xfrm>
          <a:off x="13154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39" name="正方形/長方形 738">
          <a:extLst>
            <a:ext uri="{FF2B5EF4-FFF2-40B4-BE49-F238E27FC236}">
              <a16:creationId xmlns:a16="http://schemas.microsoft.com/office/drawing/2014/main" id="{6A34CEAB-031B-4378-A7BF-DE9E8B932327}"/>
            </a:ext>
          </a:extLst>
        </xdr:cNvPr>
        <xdr:cNvSpPr/>
      </xdr:nvSpPr>
      <xdr:spPr>
        <a:xfrm>
          <a:off x="13154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B28D3DFA-9E64-4690-A25B-6B8417BE94F5}"/>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id="{C3B75F11-D9EE-417E-9BBD-A8B066EFF458}"/>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id="{F5FA6DFE-B30A-4A57-81DD-5ACC1CDBF29F}"/>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a:extLst>
            <a:ext uri="{FF2B5EF4-FFF2-40B4-BE49-F238E27FC236}">
              <a16:creationId xmlns:a16="http://schemas.microsoft.com/office/drawing/2014/main" id="{B1AF1D34-39CA-4C21-8240-F60C408A78E7}"/>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a:extLst>
            <a:ext uri="{FF2B5EF4-FFF2-40B4-BE49-F238E27FC236}">
              <a16:creationId xmlns:a16="http://schemas.microsoft.com/office/drawing/2014/main" id="{6EDBE451-B79C-481B-B37C-D7B061A0C24B}"/>
            </a:ext>
          </a:extLst>
        </xdr:cNvPr>
        <xdr:cNvCxnSpPr/>
      </xdr:nvCxnSpPr>
      <xdr:spPr>
        <a:xfrm>
          <a:off x="11210925" y="1786617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5" name="テキスト ボックス 744">
          <a:extLst>
            <a:ext uri="{FF2B5EF4-FFF2-40B4-BE49-F238E27FC236}">
              <a16:creationId xmlns:a16="http://schemas.microsoft.com/office/drawing/2014/main" id="{CA439D1C-E6F1-48EB-BEFF-D91566159D5C}"/>
            </a:ext>
          </a:extLst>
        </xdr:cNvPr>
        <xdr:cNvSpPr txBox="1"/>
      </xdr:nvSpPr>
      <xdr:spPr>
        <a:xfrm>
          <a:off x="10845966" y="177271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a:extLst>
            <a:ext uri="{FF2B5EF4-FFF2-40B4-BE49-F238E27FC236}">
              <a16:creationId xmlns:a16="http://schemas.microsoft.com/office/drawing/2014/main" id="{ED80BDA7-4917-4830-8519-F01801A3C059}"/>
            </a:ext>
          </a:extLst>
        </xdr:cNvPr>
        <xdr:cNvCxnSpPr/>
      </xdr:nvCxnSpPr>
      <xdr:spPr>
        <a:xfrm>
          <a:off x="11210925" y="175364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a:extLst>
            <a:ext uri="{FF2B5EF4-FFF2-40B4-BE49-F238E27FC236}">
              <a16:creationId xmlns:a16="http://schemas.microsoft.com/office/drawing/2014/main" id="{54103FD1-67D9-4247-8048-323DEC727185}"/>
            </a:ext>
          </a:extLst>
        </xdr:cNvPr>
        <xdr:cNvSpPr txBox="1"/>
      </xdr:nvSpPr>
      <xdr:spPr>
        <a:xfrm>
          <a:off x="10845966"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a:extLst>
            <a:ext uri="{FF2B5EF4-FFF2-40B4-BE49-F238E27FC236}">
              <a16:creationId xmlns:a16="http://schemas.microsoft.com/office/drawing/2014/main" id="{2C6A93AF-5500-41B2-8F61-E2B175B2E0E2}"/>
            </a:ext>
          </a:extLst>
        </xdr:cNvPr>
        <xdr:cNvCxnSpPr/>
      </xdr:nvCxnSpPr>
      <xdr:spPr>
        <a:xfrm>
          <a:off x="11210925" y="1720986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a:extLst>
            <a:ext uri="{FF2B5EF4-FFF2-40B4-BE49-F238E27FC236}">
              <a16:creationId xmlns:a16="http://schemas.microsoft.com/office/drawing/2014/main" id="{50723C91-E619-46DA-BF4B-7B426E18A597}"/>
            </a:ext>
          </a:extLst>
        </xdr:cNvPr>
        <xdr:cNvSpPr txBox="1"/>
      </xdr:nvSpPr>
      <xdr:spPr>
        <a:xfrm>
          <a:off x="10845966"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a:extLst>
            <a:ext uri="{FF2B5EF4-FFF2-40B4-BE49-F238E27FC236}">
              <a16:creationId xmlns:a16="http://schemas.microsoft.com/office/drawing/2014/main" id="{A8EB9741-F580-4DF8-A4C6-BF81E485CEAB}"/>
            </a:ext>
          </a:extLst>
        </xdr:cNvPr>
        <xdr:cNvCxnSpPr/>
      </xdr:nvCxnSpPr>
      <xdr:spPr>
        <a:xfrm>
          <a:off x="11210925" y="1688963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a:extLst>
            <a:ext uri="{FF2B5EF4-FFF2-40B4-BE49-F238E27FC236}">
              <a16:creationId xmlns:a16="http://schemas.microsoft.com/office/drawing/2014/main" id="{2819DC62-2887-4C9B-BBD2-E8D2D197A254}"/>
            </a:ext>
          </a:extLst>
        </xdr:cNvPr>
        <xdr:cNvSpPr txBox="1"/>
      </xdr:nvSpPr>
      <xdr:spPr>
        <a:xfrm>
          <a:off x="10845966"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a:extLst>
            <a:ext uri="{FF2B5EF4-FFF2-40B4-BE49-F238E27FC236}">
              <a16:creationId xmlns:a16="http://schemas.microsoft.com/office/drawing/2014/main" id="{DB375D8C-FF93-48F3-9613-0156A7E5A33F}"/>
            </a:ext>
          </a:extLst>
        </xdr:cNvPr>
        <xdr:cNvCxnSpPr/>
      </xdr:nvCxnSpPr>
      <xdr:spPr>
        <a:xfrm>
          <a:off x="11210925" y="165630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a:extLst>
            <a:ext uri="{FF2B5EF4-FFF2-40B4-BE49-F238E27FC236}">
              <a16:creationId xmlns:a16="http://schemas.microsoft.com/office/drawing/2014/main" id="{E9C49367-E3CF-46BE-9325-3BE2DD3C5243}"/>
            </a:ext>
          </a:extLst>
        </xdr:cNvPr>
        <xdr:cNvSpPr txBox="1"/>
      </xdr:nvSpPr>
      <xdr:spPr>
        <a:xfrm>
          <a:off x="10845966"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a:extLst>
            <a:ext uri="{FF2B5EF4-FFF2-40B4-BE49-F238E27FC236}">
              <a16:creationId xmlns:a16="http://schemas.microsoft.com/office/drawing/2014/main" id="{E2BE401F-5CDD-40C2-9057-F3166A812C06}"/>
            </a:ext>
          </a:extLst>
        </xdr:cNvPr>
        <xdr:cNvCxnSpPr/>
      </xdr:nvCxnSpPr>
      <xdr:spPr>
        <a:xfrm>
          <a:off x="11210925" y="1623332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5" name="テキスト ボックス 754">
          <a:extLst>
            <a:ext uri="{FF2B5EF4-FFF2-40B4-BE49-F238E27FC236}">
              <a16:creationId xmlns:a16="http://schemas.microsoft.com/office/drawing/2014/main" id="{D763D6DD-1793-4522-A4B6-1BF9B3A83A96}"/>
            </a:ext>
          </a:extLst>
        </xdr:cNvPr>
        <xdr:cNvSpPr txBox="1"/>
      </xdr:nvSpPr>
      <xdr:spPr>
        <a:xfrm>
          <a:off x="10845966" y="160879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E2FCA9E9-8B71-41D8-A07F-7F6741E77D38}"/>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86C1A8B5-958E-4F9C-B68B-B060706E2DD1}"/>
            </a:ext>
          </a:extLst>
        </xdr:cNvPr>
        <xdr:cNvSpPr txBox="1"/>
      </xdr:nvSpPr>
      <xdr:spPr>
        <a:xfrm>
          <a:off x="10845966"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博物館】&#10;有形固定資産減価償却率グラフ枠">
          <a:extLst>
            <a:ext uri="{FF2B5EF4-FFF2-40B4-BE49-F238E27FC236}">
              <a16:creationId xmlns:a16="http://schemas.microsoft.com/office/drawing/2014/main" id="{7CCB9B12-CFA8-49AA-A9CD-A8FFE449CB0B}"/>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99</xdr:row>
      <xdr:rowOff>146413</xdr:rowOff>
    </xdr:from>
    <xdr:to>
      <xdr:col>85</xdr:col>
      <xdr:colOff>126364</xdr:colOff>
      <xdr:row>108</xdr:row>
      <xdr:rowOff>125186</xdr:rowOff>
    </xdr:to>
    <xdr:cxnSp macro="">
      <xdr:nvCxnSpPr>
        <xdr:cNvPr id="759" name="直線コネクタ 758">
          <a:extLst>
            <a:ext uri="{FF2B5EF4-FFF2-40B4-BE49-F238E27FC236}">
              <a16:creationId xmlns:a16="http://schemas.microsoft.com/office/drawing/2014/main" id="{D86EC56E-3D7D-4AF8-A4DB-815C4F8F5BE0}"/>
            </a:ext>
          </a:extLst>
        </xdr:cNvPr>
        <xdr:cNvCxnSpPr/>
      </xdr:nvCxnSpPr>
      <xdr:spPr>
        <a:xfrm flipV="1">
          <a:off x="14695170" y="16259538"/>
          <a:ext cx="1269"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129013</xdr:rowOff>
    </xdr:from>
    <xdr:ext cx="405111" cy="259045"/>
    <xdr:sp macro="" textlink="">
      <xdr:nvSpPr>
        <xdr:cNvPr id="760" name="【博物館】&#10;有形固定資産減価償却率最小値テキスト">
          <a:extLst>
            <a:ext uri="{FF2B5EF4-FFF2-40B4-BE49-F238E27FC236}">
              <a16:creationId xmlns:a16="http://schemas.microsoft.com/office/drawing/2014/main" id="{BBD7FA4A-9853-4730-AC37-072C2A6C48C8}"/>
            </a:ext>
          </a:extLst>
        </xdr:cNvPr>
        <xdr:cNvSpPr txBox="1"/>
      </xdr:nvSpPr>
      <xdr:spPr>
        <a:xfrm>
          <a:off x="14744700" y="1778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761" name="直線コネクタ 760">
          <a:extLst>
            <a:ext uri="{FF2B5EF4-FFF2-40B4-BE49-F238E27FC236}">
              <a16:creationId xmlns:a16="http://schemas.microsoft.com/office/drawing/2014/main" id="{71282635-725F-49A9-ABB0-87F7F32E0B38}"/>
            </a:ext>
          </a:extLst>
        </xdr:cNvPr>
        <xdr:cNvCxnSpPr/>
      </xdr:nvCxnSpPr>
      <xdr:spPr>
        <a:xfrm>
          <a:off x="14611350" y="177813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93090</xdr:rowOff>
    </xdr:from>
    <xdr:ext cx="405111" cy="259045"/>
    <xdr:sp macro="" textlink="">
      <xdr:nvSpPr>
        <xdr:cNvPr id="762" name="【博物館】&#10;有形固定資産減価償却率最大値テキスト">
          <a:extLst>
            <a:ext uri="{FF2B5EF4-FFF2-40B4-BE49-F238E27FC236}">
              <a16:creationId xmlns:a16="http://schemas.microsoft.com/office/drawing/2014/main" id="{D264E736-C0E4-4D5D-B703-ECFD0D10FA69}"/>
            </a:ext>
          </a:extLst>
        </xdr:cNvPr>
        <xdr:cNvSpPr txBox="1"/>
      </xdr:nvSpPr>
      <xdr:spPr>
        <a:xfrm>
          <a:off x="14744700" y="16037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763" name="直線コネクタ 762">
          <a:extLst>
            <a:ext uri="{FF2B5EF4-FFF2-40B4-BE49-F238E27FC236}">
              <a16:creationId xmlns:a16="http://schemas.microsoft.com/office/drawing/2014/main" id="{36A9B4EA-0751-4D60-A3C5-EA07A75DA06E}"/>
            </a:ext>
          </a:extLst>
        </xdr:cNvPr>
        <xdr:cNvCxnSpPr/>
      </xdr:nvCxnSpPr>
      <xdr:spPr>
        <a:xfrm>
          <a:off x="14611350" y="162595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147882</xdr:rowOff>
    </xdr:from>
    <xdr:ext cx="405111" cy="259045"/>
    <xdr:sp macro="" textlink="">
      <xdr:nvSpPr>
        <xdr:cNvPr id="764" name="【博物館】&#10;有形固定資産減価償却率平均値テキスト">
          <a:extLst>
            <a:ext uri="{FF2B5EF4-FFF2-40B4-BE49-F238E27FC236}">
              <a16:creationId xmlns:a16="http://schemas.microsoft.com/office/drawing/2014/main" id="{25EA9D91-EF0D-4BEC-8427-83C26BE76615}"/>
            </a:ext>
          </a:extLst>
        </xdr:cNvPr>
        <xdr:cNvSpPr txBox="1"/>
      </xdr:nvSpPr>
      <xdr:spPr>
        <a:xfrm>
          <a:off x="14744700" y="16432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125005</xdr:rowOff>
    </xdr:from>
    <xdr:to>
      <xdr:col>85</xdr:col>
      <xdr:colOff>177800</xdr:colOff>
      <xdr:row>102</xdr:row>
      <xdr:rowOff>55155</xdr:rowOff>
    </xdr:to>
    <xdr:sp macro="" textlink="">
      <xdr:nvSpPr>
        <xdr:cNvPr id="765" name="フローチャート: 判断 764">
          <a:extLst>
            <a:ext uri="{FF2B5EF4-FFF2-40B4-BE49-F238E27FC236}">
              <a16:creationId xmlns:a16="http://schemas.microsoft.com/office/drawing/2014/main" id="{1D3666F2-2442-41D7-9618-859F407BA16A}"/>
            </a:ext>
          </a:extLst>
        </xdr:cNvPr>
        <xdr:cNvSpPr/>
      </xdr:nvSpPr>
      <xdr:spPr>
        <a:xfrm>
          <a:off x="14649450" y="165810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100</xdr:row>
      <xdr:rowOff>162561</xdr:rowOff>
    </xdr:from>
    <xdr:to>
      <xdr:col>81</xdr:col>
      <xdr:colOff>101600</xdr:colOff>
      <xdr:row>101</xdr:row>
      <xdr:rowOff>92711</xdr:rowOff>
    </xdr:to>
    <xdr:sp macro="" textlink="">
      <xdr:nvSpPr>
        <xdr:cNvPr id="766" name="フローチャート: 判断 765">
          <a:extLst>
            <a:ext uri="{FF2B5EF4-FFF2-40B4-BE49-F238E27FC236}">
              <a16:creationId xmlns:a16="http://schemas.microsoft.com/office/drawing/2014/main" id="{99D0C585-47B8-405C-BF4F-FCD760C26797}"/>
            </a:ext>
          </a:extLst>
        </xdr:cNvPr>
        <xdr:cNvSpPr/>
      </xdr:nvSpPr>
      <xdr:spPr>
        <a:xfrm>
          <a:off x="13887450" y="164471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84182</xdr:rowOff>
    </xdr:from>
    <xdr:to>
      <xdr:col>76</xdr:col>
      <xdr:colOff>165100</xdr:colOff>
      <xdr:row>101</xdr:row>
      <xdr:rowOff>14332</xdr:rowOff>
    </xdr:to>
    <xdr:sp macro="" textlink="">
      <xdr:nvSpPr>
        <xdr:cNvPr id="767" name="フローチャート: 判断 766">
          <a:extLst>
            <a:ext uri="{FF2B5EF4-FFF2-40B4-BE49-F238E27FC236}">
              <a16:creationId xmlns:a16="http://schemas.microsoft.com/office/drawing/2014/main" id="{C1FE275F-EE12-4B85-970F-9F8F39CC9A16}"/>
            </a:ext>
          </a:extLst>
        </xdr:cNvPr>
        <xdr:cNvSpPr/>
      </xdr:nvSpPr>
      <xdr:spPr>
        <a:xfrm>
          <a:off x="13096875" y="163751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129902</xdr:rowOff>
    </xdr:from>
    <xdr:to>
      <xdr:col>72</xdr:col>
      <xdr:colOff>38100</xdr:colOff>
      <xdr:row>101</xdr:row>
      <xdr:rowOff>60052</xdr:rowOff>
    </xdr:to>
    <xdr:sp macro="" textlink="">
      <xdr:nvSpPr>
        <xdr:cNvPr id="768" name="フローチャート: 判断 767">
          <a:extLst>
            <a:ext uri="{FF2B5EF4-FFF2-40B4-BE49-F238E27FC236}">
              <a16:creationId xmlns:a16="http://schemas.microsoft.com/office/drawing/2014/main" id="{281750BD-9531-4CDB-8D76-12C11DF96103}"/>
            </a:ext>
          </a:extLst>
        </xdr:cNvPr>
        <xdr:cNvSpPr/>
      </xdr:nvSpPr>
      <xdr:spPr>
        <a:xfrm>
          <a:off x="12296775" y="1641447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34753433-9C13-413D-B8EE-27C02613D82E}"/>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ADF795E4-5A2F-47B1-965A-05982F41E23D}"/>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95F8D5E0-2A09-4A6C-B232-756F2705D314}"/>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D55BF88-977E-4E25-9A73-EEBDCBAA976C}"/>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2295B53-6123-4EAE-9044-CCE88EEC362D}"/>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18869</xdr:rowOff>
    </xdr:from>
    <xdr:to>
      <xdr:col>85</xdr:col>
      <xdr:colOff>177800</xdr:colOff>
      <xdr:row>104</xdr:row>
      <xdr:rowOff>120469</xdr:rowOff>
    </xdr:to>
    <xdr:sp macro="" textlink="">
      <xdr:nvSpPr>
        <xdr:cNvPr id="774" name="楕円 773">
          <a:extLst>
            <a:ext uri="{FF2B5EF4-FFF2-40B4-BE49-F238E27FC236}">
              <a16:creationId xmlns:a16="http://schemas.microsoft.com/office/drawing/2014/main" id="{68671C1A-0415-4357-BF5D-DF4500448353}"/>
            </a:ext>
          </a:extLst>
        </xdr:cNvPr>
        <xdr:cNvSpPr/>
      </xdr:nvSpPr>
      <xdr:spPr>
        <a:xfrm>
          <a:off x="14649450" y="1699241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103</xdr:row>
      <xdr:rowOff>168746</xdr:rowOff>
    </xdr:from>
    <xdr:ext cx="405111" cy="259045"/>
    <xdr:sp macro="" textlink="">
      <xdr:nvSpPr>
        <xdr:cNvPr id="775" name="【博物館】&#10;有形固定資産減価償却率該当値テキスト">
          <a:extLst>
            <a:ext uri="{FF2B5EF4-FFF2-40B4-BE49-F238E27FC236}">
              <a16:creationId xmlns:a16="http://schemas.microsoft.com/office/drawing/2014/main" id="{8CECB96D-D27B-41AE-90FC-15FE4BDFF9F1}"/>
            </a:ext>
          </a:extLst>
        </xdr:cNvPr>
        <xdr:cNvSpPr txBox="1"/>
      </xdr:nvSpPr>
      <xdr:spPr>
        <a:xfrm>
          <a:off x="14744700" y="16970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125005</xdr:rowOff>
    </xdr:from>
    <xdr:to>
      <xdr:col>81</xdr:col>
      <xdr:colOff>101600</xdr:colOff>
      <xdr:row>104</xdr:row>
      <xdr:rowOff>55155</xdr:rowOff>
    </xdr:to>
    <xdr:sp macro="" textlink="">
      <xdr:nvSpPr>
        <xdr:cNvPr id="776" name="楕円 775">
          <a:extLst>
            <a:ext uri="{FF2B5EF4-FFF2-40B4-BE49-F238E27FC236}">
              <a16:creationId xmlns:a16="http://schemas.microsoft.com/office/drawing/2014/main" id="{FD87F0CD-4F1D-4814-B973-08FEF2B5CA20}"/>
            </a:ext>
          </a:extLst>
        </xdr:cNvPr>
        <xdr:cNvSpPr/>
      </xdr:nvSpPr>
      <xdr:spPr>
        <a:xfrm>
          <a:off x="13887450" y="169239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4355</xdr:rowOff>
    </xdr:from>
    <xdr:to>
      <xdr:col>85</xdr:col>
      <xdr:colOff>127000</xdr:colOff>
      <xdr:row>104</xdr:row>
      <xdr:rowOff>69669</xdr:rowOff>
    </xdr:to>
    <xdr:cxnSp macro="">
      <xdr:nvCxnSpPr>
        <xdr:cNvPr id="777" name="直線コネクタ 776">
          <a:extLst>
            <a:ext uri="{FF2B5EF4-FFF2-40B4-BE49-F238E27FC236}">
              <a16:creationId xmlns:a16="http://schemas.microsoft.com/office/drawing/2014/main" id="{A22C9413-DD32-445A-8D49-BE4E7395344D}"/>
            </a:ext>
          </a:extLst>
        </xdr:cNvPr>
        <xdr:cNvCxnSpPr/>
      </xdr:nvCxnSpPr>
      <xdr:spPr>
        <a:xfrm>
          <a:off x="13935075" y="16981080"/>
          <a:ext cx="7620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79284</xdr:rowOff>
    </xdr:from>
    <xdr:to>
      <xdr:col>76</xdr:col>
      <xdr:colOff>165100</xdr:colOff>
      <xdr:row>104</xdr:row>
      <xdr:rowOff>9434</xdr:rowOff>
    </xdr:to>
    <xdr:sp macro="" textlink="">
      <xdr:nvSpPr>
        <xdr:cNvPr id="778" name="楕円 777">
          <a:extLst>
            <a:ext uri="{FF2B5EF4-FFF2-40B4-BE49-F238E27FC236}">
              <a16:creationId xmlns:a16="http://schemas.microsoft.com/office/drawing/2014/main" id="{3434A375-80A2-42B0-AB56-A41526BA31C7}"/>
            </a:ext>
          </a:extLst>
        </xdr:cNvPr>
        <xdr:cNvSpPr/>
      </xdr:nvSpPr>
      <xdr:spPr>
        <a:xfrm>
          <a:off x="13096875" y="1688138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130084</xdr:rowOff>
    </xdr:from>
    <xdr:to>
      <xdr:col>81</xdr:col>
      <xdr:colOff>50800</xdr:colOff>
      <xdr:row>104</xdr:row>
      <xdr:rowOff>4355</xdr:rowOff>
    </xdr:to>
    <xdr:cxnSp macro="">
      <xdr:nvCxnSpPr>
        <xdr:cNvPr id="779" name="直線コネクタ 778">
          <a:extLst>
            <a:ext uri="{FF2B5EF4-FFF2-40B4-BE49-F238E27FC236}">
              <a16:creationId xmlns:a16="http://schemas.microsoft.com/office/drawing/2014/main" id="{8C0B337E-8C9A-4650-B8DC-D43881B2929C}"/>
            </a:ext>
          </a:extLst>
        </xdr:cNvPr>
        <xdr:cNvCxnSpPr/>
      </xdr:nvCxnSpPr>
      <xdr:spPr>
        <a:xfrm>
          <a:off x="13144500" y="16929009"/>
          <a:ext cx="790575" cy="5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80" name="楕円 779">
          <a:extLst>
            <a:ext uri="{FF2B5EF4-FFF2-40B4-BE49-F238E27FC236}">
              <a16:creationId xmlns:a16="http://schemas.microsoft.com/office/drawing/2014/main" id="{8C22883E-9A1B-4D0E-A03A-11606CD9ADE0}"/>
            </a:ext>
          </a:extLst>
        </xdr:cNvPr>
        <xdr:cNvSpPr/>
      </xdr:nvSpPr>
      <xdr:spPr>
        <a:xfrm>
          <a:off x="12296775" y="168421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90895</xdr:rowOff>
    </xdr:from>
    <xdr:to>
      <xdr:col>76</xdr:col>
      <xdr:colOff>114300</xdr:colOff>
      <xdr:row>103</xdr:row>
      <xdr:rowOff>130084</xdr:rowOff>
    </xdr:to>
    <xdr:cxnSp macro="">
      <xdr:nvCxnSpPr>
        <xdr:cNvPr id="781" name="直線コネクタ 780">
          <a:extLst>
            <a:ext uri="{FF2B5EF4-FFF2-40B4-BE49-F238E27FC236}">
              <a16:creationId xmlns:a16="http://schemas.microsoft.com/office/drawing/2014/main" id="{037303AC-CD87-4B15-8C18-C148F93C6001}"/>
            </a:ext>
          </a:extLst>
        </xdr:cNvPr>
        <xdr:cNvCxnSpPr/>
      </xdr:nvCxnSpPr>
      <xdr:spPr>
        <a:xfrm>
          <a:off x="12344400" y="16889820"/>
          <a:ext cx="8001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109238</xdr:rowOff>
    </xdr:from>
    <xdr:ext cx="405111" cy="259045"/>
    <xdr:sp macro="" textlink="">
      <xdr:nvSpPr>
        <xdr:cNvPr id="782" name="n_1aveValue【博物館】&#10;有形固定資産減価償却率">
          <a:extLst>
            <a:ext uri="{FF2B5EF4-FFF2-40B4-BE49-F238E27FC236}">
              <a16:creationId xmlns:a16="http://schemas.microsoft.com/office/drawing/2014/main" id="{70C12ED6-05A4-4DC8-8C23-CA55135E9B5F}"/>
            </a:ext>
          </a:extLst>
        </xdr:cNvPr>
        <xdr:cNvSpPr txBox="1"/>
      </xdr:nvSpPr>
      <xdr:spPr>
        <a:xfrm>
          <a:off x="13745219" y="1622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30859</xdr:rowOff>
    </xdr:from>
    <xdr:ext cx="405111" cy="259045"/>
    <xdr:sp macro="" textlink="">
      <xdr:nvSpPr>
        <xdr:cNvPr id="783" name="n_2aveValue【博物館】&#10;有形固定資産減価償却率">
          <a:extLst>
            <a:ext uri="{FF2B5EF4-FFF2-40B4-BE49-F238E27FC236}">
              <a16:creationId xmlns:a16="http://schemas.microsoft.com/office/drawing/2014/main" id="{40F1FBD2-8137-4DF1-A25D-6A2F5FA2D2EA}"/>
            </a:ext>
          </a:extLst>
        </xdr:cNvPr>
        <xdr:cNvSpPr txBox="1"/>
      </xdr:nvSpPr>
      <xdr:spPr>
        <a:xfrm>
          <a:off x="12964169" y="1614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76579</xdr:rowOff>
    </xdr:from>
    <xdr:ext cx="405111" cy="259045"/>
    <xdr:sp macro="" textlink="">
      <xdr:nvSpPr>
        <xdr:cNvPr id="784" name="n_3aveValue【博物館】&#10;有形固定資産減価償却率">
          <a:extLst>
            <a:ext uri="{FF2B5EF4-FFF2-40B4-BE49-F238E27FC236}">
              <a16:creationId xmlns:a16="http://schemas.microsoft.com/office/drawing/2014/main" id="{578149CB-D11B-4C0C-BDA1-029FD63FF7FE}"/>
            </a:ext>
          </a:extLst>
        </xdr:cNvPr>
        <xdr:cNvSpPr txBox="1"/>
      </xdr:nvSpPr>
      <xdr:spPr>
        <a:xfrm>
          <a:off x="12164069" y="1619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46282</xdr:rowOff>
    </xdr:from>
    <xdr:ext cx="405111" cy="259045"/>
    <xdr:sp macro="" textlink="">
      <xdr:nvSpPr>
        <xdr:cNvPr id="785" name="n_1mainValue【博物館】&#10;有形固定資産減価償却率">
          <a:extLst>
            <a:ext uri="{FF2B5EF4-FFF2-40B4-BE49-F238E27FC236}">
              <a16:creationId xmlns:a16="http://schemas.microsoft.com/office/drawing/2014/main" id="{DAFFA3F1-FDAB-43C3-80A6-FFFCE7774F76}"/>
            </a:ext>
          </a:extLst>
        </xdr:cNvPr>
        <xdr:cNvSpPr txBox="1"/>
      </xdr:nvSpPr>
      <xdr:spPr>
        <a:xfrm>
          <a:off x="13745219" y="1702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786" name="n_2mainValue【博物館】&#10;有形固定資産減価償却率">
          <a:extLst>
            <a:ext uri="{FF2B5EF4-FFF2-40B4-BE49-F238E27FC236}">
              <a16:creationId xmlns:a16="http://schemas.microsoft.com/office/drawing/2014/main" id="{9B8C4A60-F57B-4CB7-A405-6291BAB5A301}"/>
            </a:ext>
          </a:extLst>
        </xdr:cNvPr>
        <xdr:cNvSpPr txBox="1"/>
      </xdr:nvSpPr>
      <xdr:spPr>
        <a:xfrm>
          <a:off x="12964169" y="1697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132822</xdr:rowOff>
    </xdr:from>
    <xdr:ext cx="405111" cy="259045"/>
    <xdr:sp macro="" textlink="">
      <xdr:nvSpPr>
        <xdr:cNvPr id="787" name="n_3mainValue【博物館】&#10;有形固定資産減価償却率">
          <a:extLst>
            <a:ext uri="{FF2B5EF4-FFF2-40B4-BE49-F238E27FC236}">
              <a16:creationId xmlns:a16="http://schemas.microsoft.com/office/drawing/2014/main" id="{758C8E6A-EF80-45A8-8391-A49DECFDF144}"/>
            </a:ext>
          </a:extLst>
        </xdr:cNvPr>
        <xdr:cNvSpPr txBox="1"/>
      </xdr:nvSpPr>
      <xdr:spPr>
        <a:xfrm>
          <a:off x="12164069" y="16934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E70E8FB-81FF-4C9B-AD1C-D6C486162351}"/>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89" name="正方形/長方形 788">
          <a:extLst>
            <a:ext uri="{FF2B5EF4-FFF2-40B4-BE49-F238E27FC236}">
              <a16:creationId xmlns:a16="http://schemas.microsoft.com/office/drawing/2014/main" id="{DE5CC703-43D1-4146-A120-C0CA2221755A}"/>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90" name="正方形/長方形 789">
          <a:extLst>
            <a:ext uri="{FF2B5EF4-FFF2-40B4-BE49-F238E27FC236}">
              <a16:creationId xmlns:a16="http://schemas.microsoft.com/office/drawing/2014/main" id="{2D023EA0-8F7E-4D73-A67C-12250EFA24F3}"/>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91" name="正方形/長方形 790">
          <a:extLst>
            <a:ext uri="{FF2B5EF4-FFF2-40B4-BE49-F238E27FC236}">
              <a16:creationId xmlns:a16="http://schemas.microsoft.com/office/drawing/2014/main" id="{3FF2E919-709D-4B83-AD8E-479E244E325D}"/>
            </a:ext>
          </a:extLst>
        </xdr:cNvPr>
        <xdr:cNvSpPr/>
      </xdr:nvSpPr>
      <xdr:spPr>
        <a:xfrm>
          <a:off x="1841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92" name="正方形/長方形 791">
          <a:extLst>
            <a:ext uri="{FF2B5EF4-FFF2-40B4-BE49-F238E27FC236}">
              <a16:creationId xmlns:a16="http://schemas.microsoft.com/office/drawing/2014/main" id="{0282A06B-1AC4-49A7-97A7-A80F19D55ABC}"/>
            </a:ext>
          </a:extLst>
        </xdr:cNvPr>
        <xdr:cNvSpPr/>
      </xdr:nvSpPr>
      <xdr:spPr>
        <a:xfrm>
          <a:off x="1841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a:extLst>
            <a:ext uri="{FF2B5EF4-FFF2-40B4-BE49-F238E27FC236}">
              <a16:creationId xmlns:a16="http://schemas.microsoft.com/office/drawing/2014/main" id="{968A34C1-EBB5-45EA-9C67-3BC18A6C5C99}"/>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a:extLst>
            <a:ext uri="{FF2B5EF4-FFF2-40B4-BE49-F238E27FC236}">
              <a16:creationId xmlns:a16="http://schemas.microsoft.com/office/drawing/2014/main" id="{4CE159AB-15B0-469B-9AE8-F8154E7174A8}"/>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a:extLst>
            <a:ext uri="{FF2B5EF4-FFF2-40B4-BE49-F238E27FC236}">
              <a16:creationId xmlns:a16="http://schemas.microsoft.com/office/drawing/2014/main" id="{D0219BE7-3093-468B-BD2C-6AA48E644B3D}"/>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a:extLst>
            <a:ext uri="{FF2B5EF4-FFF2-40B4-BE49-F238E27FC236}">
              <a16:creationId xmlns:a16="http://schemas.microsoft.com/office/drawing/2014/main" id="{A66BF367-CEF8-41FA-8F3B-49106A24E9A1}"/>
            </a:ext>
          </a:extLst>
        </xdr:cNvPr>
        <xdr:cNvSpPr txBox="1"/>
      </xdr:nvSpPr>
      <xdr:spPr>
        <a:xfrm>
          <a:off x="160523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a:extLst>
            <a:ext uri="{FF2B5EF4-FFF2-40B4-BE49-F238E27FC236}">
              <a16:creationId xmlns:a16="http://schemas.microsoft.com/office/drawing/2014/main" id="{0295823D-915F-4460-BDC7-327AF94BE256}"/>
            </a:ext>
          </a:extLst>
        </xdr:cNvPr>
        <xdr:cNvCxnSpPr/>
      </xdr:nvCxnSpPr>
      <xdr:spPr>
        <a:xfrm>
          <a:off x="164592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a:extLst>
            <a:ext uri="{FF2B5EF4-FFF2-40B4-BE49-F238E27FC236}">
              <a16:creationId xmlns:a16="http://schemas.microsoft.com/office/drawing/2014/main" id="{216D861C-6BAE-450E-91EA-6468AF7B69FD}"/>
            </a:ext>
          </a:extLst>
        </xdr:cNvPr>
        <xdr:cNvSpPr txBox="1"/>
      </xdr:nvSpPr>
      <xdr:spPr>
        <a:xfrm>
          <a:off x="160523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a:extLst>
            <a:ext uri="{FF2B5EF4-FFF2-40B4-BE49-F238E27FC236}">
              <a16:creationId xmlns:a16="http://schemas.microsoft.com/office/drawing/2014/main" id="{117CF564-E8D3-4A38-BCC6-416E5BE6544A}"/>
            </a:ext>
          </a:extLst>
        </xdr:cNvPr>
        <xdr:cNvCxnSpPr/>
      </xdr:nvCxnSpPr>
      <xdr:spPr>
        <a:xfrm>
          <a:off x="164592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a:extLst>
            <a:ext uri="{FF2B5EF4-FFF2-40B4-BE49-F238E27FC236}">
              <a16:creationId xmlns:a16="http://schemas.microsoft.com/office/drawing/2014/main" id="{51283C59-9C94-4EE4-AB87-F95E5CFAD49C}"/>
            </a:ext>
          </a:extLst>
        </xdr:cNvPr>
        <xdr:cNvSpPr txBox="1"/>
      </xdr:nvSpPr>
      <xdr:spPr>
        <a:xfrm>
          <a:off x="16052346"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a:extLst>
            <a:ext uri="{FF2B5EF4-FFF2-40B4-BE49-F238E27FC236}">
              <a16:creationId xmlns:a16="http://schemas.microsoft.com/office/drawing/2014/main" id="{1D9FA4B3-DD81-46DF-B0A8-0B128D9E2A71}"/>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a:extLst>
            <a:ext uri="{FF2B5EF4-FFF2-40B4-BE49-F238E27FC236}">
              <a16:creationId xmlns:a16="http://schemas.microsoft.com/office/drawing/2014/main" id="{B20D5E05-6395-4D27-9970-5D04F15B8BDD}"/>
            </a:ext>
          </a:extLst>
        </xdr:cNvPr>
        <xdr:cNvSpPr txBox="1"/>
      </xdr:nvSpPr>
      <xdr:spPr>
        <a:xfrm>
          <a:off x="16052346"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a:extLst>
            <a:ext uri="{FF2B5EF4-FFF2-40B4-BE49-F238E27FC236}">
              <a16:creationId xmlns:a16="http://schemas.microsoft.com/office/drawing/2014/main" id="{D629AA79-2D79-4123-BC6B-3FEC3ABA6B1C}"/>
            </a:ext>
          </a:extLst>
        </xdr:cNvPr>
        <xdr:cNvCxnSpPr/>
      </xdr:nvCxnSpPr>
      <xdr:spPr>
        <a:xfrm>
          <a:off x="164592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a:extLst>
            <a:ext uri="{FF2B5EF4-FFF2-40B4-BE49-F238E27FC236}">
              <a16:creationId xmlns:a16="http://schemas.microsoft.com/office/drawing/2014/main" id="{2C566E28-306E-4206-8F3F-C94B765720E1}"/>
            </a:ext>
          </a:extLst>
        </xdr:cNvPr>
        <xdr:cNvSpPr txBox="1"/>
      </xdr:nvSpPr>
      <xdr:spPr>
        <a:xfrm>
          <a:off x="16052346"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a:extLst>
            <a:ext uri="{FF2B5EF4-FFF2-40B4-BE49-F238E27FC236}">
              <a16:creationId xmlns:a16="http://schemas.microsoft.com/office/drawing/2014/main" id="{ED49B80A-FFCA-4D3A-A85B-6B30650AFE67}"/>
            </a:ext>
          </a:extLst>
        </xdr:cNvPr>
        <xdr:cNvCxnSpPr/>
      </xdr:nvCxnSpPr>
      <xdr:spPr>
        <a:xfrm>
          <a:off x="164592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6" name="テキスト ボックス 805">
          <a:extLst>
            <a:ext uri="{FF2B5EF4-FFF2-40B4-BE49-F238E27FC236}">
              <a16:creationId xmlns:a16="http://schemas.microsoft.com/office/drawing/2014/main" id="{6D6B1591-B47D-47FB-8BC6-35829B5542C7}"/>
            </a:ext>
          </a:extLst>
        </xdr:cNvPr>
        <xdr:cNvSpPr txBox="1"/>
      </xdr:nvSpPr>
      <xdr:spPr>
        <a:xfrm>
          <a:off x="16052346" y="16142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3518039D-6D1D-4650-86D0-2F0B806D758E}"/>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6CE9EB83-84A1-4B56-8215-2D3FBD6B9C16}"/>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博物館】&#10;一人当たり面積グラフ枠">
          <a:extLst>
            <a:ext uri="{FF2B5EF4-FFF2-40B4-BE49-F238E27FC236}">
              <a16:creationId xmlns:a16="http://schemas.microsoft.com/office/drawing/2014/main" id="{2793D5E9-B3FC-4F39-BF7D-7F1667122B13}"/>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57150</xdr:rowOff>
    </xdr:from>
    <xdr:to>
      <xdr:col>116</xdr:col>
      <xdr:colOff>62864</xdr:colOff>
      <xdr:row>109</xdr:row>
      <xdr:rowOff>19050</xdr:rowOff>
    </xdr:to>
    <xdr:cxnSp macro="">
      <xdr:nvCxnSpPr>
        <xdr:cNvPr id="810" name="直線コネクタ 809">
          <a:extLst>
            <a:ext uri="{FF2B5EF4-FFF2-40B4-BE49-F238E27FC236}">
              <a16:creationId xmlns:a16="http://schemas.microsoft.com/office/drawing/2014/main" id="{694F09F3-FAD1-42CC-A4B5-14838A6314B5}"/>
            </a:ext>
          </a:extLst>
        </xdr:cNvPr>
        <xdr:cNvCxnSpPr/>
      </xdr:nvCxnSpPr>
      <xdr:spPr>
        <a:xfrm flipV="1">
          <a:off x="19952970" y="16173450"/>
          <a:ext cx="1269"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811" name="【博物館】&#10;一人当たり面積最小値テキスト">
          <a:extLst>
            <a:ext uri="{FF2B5EF4-FFF2-40B4-BE49-F238E27FC236}">
              <a16:creationId xmlns:a16="http://schemas.microsoft.com/office/drawing/2014/main" id="{7F806719-6AA5-4B3B-A8A6-59B88FF32D42}"/>
            </a:ext>
          </a:extLst>
        </xdr:cNvPr>
        <xdr:cNvSpPr txBox="1"/>
      </xdr:nvSpPr>
      <xdr:spPr>
        <a:xfrm>
          <a:off x="20002500" y="1785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2" name="直線コネクタ 811">
          <a:extLst>
            <a:ext uri="{FF2B5EF4-FFF2-40B4-BE49-F238E27FC236}">
              <a16:creationId xmlns:a16="http://schemas.microsoft.com/office/drawing/2014/main" id="{6A7BD365-E27E-43D6-961E-50AA26F77BF9}"/>
            </a:ext>
          </a:extLst>
        </xdr:cNvPr>
        <xdr:cNvCxnSpPr/>
      </xdr:nvCxnSpPr>
      <xdr:spPr>
        <a:xfrm>
          <a:off x="19878675" y="17849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3827</xdr:rowOff>
    </xdr:from>
    <xdr:ext cx="469744" cy="259045"/>
    <xdr:sp macro="" textlink="">
      <xdr:nvSpPr>
        <xdr:cNvPr id="813" name="【博物館】&#10;一人当たり面積最大値テキスト">
          <a:extLst>
            <a:ext uri="{FF2B5EF4-FFF2-40B4-BE49-F238E27FC236}">
              <a16:creationId xmlns:a16="http://schemas.microsoft.com/office/drawing/2014/main" id="{3CFA9652-C87E-409B-A92C-0EDCBFFEAE2A}"/>
            </a:ext>
          </a:extLst>
        </xdr:cNvPr>
        <xdr:cNvSpPr txBox="1"/>
      </xdr:nvSpPr>
      <xdr:spPr>
        <a:xfrm>
          <a:off x="20002500"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57150</xdr:rowOff>
    </xdr:from>
    <xdr:to>
      <xdr:col>116</xdr:col>
      <xdr:colOff>152400</xdr:colOff>
      <xdr:row>99</xdr:row>
      <xdr:rowOff>57150</xdr:rowOff>
    </xdr:to>
    <xdr:cxnSp macro="">
      <xdr:nvCxnSpPr>
        <xdr:cNvPr id="814" name="直線コネクタ 813">
          <a:extLst>
            <a:ext uri="{FF2B5EF4-FFF2-40B4-BE49-F238E27FC236}">
              <a16:creationId xmlns:a16="http://schemas.microsoft.com/office/drawing/2014/main" id="{4FE95070-5238-468C-8C3F-FD8B64F683A0}"/>
            </a:ext>
          </a:extLst>
        </xdr:cNvPr>
        <xdr:cNvCxnSpPr/>
      </xdr:nvCxnSpPr>
      <xdr:spPr>
        <a:xfrm>
          <a:off x="19878675" y="16173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86377</xdr:rowOff>
    </xdr:from>
    <xdr:ext cx="469744" cy="259045"/>
    <xdr:sp macro="" textlink="">
      <xdr:nvSpPr>
        <xdr:cNvPr id="815" name="【博物館】&#10;一人当たり面積平均値テキスト">
          <a:extLst>
            <a:ext uri="{FF2B5EF4-FFF2-40B4-BE49-F238E27FC236}">
              <a16:creationId xmlns:a16="http://schemas.microsoft.com/office/drawing/2014/main" id="{86BD49B0-7604-4FDC-A777-86E02DF3E73F}"/>
            </a:ext>
          </a:extLst>
        </xdr:cNvPr>
        <xdr:cNvSpPr txBox="1"/>
      </xdr:nvSpPr>
      <xdr:spPr>
        <a:xfrm>
          <a:off x="20002500" y="17228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16" name="フローチャート: 判断 815">
          <a:extLst>
            <a:ext uri="{FF2B5EF4-FFF2-40B4-BE49-F238E27FC236}">
              <a16:creationId xmlns:a16="http://schemas.microsoft.com/office/drawing/2014/main" id="{14FDEE3A-1053-42E3-80C6-D5E01CE9C49C}"/>
            </a:ext>
          </a:extLst>
        </xdr:cNvPr>
        <xdr:cNvSpPr/>
      </xdr:nvSpPr>
      <xdr:spPr>
        <a:xfrm>
          <a:off x="19897725" y="17383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25400</xdr:rowOff>
    </xdr:from>
    <xdr:to>
      <xdr:col>112</xdr:col>
      <xdr:colOff>38100</xdr:colOff>
      <xdr:row>106</xdr:row>
      <xdr:rowOff>127000</xdr:rowOff>
    </xdr:to>
    <xdr:sp macro="" textlink="">
      <xdr:nvSpPr>
        <xdr:cNvPr id="817" name="フローチャート: 判断 816">
          <a:extLst>
            <a:ext uri="{FF2B5EF4-FFF2-40B4-BE49-F238E27FC236}">
              <a16:creationId xmlns:a16="http://schemas.microsoft.com/office/drawing/2014/main" id="{B90FC802-E8F8-49D8-B382-B9C0B79DAD64}"/>
            </a:ext>
          </a:extLst>
        </xdr:cNvPr>
        <xdr:cNvSpPr/>
      </xdr:nvSpPr>
      <xdr:spPr>
        <a:xfrm>
          <a:off x="19154775" y="17345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818" name="フローチャート: 判断 817">
          <a:extLst>
            <a:ext uri="{FF2B5EF4-FFF2-40B4-BE49-F238E27FC236}">
              <a16:creationId xmlns:a16="http://schemas.microsoft.com/office/drawing/2014/main" id="{E4DE7D0D-96B4-41A2-9144-E60C64C548CD}"/>
            </a:ext>
          </a:extLst>
        </xdr:cNvPr>
        <xdr:cNvSpPr/>
      </xdr:nvSpPr>
      <xdr:spPr>
        <a:xfrm>
          <a:off x="18345150" y="17268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819" name="フローチャート: 判断 818">
          <a:extLst>
            <a:ext uri="{FF2B5EF4-FFF2-40B4-BE49-F238E27FC236}">
              <a16:creationId xmlns:a16="http://schemas.microsoft.com/office/drawing/2014/main" id="{7444EDBF-C105-4077-929B-6AA8B4FB9E5F}"/>
            </a:ext>
          </a:extLst>
        </xdr:cNvPr>
        <xdr:cNvSpPr/>
      </xdr:nvSpPr>
      <xdr:spPr>
        <a:xfrm>
          <a:off x="17554575" y="174974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BCB4CABD-A1F1-455B-BACE-6A8B580CAF07}"/>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BB2ECBA7-44D4-437A-9BDA-FBC0EA5B3F84}"/>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D686F6-E34B-4AAF-BB17-F674B13DFB4C}"/>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E6692192-8972-48AF-902D-E2DEBB42C465}"/>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AE008643-F310-476D-98B0-E6842BA62607}"/>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825" name="楕円 824">
          <a:extLst>
            <a:ext uri="{FF2B5EF4-FFF2-40B4-BE49-F238E27FC236}">
              <a16:creationId xmlns:a16="http://schemas.microsoft.com/office/drawing/2014/main" id="{0B05A76E-1DAC-421F-9BA8-A558814D6A68}"/>
            </a:ext>
          </a:extLst>
        </xdr:cNvPr>
        <xdr:cNvSpPr/>
      </xdr:nvSpPr>
      <xdr:spPr>
        <a:xfrm>
          <a:off x="19897725" y="17649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137177</xdr:rowOff>
    </xdr:from>
    <xdr:ext cx="469744" cy="259045"/>
    <xdr:sp macro="" textlink="">
      <xdr:nvSpPr>
        <xdr:cNvPr id="826" name="【博物館】&#10;一人当たり面積該当値テキスト">
          <a:extLst>
            <a:ext uri="{FF2B5EF4-FFF2-40B4-BE49-F238E27FC236}">
              <a16:creationId xmlns:a16="http://schemas.microsoft.com/office/drawing/2014/main" id="{C4638A59-914E-4F1B-A737-85FF6D65359A}"/>
            </a:ext>
          </a:extLst>
        </xdr:cNvPr>
        <xdr:cNvSpPr txBox="1"/>
      </xdr:nvSpPr>
      <xdr:spPr>
        <a:xfrm>
          <a:off x="20002500"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827" name="楕円 826">
          <a:extLst>
            <a:ext uri="{FF2B5EF4-FFF2-40B4-BE49-F238E27FC236}">
              <a16:creationId xmlns:a16="http://schemas.microsoft.com/office/drawing/2014/main" id="{6F6ABB96-ABE7-4C63-97D3-F65A6B7ADCE4}"/>
            </a:ext>
          </a:extLst>
        </xdr:cNvPr>
        <xdr:cNvSpPr/>
      </xdr:nvSpPr>
      <xdr:spPr>
        <a:xfrm>
          <a:off x="19154775" y="176498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38100</xdr:rowOff>
    </xdr:to>
    <xdr:cxnSp macro="">
      <xdr:nvCxnSpPr>
        <xdr:cNvPr id="828" name="直線コネクタ 827">
          <a:extLst>
            <a:ext uri="{FF2B5EF4-FFF2-40B4-BE49-F238E27FC236}">
              <a16:creationId xmlns:a16="http://schemas.microsoft.com/office/drawing/2014/main" id="{5B713632-5F1F-4AA1-8AA9-4D0E3B4F16CC}"/>
            </a:ext>
          </a:extLst>
        </xdr:cNvPr>
        <xdr:cNvCxnSpPr/>
      </xdr:nvCxnSpPr>
      <xdr:spPr>
        <a:xfrm>
          <a:off x="19202400" y="176974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829" name="楕円 828">
          <a:extLst>
            <a:ext uri="{FF2B5EF4-FFF2-40B4-BE49-F238E27FC236}">
              <a16:creationId xmlns:a16="http://schemas.microsoft.com/office/drawing/2014/main" id="{C0B0C87B-3006-4C91-A7B2-FA7C92831FBB}"/>
            </a:ext>
          </a:extLst>
        </xdr:cNvPr>
        <xdr:cNvSpPr/>
      </xdr:nvSpPr>
      <xdr:spPr>
        <a:xfrm>
          <a:off x="18345150" y="17649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38100</xdr:rowOff>
    </xdr:from>
    <xdr:to>
      <xdr:col>111</xdr:col>
      <xdr:colOff>177800</xdr:colOff>
      <xdr:row>108</xdr:row>
      <xdr:rowOff>38100</xdr:rowOff>
    </xdr:to>
    <xdr:cxnSp macro="">
      <xdr:nvCxnSpPr>
        <xdr:cNvPr id="830" name="直線コネクタ 829">
          <a:extLst>
            <a:ext uri="{FF2B5EF4-FFF2-40B4-BE49-F238E27FC236}">
              <a16:creationId xmlns:a16="http://schemas.microsoft.com/office/drawing/2014/main" id="{DCAA063E-091B-4DC6-831C-612DA5F50E61}"/>
            </a:ext>
          </a:extLst>
        </xdr:cNvPr>
        <xdr:cNvCxnSpPr/>
      </xdr:nvCxnSpPr>
      <xdr:spPr>
        <a:xfrm>
          <a:off x="18392775" y="176974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831" name="楕円 830">
          <a:extLst>
            <a:ext uri="{FF2B5EF4-FFF2-40B4-BE49-F238E27FC236}">
              <a16:creationId xmlns:a16="http://schemas.microsoft.com/office/drawing/2014/main" id="{8CA59E31-F7B1-4316-BAB9-80F27B8DEC27}"/>
            </a:ext>
          </a:extLst>
        </xdr:cNvPr>
        <xdr:cNvSpPr/>
      </xdr:nvSpPr>
      <xdr:spPr>
        <a:xfrm>
          <a:off x="17554575" y="17687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76200</xdr:rowOff>
    </xdr:to>
    <xdr:cxnSp macro="">
      <xdr:nvCxnSpPr>
        <xdr:cNvPr id="832" name="直線コネクタ 831">
          <a:extLst>
            <a:ext uri="{FF2B5EF4-FFF2-40B4-BE49-F238E27FC236}">
              <a16:creationId xmlns:a16="http://schemas.microsoft.com/office/drawing/2014/main" id="{A6B14A9F-FC11-4C6A-A8B3-4B61131B3A7A}"/>
            </a:ext>
          </a:extLst>
        </xdr:cNvPr>
        <xdr:cNvCxnSpPr/>
      </xdr:nvCxnSpPr>
      <xdr:spPr>
        <a:xfrm flipV="1">
          <a:off x="17602200" y="1769745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143527</xdr:rowOff>
    </xdr:from>
    <xdr:ext cx="469744" cy="259045"/>
    <xdr:sp macro="" textlink="">
      <xdr:nvSpPr>
        <xdr:cNvPr id="833" name="n_1aveValue【博物館】&#10;一人当たり面積">
          <a:extLst>
            <a:ext uri="{FF2B5EF4-FFF2-40B4-BE49-F238E27FC236}">
              <a16:creationId xmlns:a16="http://schemas.microsoft.com/office/drawing/2014/main" id="{46497A6A-F5C2-4600-BB17-3C1CD4362EF4}"/>
            </a:ext>
          </a:extLst>
        </xdr:cNvPr>
        <xdr:cNvSpPr txBox="1"/>
      </xdr:nvSpPr>
      <xdr:spPr>
        <a:xfrm>
          <a:off x="18983402" y="1711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834" name="n_2aveValue【博物館】&#10;一人当たり面積">
          <a:extLst>
            <a:ext uri="{FF2B5EF4-FFF2-40B4-BE49-F238E27FC236}">
              <a16:creationId xmlns:a16="http://schemas.microsoft.com/office/drawing/2014/main" id="{5615AD5C-9207-4783-9771-6D4DE6332B71}"/>
            </a:ext>
          </a:extLst>
        </xdr:cNvPr>
        <xdr:cNvSpPr txBox="1"/>
      </xdr:nvSpPr>
      <xdr:spPr>
        <a:xfrm>
          <a:off x="18183302" y="1703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124477</xdr:rowOff>
    </xdr:from>
    <xdr:ext cx="469744" cy="259045"/>
    <xdr:sp macro="" textlink="">
      <xdr:nvSpPr>
        <xdr:cNvPr id="835" name="n_3aveValue【博物館】&#10;一人当たり面積">
          <a:extLst>
            <a:ext uri="{FF2B5EF4-FFF2-40B4-BE49-F238E27FC236}">
              <a16:creationId xmlns:a16="http://schemas.microsoft.com/office/drawing/2014/main" id="{CFCF8E26-79A5-4CA2-8F5C-665B97EC0F69}"/>
            </a:ext>
          </a:extLst>
        </xdr:cNvPr>
        <xdr:cNvSpPr txBox="1"/>
      </xdr:nvSpPr>
      <xdr:spPr>
        <a:xfrm>
          <a:off x="17383202" y="1726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836" name="n_1mainValue【博物館】&#10;一人当たり面積">
          <a:extLst>
            <a:ext uri="{FF2B5EF4-FFF2-40B4-BE49-F238E27FC236}">
              <a16:creationId xmlns:a16="http://schemas.microsoft.com/office/drawing/2014/main" id="{68501E80-2CD9-4F1D-A3DD-598EB542297A}"/>
            </a:ext>
          </a:extLst>
        </xdr:cNvPr>
        <xdr:cNvSpPr txBox="1"/>
      </xdr:nvSpPr>
      <xdr:spPr>
        <a:xfrm>
          <a:off x="18983402" y="1774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837" name="n_2mainValue【博物館】&#10;一人当たり面積">
          <a:extLst>
            <a:ext uri="{FF2B5EF4-FFF2-40B4-BE49-F238E27FC236}">
              <a16:creationId xmlns:a16="http://schemas.microsoft.com/office/drawing/2014/main" id="{826B5743-347D-4A33-B647-2FE69DF67D48}"/>
            </a:ext>
          </a:extLst>
        </xdr:cNvPr>
        <xdr:cNvSpPr txBox="1"/>
      </xdr:nvSpPr>
      <xdr:spPr>
        <a:xfrm>
          <a:off x="18183302" y="1774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838" name="n_3mainValue【博物館】&#10;一人当たり面積">
          <a:extLst>
            <a:ext uri="{FF2B5EF4-FFF2-40B4-BE49-F238E27FC236}">
              <a16:creationId xmlns:a16="http://schemas.microsoft.com/office/drawing/2014/main" id="{70387D15-32B6-43CB-B1BC-115A401992F5}"/>
            </a:ext>
          </a:extLst>
        </xdr:cNvPr>
        <xdr:cNvSpPr txBox="1"/>
      </xdr:nvSpPr>
      <xdr:spPr>
        <a:xfrm>
          <a:off x="17383202"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a:extLst>
            <a:ext uri="{FF2B5EF4-FFF2-40B4-BE49-F238E27FC236}">
              <a16:creationId xmlns:a16="http://schemas.microsoft.com/office/drawing/2014/main" id="{9C325FC2-2464-4FD8-A033-5B677C0072D4}"/>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a:extLst>
            <a:ext uri="{FF2B5EF4-FFF2-40B4-BE49-F238E27FC236}">
              <a16:creationId xmlns:a16="http://schemas.microsoft.com/office/drawing/2014/main" id="{75F7E000-10D2-40BF-84C7-92A1B61BAA06}"/>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a:extLst>
            <a:ext uri="{FF2B5EF4-FFF2-40B4-BE49-F238E27FC236}">
              <a16:creationId xmlns:a16="http://schemas.microsoft.com/office/drawing/2014/main" id="{FACAF8B5-B2A5-4D0D-BF3C-CCCF8463B58F}"/>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類似団体と比較して特に有形固定資産減価償却率が高くなっている施設は、空港、図書館、博物館である。</a:t>
          </a:r>
        </a:p>
        <a:p>
          <a:r>
            <a:rPr kumimoji="1" lang="ja-JP" altLang="en-US" sz="1300">
              <a:latin typeface="ＭＳ Ｐゴシック" panose="020B0600070205080204" pitchFamily="50" charset="-128"/>
              <a:ea typeface="ＭＳ Ｐゴシック" panose="020B0600070205080204" pitchFamily="50" charset="-128"/>
            </a:rPr>
            <a:t>　空港については、主要施設である滑走路の耐用年数（</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年）を経過している空港が全体の多くを占めており、平成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年度に個別施設計画を策定し、ＰＤＣＡサイクルによる維持管理・更新への移行を図り、予防保全型維持管理を着実に推進することとしている。</a:t>
          </a:r>
        </a:p>
        <a:p>
          <a:r>
            <a:rPr kumimoji="1" lang="ja-JP" altLang="en-US" sz="1300">
              <a:latin typeface="ＭＳ Ｐゴシック" panose="020B0600070205080204" pitchFamily="50" charset="-128"/>
              <a:ea typeface="ＭＳ Ｐゴシック" panose="020B0600070205080204" pitchFamily="50" charset="-128"/>
            </a:rPr>
            <a:t>　また、図書館、博物館については、その多くが昭和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月に策定した「北海道ファシリティマネジメント推進方針」や個別施設計画に基づき、計画的な修繕・更新等による施設の長寿命化に取り組んでいる。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74B57D-D262-469C-B23F-5635203DAAB2}"/>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7ED1B45-5225-42C7-91CB-0F78EB36FCD5}"/>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840328-EBC1-4801-B25B-5091621D2371}"/>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CA998D8-EA37-4ACD-83C5-F8C20F17871C}"/>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702F14-2294-44E8-AD8A-4433B2133DBA}"/>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2D3037-AB26-4020-8A12-52C610F269E9}"/>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3EFEFB-9E39-4929-8E8D-FB7C1B4ED301}"/>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3716D86-5A35-45C2-8BF4-0DFD8C175489}"/>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B76A22-222E-475D-916F-80490B7F153B}"/>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D6330EB-3490-4DC2-81B3-087EBAC6705B}"/>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5,267,762
5,226,066
83,424.39
2,425,830,211
2,411,637,482
9,565,708
1,344,611,193
5,812,170,802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967208-3478-4F84-9323-41C464DD2005}"/>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277885-6F50-4311-9381-20C0406EEF5D}"/>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229531-CDAA-4361-94AC-97B6A7C4FC42}"/>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20.7
326.9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B56F957-FCE8-43E6-AB26-689DECB3E156}"/>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38D44D-F6EB-41CE-88E4-7A400BF8FE7B}"/>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3EE590E-CB3A-4B16-A031-FF6477EACC1C}"/>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DE16C1-CF01-4382-8914-170EABB36D7E}"/>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AD07D1B-94E6-44D7-9860-F3B7284A28E1}"/>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DEF63D-2D2D-46FA-AD1B-4967C556D143}"/>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4023654-735A-4E5E-87D4-22A70F6780CA}"/>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45E031-4F31-4EF6-94C6-6F2E481015CB}"/>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3FC20F-9905-4908-98A1-84C35378BCCE}"/>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7E3158-E9B8-4DFE-85E7-D2F0C0FB6D19}"/>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29C0F6C-AEED-487B-A4EA-6EB1FC94A34F}"/>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2048969-753D-49B0-A6AC-625D4DFD9A44}"/>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1A36DFA-5A13-4B4D-9167-982EA24F6F3A}"/>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8D6F0FD-46DC-47F5-AA12-95B6DA234660}"/>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CCE65ECF-7835-4524-984A-F2D4CD20AAE3}"/>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9D986E70-E389-49F4-AC80-181F9EC7AC09}"/>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E1756614-F709-439B-9859-E921852F94E1}"/>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F43568F1-2822-4DE8-B5A7-44F83F61E701}"/>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7E63B0B6-9A34-451B-A51C-56F675362414}"/>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112A3119-C5EA-4424-B5DC-00EADCB8FC5B}"/>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A2926418-C691-44D4-AE27-B6BCE62CEEC5}"/>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B2B3687F-18F8-4A7C-A728-49B167220C92}"/>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B248082E-DD7B-4248-AC51-F487F04388BD}"/>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8BA25E8F-D457-4A47-8F50-8232A156E12F}"/>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C0A53B47-7D50-4118-92BE-D14AB72DC689}"/>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4EC0F6-B5E8-4CB0-8592-F09285F8AC18}"/>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CBBD36-B687-4BAF-AE97-DF9B47457ED6}"/>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01D5755-AB7E-46DD-B611-A1E2DCC54B2C}"/>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00BFA46-8171-4EA9-922F-DDCB0610D284}"/>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ECA7229-26DF-47B4-9325-A4D12AC0F063}"/>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D7685602-F266-4FF4-A023-BFD3A8686CF8}"/>
            </a:ext>
          </a:extLst>
        </xdr:cNvPr>
        <xdr:cNvSpPr txBox="1"/>
      </xdr:nvSpPr>
      <xdr:spPr>
        <a:xfrm>
          <a:off x="339891"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F1FCB25-33E5-45BE-81E4-55B77CA32AE8}"/>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72DF5DE-285A-4AE4-8615-72D1561ABB30}"/>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BAC0B6A-A2B5-4D96-B806-601F87BF3733}"/>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EBA4003-64CB-45F8-91E9-C08E984C8F96}"/>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9D6FBF3-ED69-41C4-9312-FADF7A205B58}"/>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B08C876-2226-4512-B721-9A2C6FA81236}"/>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FFFEC57-2D45-42E4-B0C6-BB9B4A4F5CD2}"/>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EEB02D84-F7AC-48BE-9521-EA7AEBF91ACD}"/>
            </a:ext>
          </a:extLst>
        </xdr:cNvPr>
        <xdr:cNvSpPr txBox="1"/>
      </xdr:nvSpPr>
      <xdr:spPr>
        <a:xfrm>
          <a:off x="388136" y="5274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25F49FA-D9EF-4F8C-B912-B7DB7F8A9201}"/>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2D9AC27E-2384-456D-8914-4C1F2DC6B146}"/>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76200</xdr:rowOff>
    </xdr:from>
    <xdr:to>
      <xdr:col>24</xdr:col>
      <xdr:colOff>62865</xdr:colOff>
      <xdr:row>42</xdr:row>
      <xdr:rowOff>102870</xdr:rowOff>
    </xdr:to>
    <xdr:cxnSp macro="">
      <xdr:nvCxnSpPr>
        <xdr:cNvPr id="56" name="直線コネクタ 55">
          <a:extLst>
            <a:ext uri="{FF2B5EF4-FFF2-40B4-BE49-F238E27FC236}">
              <a16:creationId xmlns:a16="http://schemas.microsoft.com/office/drawing/2014/main" id="{BDDD2567-5123-41B8-9169-74578328718E}"/>
            </a:ext>
          </a:extLst>
        </xdr:cNvPr>
        <xdr:cNvCxnSpPr/>
      </xdr:nvCxnSpPr>
      <xdr:spPr>
        <a:xfrm flipV="1">
          <a:off x="4179570" y="5591175"/>
          <a:ext cx="127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106697</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A73D38BD-43A3-4370-8FBF-8D1FFEB12764}"/>
            </a:ext>
          </a:extLst>
        </xdr:cNvPr>
        <xdr:cNvSpPr txBox="1"/>
      </xdr:nvSpPr>
      <xdr:spPr>
        <a:xfrm>
          <a:off x="4229100" y="691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102870</xdr:rowOff>
    </xdr:from>
    <xdr:to>
      <xdr:col>24</xdr:col>
      <xdr:colOff>152400</xdr:colOff>
      <xdr:row>42</xdr:row>
      <xdr:rowOff>102870</xdr:rowOff>
    </xdr:to>
    <xdr:cxnSp macro="">
      <xdr:nvCxnSpPr>
        <xdr:cNvPr id="58" name="直線コネクタ 57">
          <a:extLst>
            <a:ext uri="{FF2B5EF4-FFF2-40B4-BE49-F238E27FC236}">
              <a16:creationId xmlns:a16="http://schemas.microsoft.com/office/drawing/2014/main" id="{4CAD8A6D-8920-4F84-BAE3-014FF5EFA177}"/>
            </a:ext>
          </a:extLst>
        </xdr:cNvPr>
        <xdr:cNvCxnSpPr/>
      </xdr:nvCxnSpPr>
      <xdr:spPr>
        <a:xfrm>
          <a:off x="4105275" y="69164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22877</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902BB45B-B15C-489D-BBF9-5118E82FB66B}"/>
            </a:ext>
          </a:extLst>
        </xdr:cNvPr>
        <xdr:cNvSpPr txBox="1"/>
      </xdr:nvSpPr>
      <xdr:spPr>
        <a:xfrm>
          <a:off x="4229100"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0" name="直線コネクタ 59">
          <a:extLst>
            <a:ext uri="{FF2B5EF4-FFF2-40B4-BE49-F238E27FC236}">
              <a16:creationId xmlns:a16="http://schemas.microsoft.com/office/drawing/2014/main" id="{B5E0F01A-FECE-4BF4-ABDE-F87DF9BEFA49}"/>
            </a:ext>
          </a:extLst>
        </xdr:cNvPr>
        <xdr:cNvCxnSpPr/>
      </xdr:nvCxnSpPr>
      <xdr:spPr>
        <a:xfrm>
          <a:off x="4105275" y="5591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127652</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935FEC35-DE7C-48BB-8C5F-705369A33728}"/>
            </a:ext>
          </a:extLst>
        </xdr:cNvPr>
        <xdr:cNvSpPr txBox="1"/>
      </xdr:nvSpPr>
      <xdr:spPr>
        <a:xfrm>
          <a:off x="42291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62" name="フローチャート: 判断 61">
          <a:extLst>
            <a:ext uri="{FF2B5EF4-FFF2-40B4-BE49-F238E27FC236}">
              <a16:creationId xmlns:a16="http://schemas.microsoft.com/office/drawing/2014/main" id="{F96C9AD7-02BB-4F45-80C5-E68C186DDC9E}"/>
            </a:ext>
          </a:extLst>
        </xdr:cNvPr>
        <xdr:cNvSpPr/>
      </xdr:nvSpPr>
      <xdr:spPr>
        <a:xfrm>
          <a:off x="4124325" y="6149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52070</xdr:rowOff>
    </xdr:from>
    <xdr:to>
      <xdr:col>20</xdr:col>
      <xdr:colOff>38100</xdr:colOff>
      <xdr:row>38</xdr:row>
      <xdr:rowOff>153670</xdr:rowOff>
    </xdr:to>
    <xdr:sp macro="" textlink="">
      <xdr:nvSpPr>
        <xdr:cNvPr id="63" name="フローチャート: 判断 62">
          <a:extLst>
            <a:ext uri="{FF2B5EF4-FFF2-40B4-BE49-F238E27FC236}">
              <a16:creationId xmlns:a16="http://schemas.microsoft.com/office/drawing/2014/main" id="{0413377D-62F7-419B-83BB-F810AC849100}"/>
            </a:ext>
          </a:extLst>
        </xdr:cNvPr>
        <xdr:cNvSpPr/>
      </xdr:nvSpPr>
      <xdr:spPr>
        <a:xfrm>
          <a:off x="3381375" y="62115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170180</xdr:rowOff>
    </xdr:from>
    <xdr:to>
      <xdr:col>15</xdr:col>
      <xdr:colOff>101600</xdr:colOff>
      <xdr:row>38</xdr:row>
      <xdr:rowOff>100330</xdr:rowOff>
    </xdr:to>
    <xdr:sp macro="" textlink="">
      <xdr:nvSpPr>
        <xdr:cNvPr id="64" name="フローチャート: 判断 63">
          <a:extLst>
            <a:ext uri="{FF2B5EF4-FFF2-40B4-BE49-F238E27FC236}">
              <a16:creationId xmlns:a16="http://schemas.microsoft.com/office/drawing/2014/main" id="{2D820D9C-4C53-4785-AF0C-6557CBFECE3E}"/>
            </a:ext>
          </a:extLst>
        </xdr:cNvPr>
        <xdr:cNvSpPr/>
      </xdr:nvSpPr>
      <xdr:spPr>
        <a:xfrm>
          <a:off x="2571750" y="61614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139700</xdr:rowOff>
    </xdr:from>
    <xdr:to>
      <xdr:col>10</xdr:col>
      <xdr:colOff>165100</xdr:colOff>
      <xdr:row>38</xdr:row>
      <xdr:rowOff>69850</xdr:rowOff>
    </xdr:to>
    <xdr:sp macro="" textlink="">
      <xdr:nvSpPr>
        <xdr:cNvPr id="65" name="フローチャート: 判断 64">
          <a:extLst>
            <a:ext uri="{FF2B5EF4-FFF2-40B4-BE49-F238E27FC236}">
              <a16:creationId xmlns:a16="http://schemas.microsoft.com/office/drawing/2014/main" id="{06667864-8E58-4288-8CE4-374BF1844302}"/>
            </a:ext>
          </a:extLst>
        </xdr:cNvPr>
        <xdr:cNvSpPr/>
      </xdr:nvSpPr>
      <xdr:spPr>
        <a:xfrm>
          <a:off x="1781175" y="61436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BC28511-2691-401B-A152-00D75D4B3BE7}"/>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E856FEB-B46A-4852-86FD-B39E8B591164}"/>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92933AE-AC1A-452E-8DF3-0C1315BC29CC}"/>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1632A5D-3D76-4243-A6E8-D6A4DF31487C}"/>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3B6D997-7A26-414E-972D-6F3DE0BB8BEA}"/>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71" name="楕円 70">
          <a:extLst>
            <a:ext uri="{FF2B5EF4-FFF2-40B4-BE49-F238E27FC236}">
              <a16:creationId xmlns:a16="http://schemas.microsoft.com/office/drawing/2014/main" id="{B987E56C-C49B-4493-9F2C-2FE1B5D97B6C}"/>
            </a:ext>
          </a:extLst>
        </xdr:cNvPr>
        <xdr:cNvSpPr/>
      </xdr:nvSpPr>
      <xdr:spPr>
        <a:xfrm>
          <a:off x="4124325" y="60839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405111" cy="259045"/>
    <xdr:sp macro="" textlink="">
      <xdr:nvSpPr>
        <xdr:cNvPr id="72" name="【体育館・プール】&#10;有形固定資産減価償却率該当値テキスト">
          <a:extLst>
            <a:ext uri="{FF2B5EF4-FFF2-40B4-BE49-F238E27FC236}">
              <a16:creationId xmlns:a16="http://schemas.microsoft.com/office/drawing/2014/main" id="{59D1008F-18F5-4EBF-A399-4168AE4FCE6D}"/>
            </a:ext>
          </a:extLst>
        </xdr:cNvPr>
        <xdr:cNvSpPr txBox="1"/>
      </xdr:nvSpPr>
      <xdr:spPr>
        <a:xfrm>
          <a:off x="4229100"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55880</xdr:rowOff>
    </xdr:from>
    <xdr:to>
      <xdr:col>20</xdr:col>
      <xdr:colOff>38100</xdr:colOff>
      <xdr:row>37</xdr:row>
      <xdr:rowOff>157480</xdr:rowOff>
    </xdr:to>
    <xdr:sp macro="" textlink="">
      <xdr:nvSpPr>
        <xdr:cNvPr id="73" name="楕円 72">
          <a:extLst>
            <a:ext uri="{FF2B5EF4-FFF2-40B4-BE49-F238E27FC236}">
              <a16:creationId xmlns:a16="http://schemas.microsoft.com/office/drawing/2014/main" id="{C2B2AA43-2750-49D8-BBB0-73FF70EC650A}"/>
            </a:ext>
          </a:extLst>
        </xdr:cNvPr>
        <xdr:cNvSpPr/>
      </xdr:nvSpPr>
      <xdr:spPr>
        <a:xfrm>
          <a:off x="3381375" y="60566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37</xdr:row>
      <xdr:rowOff>137160</xdr:rowOff>
    </xdr:to>
    <xdr:cxnSp macro="">
      <xdr:nvCxnSpPr>
        <xdr:cNvPr id="74" name="直線コネクタ 73">
          <a:extLst>
            <a:ext uri="{FF2B5EF4-FFF2-40B4-BE49-F238E27FC236}">
              <a16:creationId xmlns:a16="http://schemas.microsoft.com/office/drawing/2014/main" id="{3AE3AF40-7C03-4A5D-B651-5D3D68B85CF8}"/>
            </a:ext>
          </a:extLst>
        </xdr:cNvPr>
        <xdr:cNvCxnSpPr/>
      </xdr:nvCxnSpPr>
      <xdr:spPr>
        <a:xfrm>
          <a:off x="3429000" y="6104255"/>
          <a:ext cx="752475"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23495</xdr:rowOff>
    </xdr:from>
    <xdr:to>
      <xdr:col>15</xdr:col>
      <xdr:colOff>101600</xdr:colOff>
      <xdr:row>37</xdr:row>
      <xdr:rowOff>125095</xdr:rowOff>
    </xdr:to>
    <xdr:sp macro="" textlink="">
      <xdr:nvSpPr>
        <xdr:cNvPr id="75" name="楕円 74">
          <a:extLst>
            <a:ext uri="{FF2B5EF4-FFF2-40B4-BE49-F238E27FC236}">
              <a16:creationId xmlns:a16="http://schemas.microsoft.com/office/drawing/2014/main" id="{C5AAFE7B-88DB-4C98-B444-E5A5D7301DB6}"/>
            </a:ext>
          </a:extLst>
        </xdr:cNvPr>
        <xdr:cNvSpPr/>
      </xdr:nvSpPr>
      <xdr:spPr>
        <a:xfrm>
          <a:off x="2571750" y="60274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74295</xdr:rowOff>
    </xdr:from>
    <xdr:to>
      <xdr:col>19</xdr:col>
      <xdr:colOff>177800</xdr:colOff>
      <xdr:row>37</xdr:row>
      <xdr:rowOff>106680</xdr:rowOff>
    </xdr:to>
    <xdr:cxnSp macro="">
      <xdr:nvCxnSpPr>
        <xdr:cNvPr id="76" name="直線コネクタ 75">
          <a:extLst>
            <a:ext uri="{FF2B5EF4-FFF2-40B4-BE49-F238E27FC236}">
              <a16:creationId xmlns:a16="http://schemas.microsoft.com/office/drawing/2014/main" id="{FF730660-E37B-4604-925B-B99FAB4FFA8B}"/>
            </a:ext>
          </a:extLst>
        </xdr:cNvPr>
        <xdr:cNvCxnSpPr/>
      </xdr:nvCxnSpPr>
      <xdr:spPr>
        <a:xfrm>
          <a:off x="2619375" y="6075045"/>
          <a:ext cx="809625"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166370</xdr:rowOff>
    </xdr:from>
    <xdr:to>
      <xdr:col>10</xdr:col>
      <xdr:colOff>165100</xdr:colOff>
      <xdr:row>37</xdr:row>
      <xdr:rowOff>96520</xdr:rowOff>
    </xdr:to>
    <xdr:sp macro="" textlink="">
      <xdr:nvSpPr>
        <xdr:cNvPr id="77" name="楕円 76">
          <a:extLst>
            <a:ext uri="{FF2B5EF4-FFF2-40B4-BE49-F238E27FC236}">
              <a16:creationId xmlns:a16="http://schemas.microsoft.com/office/drawing/2014/main" id="{DB80FEAB-4C1B-4B4A-955A-CB84BD912D49}"/>
            </a:ext>
          </a:extLst>
        </xdr:cNvPr>
        <xdr:cNvSpPr/>
      </xdr:nvSpPr>
      <xdr:spPr>
        <a:xfrm>
          <a:off x="1781175" y="60020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45720</xdr:rowOff>
    </xdr:from>
    <xdr:to>
      <xdr:col>15</xdr:col>
      <xdr:colOff>50800</xdr:colOff>
      <xdr:row>37</xdr:row>
      <xdr:rowOff>74295</xdr:rowOff>
    </xdr:to>
    <xdr:cxnSp macro="">
      <xdr:nvCxnSpPr>
        <xdr:cNvPr id="78" name="直線コネクタ 77">
          <a:extLst>
            <a:ext uri="{FF2B5EF4-FFF2-40B4-BE49-F238E27FC236}">
              <a16:creationId xmlns:a16="http://schemas.microsoft.com/office/drawing/2014/main" id="{7B809D10-6951-48C4-ACA4-AEAF300CBF0D}"/>
            </a:ext>
          </a:extLst>
        </xdr:cNvPr>
        <xdr:cNvCxnSpPr/>
      </xdr:nvCxnSpPr>
      <xdr:spPr>
        <a:xfrm>
          <a:off x="1828800" y="6049645"/>
          <a:ext cx="7905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144797</xdr:rowOff>
    </xdr:from>
    <xdr:ext cx="405111" cy="259045"/>
    <xdr:sp macro="" textlink="">
      <xdr:nvSpPr>
        <xdr:cNvPr id="79" name="n_1aveValue【体育館・プール】&#10;有形固定資産減価償却率">
          <a:extLst>
            <a:ext uri="{FF2B5EF4-FFF2-40B4-BE49-F238E27FC236}">
              <a16:creationId xmlns:a16="http://schemas.microsoft.com/office/drawing/2014/main" id="{8443F434-E9CA-4AB9-957A-56F294C48CE9}"/>
            </a:ext>
          </a:extLst>
        </xdr:cNvPr>
        <xdr:cNvSpPr txBox="1"/>
      </xdr:nvSpPr>
      <xdr:spPr>
        <a:xfrm>
          <a:off x="32391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91457</xdr:rowOff>
    </xdr:from>
    <xdr:ext cx="405111" cy="259045"/>
    <xdr:sp macro="" textlink="">
      <xdr:nvSpPr>
        <xdr:cNvPr id="80" name="n_2aveValue【体育館・プール】&#10;有形固定資産減価償却率">
          <a:extLst>
            <a:ext uri="{FF2B5EF4-FFF2-40B4-BE49-F238E27FC236}">
              <a16:creationId xmlns:a16="http://schemas.microsoft.com/office/drawing/2014/main" id="{2DD2DD38-D27A-4E10-85FF-853D3BE238D1}"/>
            </a:ext>
          </a:extLst>
        </xdr:cNvPr>
        <xdr:cNvSpPr txBox="1"/>
      </xdr:nvSpPr>
      <xdr:spPr>
        <a:xfrm>
          <a:off x="2439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81" name="n_3aveValue【体育館・プール】&#10;有形固定資産減価償却率">
          <a:extLst>
            <a:ext uri="{FF2B5EF4-FFF2-40B4-BE49-F238E27FC236}">
              <a16:creationId xmlns:a16="http://schemas.microsoft.com/office/drawing/2014/main" id="{DB865266-2FFA-4BAC-99FE-915A2F034463}"/>
            </a:ext>
          </a:extLst>
        </xdr:cNvPr>
        <xdr:cNvSpPr txBox="1"/>
      </xdr:nvSpPr>
      <xdr:spPr>
        <a:xfrm>
          <a:off x="1648469"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2557</xdr:rowOff>
    </xdr:from>
    <xdr:ext cx="405111" cy="259045"/>
    <xdr:sp macro="" textlink="">
      <xdr:nvSpPr>
        <xdr:cNvPr id="82" name="n_1mainValue【体育館・プール】&#10;有形固定資産減価償却率">
          <a:extLst>
            <a:ext uri="{FF2B5EF4-FFF2-40B4-BE49-F238E27FC236}">
              <a16:creationId xmlns:a16="http://schemas.microsoft.com/office/drawing/2014/main" id="{C1161308-93EB-478F-B746-9AD348CC1B40}"/>
            </a:ext>
          </a:extLst>
        </xdr:cNvPr>
        <xdr:cNvSpPr txBox="1"/>
      </xdr:nvSpPr>
      <xdr:spPr>
        <a:xfrm>
          <a:off x="32391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141622</xdr:rowOff>
    </xdr:from>
    <xdr:ext cx="405111" cy="259045"/>
    <xdr:sp macro="" textlink="">
      <xdr:nvSpPr>
        <xdr:cNvPr id="83" name="n_2mainValue【体育館・プール】&#10;有形固定資産減価償却率">
          <a:extLst>
            <a:ext uri="{FF2B5EF4-FFF2-40B4-BE49-F238E27FC236}">
              <a16:creationId xmlns:a16="http://schemas.microsoft.com/office/drawing/2014/main" id="{BC38B863-1F54-47B3-B9DB-83770AFD2C72}"/>
            </a:ext>
          </a:extLst>
        </xdr:cNvPr>
        <xdr:cNvSpPr txBox="1"/>
      </xdr:nvSpPr>
      <xdr:spPr>
        <a:xfrm>
          <a:off x="2439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113047</xdr:rowOff>
    </xdr:from>
    <xdr:ext cx="405111" cy="259045"/>
    <xdr:sp macro="" textlink="">
      <xdr:nvSpPr>
        <xdr:cNvPr id="84" name="n_3mainValue【体育館・プール】&#10;有形固定資産減価償却率">
          <a:extLst>
            <a:ext uri="{FF2B5EF4-FFF2-40B4-BE49-F238E27FC236}">
              <a16:creationId xmlns:a16="http://schemas.microsoft.com/office/drawing/2014/main" id="{6EE92599-543B-4C01-91E8-A5581D7BD60C}"/>
            </a:ext>
          </a:extLst>
        </xdr:cNvPr>
        <xdr:cNvSpPr txBox="1"/>
      </xdr:nvSpPr>
      <xdr:spPr>
        <a:xfrm>
          <a:off x="1648469"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45EC2B39-E0AA-4977-96DA-C1B9172B7F62}"/>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6" name="正方形/長方形 85">
          <a:extLst>
            <a:ext uri="{FF2B5EF4-FFF2-40B4-BE49-F238E27FC236}">
              <a16:creationId xmlns:a16="http://schemas.microsoft.com/office/drawing/2014/main" id="{C02A9724-0DAA-4763-91B4-1D8D8600A03C}"/>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7" name="正方形/長方形 86">
          <a:extLst>
            <a:ext uri="{FF2B5EF4-FFF2-40B4-BE49-F238E27FC236}">
              <a16:creationId xmlns:a16="http://schemas.microsoft.com/office/drawing/2014/main" id="{CB2965AA-9566-449E-92AE-C576B6605329}"/>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8" name="正方形/長方形 87">
          <a:extLst>
            <a:ext uri="{FF2B5EF4-FFF2-40B4-BE49-F238E27FC236}">
              <a16:creationId xmlns:a16="http://schemas.microsoft.com/office/drawing/2014/main" id="{0FACC8B7-9827-431F-890D-7458089683E5}"/>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9" name="正方形/長方形 88">
          <a:extLst>
            <a:ext uri="{FF2B5EF4-FFF2-40B4-BE49-F238E27FC236}">
              <a16:creationId xmlns:a16="http://schemas.microsoft.com/office/drawing/2014/main" id="{9C8DB11A-0203-4D3B-8448-507554B88D28}"/>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F4343049-8C09-40ED-8249-59396172A0EB}"/>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8FF0E9D-009D-4905-BAD5-62C617C476AD}"/>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1C37669D-6482-482A-96E9-C2923D277848}"/>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3AA41BC6-C4FC-406E-A3A4-27A78E848290}"/>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33494237-AB00-457A-888B-8C2CAFAB69DE}"/>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E68B09B-D954-46BA-A447-D38E899EDB28}"/>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780A59E3-F2C9-476E-9D18-A5976AD89C26}"/>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2E86571-D165-41F9-95E6-0E58FFD71287}"/>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A5D1A390-7063-4CCF-9111-A80B2A0E1B5F}"/>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30BD2CE0-AE3D-422C-935B-5ACA2169B9CB}"/>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A5C6B845-08C4-4B7C-8C3E-2C331E6BB72B}"/>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EDDB4D64-4409-4463-B0CD-45CFB257F992}"/>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B7A8C05B-665C-43C2-A366-EAFFA1962998}"/>
            </a:ext>
          </a:extLst>
        </xdr:cNvPr>
        <xdr:cNvSpPr txBox="1"/>
      </xdr:nvSpPr>
      <xdr:spPr>
        <a:xfrm>
          <a:off x="5527221"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B536F8D0-8EED-4196-9DDF-FC7592D2AED1}"/>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D67B805D-C4AD-4B12-9A6F-01F32DA9C8C4}"/>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体育館・プール】&#10;一人当たり面積グラフ枠">
          <a:extLst>
            <a:ext uri="{FF2B5EF4-FFF2-40B4-BE49-F238E27FC236}">
              <a16:creationId xmlns:a16="http://schemas.microsoft.com/office/drawing/2014/main" id="{207DD1DE-64B8-48DC-87A1-892A7957377F}"/>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6" name="直線コネクタ 105">
          <a:extLst>
            <a:ext uri="{FF2B5EF4-FFF2-40B4-BE49-F238E27FC236}">
              <a16:creationId xmlns:a16="http://schemas.microsoft.com/office/drawing/2014/main" id="{80AD5122-8F02-44C2-9B22-05B10D1029B2}"/>
            </a:ext>
          </a:extLst>
        </xdr:cNvPr>
        <xdr:cNvCxnSpPr/>
      </xdr:nvCxnSpPr>
      <xdr:spPr>
        <a:xfrm flipV="1">
          <a:off x="9427845" y="5343525"/>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7" name="【体育館・プール】&#10;一人当たり面積最小値テキスト">
          <a:extLst>
            <a:ext uri="{FF2B5EF4-FFF2-40B4-BE49-F238E27FC236}">
              <a16:creationId xmlns:a16="http://schemas.microsoft.com/office/drawing/2014/main" id="{4E6410D6-1AB8-4F76-AED1-9CECEEC919C4}"/>
            </a:ext>
          </a:extLst>
        </xdr:cNvPr>
        <xdr:cNvSpPr txBox="1"/>
      </xdr:nvSpPr>
      <xdr:spPr>
        <a:xfrm>
          <a:off x="9477375"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8" name="直線コネクタ 107">
          <a:extLst>
            <a:ext uri="{FF2B5EF4-FFF2-40B4-BE49-F238E27FC236}">
              <a16:creationId xmlns:a16="http://schemas.microsoft.com/office/drawing/2014/main" id="{B5982747-3C6A-4404-9B24-CEB64AB07056}"/>
            </a:ext>
          </a:extLst>
        </xdr:cNvPr>
        <xdr:cNvCxnSpPr/>
      </xdr:nvCxnSpPr>
      <xdr:spPr>
        <a:xfrm>
          <a:off x="9363075" y="66008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9" name="【体育館・プール】&#10;一人当たり面積最大値テキスト">
          <a:extLst>
            <a:ext uri="{FF2B5EF4-FFF2-40B4-BE49-F238E27FC236}">
              <a16:creationId xmlns:a16="http://schemas.microsoft.com/office/drawing/2014/main" id="{165179A1-AF29-4DE1-857C-CF1865714217}"/>
            </a:ext>
          </a:extLst>
        </xdr:cNvPr>
        <xdr:cNvSpPr txBox="1"/>
      </xdr:nvSpPr>
      <xdr:spPr>
        <a:xfrm>
          <a:off x="9477375" y="51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0" name="直線コネクタ 109">
          <a:extLst>
            <a:ext uri="{FF2B5EF4-FFF2-40B4-BE49-F238E27FC236}">
              <a16:creationId xmlns:a16="http://schemas.microsoft.com/office/drawing/2014/main" id="{1D487BDD-A6BC-4318-94F5-D4BA177A16C3}"/>
            </a:ext>
          </a:extLst>
        </xdr:cNvPr>
        <xdr:cNvCxnSpPr/>
      </xdr:nvCxnSpPr>
      <xdr:spPr>
        <a:xfrm>
          <a:off x="9363075" y="53435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124477</xdr:rowOff>
    </xdr:from>
    <xdr:ext cx="469744" cy="259045"/>
    <xdr:sp macro="" textlink="">
      <xdr:nvSpPr>
        <xdr:cNvPr id="111" name="【体育館・プール】&#10;一人当たり面積平均値テキスト">
          <a:extLst>
            <a:ext uri="{FF2B5EF4-FFF2-40B4-BE49-F238E27FC236}">
              <a16:creationId xmlns:a16="http://schemas.microsoft.com/office/drawing/2014/main" id="{2A184E17-7988-4328-AE23-136148EB3457}"/>
            </a:ext>
          </a:extLst>
        </xdr:cNvPr>
        <xdr:cNvSpPr txBox="1"/>
      </xdr:nvSpPr>
      <xdr:spPr>
        <a:xfrm>
          <a:off x="9477375" y="6122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12" name="フローチャート: 判断 111">
          <a:extLst>
            <a:ext uri="{FF2B5EF4-FFF2-40B4-BE49-F238E27FC236}">
              <a16:creationId xmlns:a16="http://schemas.microsoft.com/office/drawing/2014/main" id="{B4ACD305-F186-4AC0-BCF7-29879B5CBEE1}"/>
            </a:ext>
          </a:extLst>
        </xdr:cNvPr>
        <xdr:cNvSpPr/>
      </xdr:nvSpPr>
      <xdr:spPr>
        <a:xfrm>
          <a:off x="9401175" y="626745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a:extLst>
            <a:ext uri="{FF2B5EF4-FFF2-40B4-BE49-F238E27FC236}">
              <a16:creationId xmlns:a16="http://schemas.microsoft.com/office/drawing/2014/main" id="{BC0C496B-BDFA-4A2E-BF6D-E1B61EEC8B58}"/>
            </a:ext>
          </a:extLst>
        </xdr:cNvPr>
        <xdr:cNvSpPr/>
      </xdr:nvSpPr>
      <xdr:spPr>
        <a:xfrm>
          <a:off x="8639175" y="61245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a:extLst>
            <a:ext uri="{FF2B5EF4-FFF2-40B4-BE49-F238E27FC236}">
              <a16:creationId xmlns:a16="http://schemas.microsoft.com/office/drawing/2014/main" id="{015F56EC-A190-4C44-94E2-07CCCFE51F7D}"/>
            </a:ext>
          </a:extLst>
        </xdr:cNvPr>
        <xdr:cNvSpPr/>
      </xdr:nvSpPr>
      <xdr:spPr>
        <a:xfrm>
          <a:off x="7839075" y="60864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a:extLst>
            <a:ext uri="{FF2B5EF4-FFF2-40B4-BE49-F238E27FC236}">
              <a16:creationId xmlns:a16="http://schemas.microsoft.com/office/drawing/2014/main" id="{872706C1-A8CC-471B-AAF3-E9009DAFD9E6}"/>
            </a:ext>
          </a:extLst>
        </xdr:cNvPr>
        <xdr:cNvSpPr/>
      </xdr:nvSpPr>
      <xdr:spPr>
        <a:xfrm>
          <a:off x="7029450" y="6086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EF5A988-D02A-4BE7-81E7-97B82A727F4B}"/>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25B1BE42-9DFF-4AE8-ABB8-77DCB8B6CD7F}"/>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AC423E-87C4-4299-B126-A4615B956A6B}"/>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85E38F5-3C8F-47FF-A1B4-553BBE3FDB5C}"/>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581436A-F4AC-461B-94FA-283218779615}"/>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21" name="楕円 120">
          <a:extLst>
            <a:ext uri="{FF2B5EF4-FFF2-40B4-BE49-F238E27FC236}">
              <a16:creationId xmlns:a16="http://schemas.microsoft.com/office/drawing/2014/main" id="{D92CAD21-8E06-4E56-9481-E05E37893D0B}"/>
            </a:ext>
          </a:extLst>
        </xdr:cNvPr>
        <xdr:cNvSpPr/>
      </xdr:nvSpPr>
      <xdr:spPr>
        <a:xfrm>
          <a:off x="9401175" y="65532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149877</xdr:rowOff>
    </xdr:from>
    <xdr:ext cx="469744" cy="259045"/>
    <xdr:sp macro="" textlink="">
      <xdr:nvSpPr>
        <xdr:cNvPr id="122" name="【体育館・プール】&#10;一人当たり面積該当値テキスト">
          <a:extLst>
            <a:ext uri="{FF2B5EF4-FFF2-40B4-BE49-F238E27FC236}">
              <a16:creationId xmlns:a16="http://schemas.microsoft.com/office/drawing/2014/main" id="{61A13437-9D97-4878-8EB8-7B679DABEB14}"/>
            </a:ext>
          </a:extLst>
        </xdr:cNvPr>
        <xdr:cNvSpPr txBox="1"/>
      </xdr:nvSpPr>
      <xdr:spPr>
        <a:xfrm>
          <a:off x="9477375"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23" name="楕円 122">
          <a:extLst>
            <a:ext uri="{FF2B5EF4-FFF2-40B4-BE49-F238E27FC236}">
              <a16:creationId xmlns:a16="http://schemas.microsoft.com/office/drawing/2014/main" id="{F7352459-316F-4D97-B046-FEB41B4E1C3D}"/>
            </a:ext>
          </a:extLst>
        </xdr:cNvPr>
        <xdr:cNvSpPr/>
      </xdr:nvSpPr>
      <xdr:spPr>
        <a:xfrm>
          <a:off x="8639175" y="6553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24" name="直線コネクタ 123">
          <a:extLst>
            <a:ext uri="{FF2B5EF4-FFF2-40B4-BE49-F238E27FC236}">
              <a16:creationId xmlns:a16="http://schemas.microsoft.com/office/drawing/2014/main" id="{F8C104DE-DFCF-4CC3-AB43-A82F06E1EDC5}"/>
            </a:ext>
          </a:extLst>
        </xdr:cNvPr>
        <xdr:cNvCxnSpPr/>
      </xdr:nvCxnSpPr>
      <xdr:spPr>
        <a:xfrm>
          <a:off x="8686800" y="66008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25" name="楕円 124">
          <a:extLst>
            <a:ext uri="{FF2B5EF4-FFF2-40B4-BE49-F238E27FC236}">
              <a16:creationId xmlns:a16="http://schemas.microsoft.com/office/drawing/2014/main" id="{294B0EDD-93AB-4039-9A24-25C5E17FDA04}"/>
            </a:ext>
          </a:extLst>
        </xdr:cNvPr>
        <xdr:cNvSpPr/>
      </xdr:nvSpPr>
      <xdr:spPr>
        <a:xfrm>
          <a:off x="7839075" y="6553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26" name="直線コネクタ 125">
          <a:extLst>
            <a:ext uri="{FF2B5EF4-FFF2-40B4-BE49-F238E27FC236}">
              <a16:creationId xmlns:a16="http://schemas.microsoft.com/office/drawing/2014/main" id="{69105CD3-88C3-4DC1-998C-55336C22C58F}"/>
            </a:ext>
          </a:extLst>
        </xdr:cNvPr>
        <xdr:cNvCxnSpPr/>
      </xdr:nvCxnSpPr>
      <xdr:spPr>
        <a:xfrm>
          <a:off x="7886700" y="66008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27" name="楕円 126">
          <a:extLst>
            <a:ext uri="{FF2B5EF4-FFF2-40B4-BE49-F238E27FC236}">
              <a16:creationId xmlns:a16="http://schemas.microsoft.com/office/drawing/2014/main" id="{879FAE94-61BD-4FAA-91E2-B626AC58533A}"/>
            </a:ext>
          </a:extLst>
        </xdr:cNvPr>
        <xdr:cNvSpPr/>
      </xdr:nvSpPr>
      <xdr:spPr>
        <a:xfrm>
          <a:off x="7029450" y="6553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28" name="直線コネクタ 127">
          <a:extLst>
            <a:ext uri="{FF2B5EF4-FFF2-40B4-BE49-F238E27FC236}">
              <a16:creationId xmlns:a16="http://schemas.microsoft.com/office/drawing/2014/main" id="{46E69D35-DE1A-48D6-837A-6667F1879F54}"/>
            </a:ext>
          </a:extLst>
        </xdr:cNvPr>
        <xdr:cNvCxnSpPr/>
      </xdr:nvCxnSpPr>
      <xdr:spPr>
        <a:xfrm>
          <a:off x="7077075" y="66008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9" name="n_1aveValue【体育館・プール】&#10;一人当たり面積">
          <a:extLst>
            <a:ext uri="{FF2B5EF4-FFF2-40B4-BE49-F238E27FC236}">
              <a16:creationId xmlns:a16="http://schemas.microsoft.com/office/drawing/2014/main" id="{095F7A31-877D-4651-942A-FAAD9EC3641C}"/>
            </a:ext>
          </a:extLst>
        </xdr:cNvPr>
        <xdr:cNvSpPr txBox="1"/>
      </xdr:nvSpPr>
      <xdr:spPr>
        <a:xfrm>
          <a:off x="8458277" y="59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0" name="n_2aveValue【体育館・プール】&#10;一人当たり面積">
          <a:extLst>
            <a:ext uri="{FF2B5EF4-FFF2-40B4-BE49-F238E27FC236}">
              <a16:creationId xmlns:a16="http://schemas.microsoft.com/office/drawing/2014/main" id="{36F75BF6-D7B7-4DB3-9641-61202A118B8C}"/>
            </a:ext>
          </a:extLst>
        </xdr:cNvPr>
        <xdr:cNvSpPr txBox="1"/>
      </xdr:nvSpPr>
      <xdr:spPr>
        <a:xfrm>
          <a:off x="7677227"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1" name="n_3aveValue【体育館・プール】&#10;一人当たり面積">
          <a:extLst>
            <a:ext uri="{FF2B5EF4-FFF2-40B4-BE49-F238E27FC236}">
              <a16:creationId xmlns:a16="http://schemas.microsoft.com/office/drawing/2014/main" id="{9C58D692-39F2-4FC6-B346-B0ACD70FF557}"/>
            </a:ext>
          </a:extLst>
        </xdr:cNvPr>
        <xdr:cNvSpPr txBox="1"/>
      </xdr:nvSpPr>
      <xdr:spPr>
        <a:xfrm>
          <a:off x="6867602"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32" name="n_1mainValue【体育館・プール】&#10;一人当たり面積">
          <a:extLst>
            <a:ext uri="{FF2B5EF4-FFF2-40B4-BE49-F238E27FC236}">
              <a16:creationId xmlns:a16="http://schemas.microsoft.com/office/drawing/2014/main" id="{1275920F-B187-4A2C-AC76-D3B53CB42708}"/>
            </a:ext>
          </a:extLst>
        </xdr:cNvPr>
        <xdr:cNvSpPr txBox="1"/>
      </xdr:nvSpPr>
      <xdr:spPr>
        <a:xfrm>
          <a:off x="845827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33" name="n_2mainValue【体育館・プール】&#10;一人当たり面積">
          <a:extLst>
            <a:ext uri="{FF2B5EF4-FFF2-40B4-BE49-F238E27FC236}">
              <a16:creationId xmlns:a16="http://schemas.microsoft.com/office/drawing/2014/main" id="{EC9CF736-2C21-43D5-BB11-9F84128ACC2C}"/>
            </a:ext>
          </a:extLst>
        </xdr:cNvPr>
        <xdr:cNvSpPr txBox="1"/>
      </xdr:nvSpPr>
      <xdr:spPr>
        <a:xfrm>
          <a:off x="76772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34" name="n_3mainValue【体育館・プール】&#10;一人当たり面積">
          <a:extLst>
            <a:ext uri="{FF2B5EF4-FFF2-40B4-BE49-F238E27FC236}">
              <a16:creationId xmlns:a16="http://schemas.microsoft.com/office/drawing/2014/main" id="{014FF37F-1AC6-4D7E-9239-EBEF40BD9322}"/>
            </a:ext>
          </a:extLst>
        </xdr:cNvPr>
        <xdr:cNvSpPr txBox="1"/>
      </xdr:nvSpPr>
      <xdr:spPr>
        <a:xfrm>
          <a:off x="6867602"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6451C7AA-22D0-4332-AF2E-3E1C25CC6B9D}"/>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6" name="正方形/長方形 135">
          <a:extLst>
            <a:ext uri="{FF2B5EF4-FFF2-40B4-BE49-F238E27FC236}">
              <a16:creationId xmlns:a16="http://schemas.microsoft.com/office/drawing/2014/main" id="{9AEE9D94-4ABD-4128-8BD7-A7E87187A932}"/>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7" name="正方形/長方形 136">
          <a:extLst>
            <a:ext uri="{FF2B5EF4-FFF2-40B4-BE49-F238E27FC236}">
              <a16:creationId xmlns:a16="http://schemas.microsoft.com/office/drawing/2014/main" id="{96CF6C1B-CED7-4547-A894-E0C55B54E751}"/>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8" name="正方形/長方形 137">
          <a:extLst>
            <a:ext uri="{FF2B5EF4-FFF2-40B4-BE49-F238E27FC236}">
              <a16:creationId xmlns:a16="http://schemas.microsoft.com/office/drawing/2014/main" id="{43CF7AB2-6D1E-446A-AE38-A27CE47D3ED4}"/>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9" name="正方形/長方形 138">
          <a:extLst>
            <a:ext uri="{FF2B5EF4-FFF2-40B4-BE49-F238E27FC236}">
              <a16:creationId xmlns:a16="http://schemas.microsoft.com/office/drawing/2014/main" id="{560EBD1D-EA09-4D79-ADEC-773D2D30E16F}"/>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1ADB3AED-7DD4-4A42-B0FD-C4B9A0216904}"/>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FDE788E9-BC4E-4220-B20F-7796DFCEB5F0}"/>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66E60380-26FD-4535-92B3-B40862517BAF}"/>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a:extLst>
            <a:ext uri="{FF2B5EF4-FFF2-40B4-BE49-F238E27FC236}">
              <a16:creationId xmlns:a16="http://schemas.microsoft.com/office/drawing/2014/main" id="{1A4B9946-475F-45C0-8E29-2EA15182953D}"/>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53DFDD2C-3D2E-4F4C-BD61-5C9E2876DDD4}"/>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a:extLst>
            <a:ext uri="{FF2B5EF4-FFF2-40B4-BE49-F238E27FC236}">
              <a16:creationId xmlns:a16="http://schemas.microsoft.com/office/drawing/2014/main" id="{147AB818-0CF8-404C-AB0B-DD9CBDF4921B}"/>
            </a:ext>
          </a:extLst>
        </xdr:cNvPr>
        <xdr:cNvSpPr txBox="1"/>
      </xdr:nvSpPr>
      <xdr:spPr>
        <a:xfrm>
          <a:off x="2789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458DFB0F-ED0E-4D2D-AD63-0824AC174546}"/>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4FB8C7D7-379D-4D3D-B63A-26847041237B}"/>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68B62C7A-6169-41FE-9E68-44CE7CC65ACF}"/>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B08E37CA-26D8-4673-BC50-6AEA191B28CE}"/>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935AABAD-B6B6-458A-89C7-735DC472D324}"/>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DCDC148F-8DF6-4D58-B506-03DDAFBCC08C}"/>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CA745EDE-9086-4AFF-AB96-7A51F56F9EE8}"/>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a:extLst>
            <a:ext uri="{FF2B5EF4-FFF2-40B4-BE49-F238E27FC236}">
              <a16:creationId xmlns:a16="http://schemas.microsoft.com/office/drawing/2014/main" id="{BCDF6B55-75FC-4836-BCC7-4D5E71AA54A6}"/>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55B990D2-97FA-437D-AAB1-5B73618B1607}"/>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a:extLst>
            <a:ext uri="{FF2B5EF4-FFF2-40B4-BE49-F238E27FC236}">
              <a16:creationId xmlns:a16="http://schemas.microsoft.com/office/drawing/2014/main" id="{5B3B448E-BB3C-45A6-999B-54AC2052E296}"/>
            </a:ext>
          </a:extLst>
        </xdr:cNvPr>
        <xdr:cNvSpPr txBox="1"/>
      </xdr:nvSpPr>
      <xdr:spPr>
        <a:xfrm>
          <a:off x="388136" y="85128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陸上競技場・野球場・球技場】&#10;有形固定資産減価償却率グラフ枠">
          <a:extLst>
            <a:ext uri="{FF2B5EF4-FFF2-40B4-BE49-F238E27FC236}">
              <a16:creationId xmlns:a16="http://schemas.microsoft.com/office/drawing/2014/main" id="{AF793E29-4DDB-44AB-9311-01683A68016C}"/>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45720</xdr:rowOff>
    </xdr:from>
    <xdr:to>
      <xdr:col>24</xdr:col>
      <xdr:colOff>62865</xdr:colOff>
      <xdr:row>63</xdr:row>
      <xdr:rowOff>156210</xdr:rowOff>
    </xdr:to>
    <xdr:cxnSp macro="">
      <xdr:nvCxnSpPr>
        <xdr:cNvPr id="157" name="直線コネクタ 156">
          <a:extLst>
            <a:ext uri="{FF2B5EF4-FFF2-40B4-BE49-F238E27FC236}">
              <a16:creationId xmlns:a16="http://schemas.microsoft.com/office/drawing/2014/main" id="{238F78C9-FE9A-4F7A-950C-60BEC99F7E5E}"/>
            </a:ext>
          </a:extLst>
        </xdr:cNvPr>
        <xdr:cNvCxnSpPr/>
      </xdr:nvCxnSpPr>
      <xdr:spPr>
        <a:xfrm flipV="1">
          <a:off x="4179570" y="8964295"/>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160037</xdr:rowOff>
    </xdr:from>
    <xdr:ext cx="405111" cy="259045"/>
    <xdr:sp macro="" textlink="">
      <xdr:nvSpPr>
        <xdr:cNvPr id="158" name="【陸上競技場・野球場・球技場】&#10;有形固定資産減価償却率最小値テキスト">
          <a:extLst>
            <a:ext uri="{FF2B5EF4-FFF2-40B4-BE49-F238E27FC236}">
              <a16:creationId xmlns:a16="http://schemas.microsoft.com/office/drawing/2014/main" id="{9B171C63-36E7-45A8-BF0F-2D2E253CD044}"/>
            </a:ext>
          </a:extLst>
        </xdr:cNvPr>
        <xdr:cNvSpPr txBox="1"/>
      </xdr:nvSpPr>
      <xdr:spPr>
        <a:xfrm>
          <a:off x="4229100" y="1037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9" name="直線コネクタ 158">
          <a:extLst>
            <a:ext uri="{FF2B5EF4-FFF2-40B4-BE49-F238E27FC236}">
              <a16:creationId xmlns:a16="http://schemas.microsoft.com/office/drawing/2014/main" id="{FFD3CA1F-AE65-4CE1-B8E6-D54FD5F4BEAE}"/>
            </a:ext>
          </a:extLst>
        </xdr:cNvPr>
        <xdr:cNvCxnSpPr/>
      </xdr:nvCxnSpPr>
      <xdr:spPr>
        <a:xfrm>
          <a:off x="4105275" y="103701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163847</xdr:rowOff>
    </xdr:from>
    <xdr:ext cx="405111" cy="259045"/>
    <xdr:sp macro="" textlink="">
      <xdr:nvSpPr>
        <xdr:cNvPr id="160" name="【陸上競技場・野球場・球技場】&#10;有形固定資産減価償却率最大値テキスト">
          <a:extLst>
            <a:ext uri="{FF2B5EF4-FFF2-40B4-BE49-F238E27FC236}">
              <a16:creationId xmlns:a16="http://schemas.microsoft.com/office/drawing/2014/main" id="{DA72D33C-62B9-4E09-8364-BDDC05E32358}"/>
            </a:ext>
          </a:extLst>
        </xdr:cNvPr>
        <xdr:cNvSpPr txBox="1"/>
      </xdr:nvSpPr>
      <xdr:spPr>
        <a:xfrm>
          <a:off x="4229100" y="875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45720</xdr:rowOff>
    </xdr:from>
    <xdr:to>
      <xdr:col>24</xdr:col>
      <xdr:colOff>152400</xdr:colOff>
      <xdr:row>55</xdr:row>
      <xdr:rowOff>45720</xdr:rowOff>
    </xdr:to>
    <xdr:cxnSp macro="">
      <xdr:nvCxnSpPr>
        <xdr:cNvPr id="161" name="直線コネクタ 160">
          <a:extLst>
            <a:ext uri="{FF2B5EF4-FFF2-40B4-BE49-F238E27FC236}">
              <a16:creationId xmlns:a16="http://schemas.microsoft.com/office/drawing/2014/main" id="{D31F7FDC-49F1-4427-805A-029CA325A928}"/>
            </a:ext>
          </a:extLst>
        </xdr:cNvPr>
        <xdr:cNvCxnSpPr/>
      </xdr:nvCxnSpPr>
      <xdr:spPr>
        <a:xfrm>
          <a:off x="4105275" y="8964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71137</xdr:rowOff>
    </xdr:from>
    <xdr:ext cx="405111" cy="259045"/>
    <xdr:sp macro="" textlink="">
      <xdr:nvSpPr>
        <xdr:cNvPr id="162" name="【陸上競技場・野球場・球技場】&#10;有形固定資産減価償却率平均値テキスト">
          <a:extLst>
            <a:ext uri="{FF2B5EF4-FFF2-40B4-BE49-F238E27FC236}">
              <a16:creationId xmlns:a16="http://schemas.microsoft.com/office/drawing/2014/main" id="{62ADBA5E-49E3-4208-BEC7-E1C28BC10E92}"/>
            </a:ext>
          </a:extLst>
        </xdr:cNvPr>
        <xdr:cNvSpPr txBox="1"/>
      </xdr:nvSpPr>
      <xdr:spPr>
        <a:xfrm>
          <a:off x="4229100" y="9469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63" name="フローチャート: 判断 162">
          <a:extLst>
            <a:ext uri="{FF2B5EF4-FFF2-40B4-BE49-F238E27FC236}">
              <a16:creationId xmlns:a16="http://schemas.microsoft.com/office/drawing/2014/main" id="{83EA532F-D448-4F08-B98B-618F30E00126}"/>
            </a:ext>
          </a:extLst>
        </xdr:cNvPr>
        <xdr:cNvSpPr/>
      </xdr:nvSpPr>
      <xdr:spPr>
        <a:xfrm>
          <a:off x="4124325" y="96081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4" name="フローチャート: 判断 163">
          <a:extLst>
            <a:ext uri="{FF2B5EF4-FFF2-40B4-BE49-F238E27FC236}">
              <a16:creationId xmlns:a16="http://schemas.microsoft.com/office/drawing/2014/main" id="{B12296F0-BA25-4000-9BA1-7E9A004C0A97}"/>
            </a:ext>
          </a:extLst>
        </xdr:cNvPr>
        <xdr:cNvSpPr/>
      </xdr:nvSpPr>
      <xdr:spPr>
        <a:xfrm>
          <a:off x="3381375" y="96589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101600</xdr:rowOff>
    </xdr:from>
    <xdr:to>
      <xdr:col>15</xdr:col>
      <xdr:colOff>101600</xdr:colOff>
      <xdr:row>58</xdr:row>
      <xdr:rowOff>31750</xdr:rowOff>
    </xdr:to>
    <xdr:sp macro="" textlink="">
      <xdr:nvSpPr>
        <xdr:cNvPr id="165" name="フローチャート: 判断 164">
          <a:extLst>
            <a:ext uri="{FF2B5EF4-FFF2-40B4-BE49-F238E27FC236}">
              <a16:creationId xmlns:a16="http://schemas.microsoft.com/office/drawing/2014/main" id="{02C083C2-C978-45E7-85BB-53D5D79C5882}"/>
            </a:ext>
          </a:extLst>
        </xdr:cNvPr>
        <xdr:cNvSpPr/>
      </xdr:nvSpPr>
      <xdr:spPr>
        <a:xfrm>
          <a:off x="2571750" y="9344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66" name="フローチャート: 判断 165">
          <a:extLst>
            <a:ext uri="{FF2B5EF4-FFF2-40B4-BE49-F238E27FC236}">
              <a16:creationId xmlns:a16="http://schemas.microsoft.com/office/drawing/2014/main" id="{05C46ED2-A09A-4B5B-A26A-A1DC43585966}"/>
            </a:ext>
          </a:extLst>
        </xdr:cNvPr>
        <xdr:cNvSpPr/>
      </xdr:nvSpPr>
      <xdr:spPr>
        <a:xfrm>
          <a:off x="1781175" y="95078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AEF84CF6-83A4-438F-9E38-3F6B84784948}"/>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C9F21C3-452E-4940-9077-B94535AE94F6}"/>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75941067-A154-4250-BE3C-FFCCCB8047A4}"/>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633BA803-0255-46F1-8C43-CF52D76F8780}"/>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E21FD302-5280-4DE6-8129-90FCE1DFCA9F}"/>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105410</xdr:rowOff>
    </xdr:from>
    <xdr:to>
      <xdr:col>24</xdr:col>
      <xdr:colOff>114300</xdr:colOff>
      <xdr:row>64</xdr:row>
      <xdr:rowOff>35560</xdr:rowOff>
    </xdr:to>
    <xdr:sp macro="" textlink="">
      <xdr:nvSpPr>
        <xdr:cNvPr id="172" name="楕円 171">
          <a:extLst>
            <a:ext uri="{FF2B5EF4-FFF2-40B4-BE49-F238E27FC236}">
              <a16:creationId xmlns:a16="http://schemas.microsoft.com/office/drawing/2014/main" id="{5088EC6A-1641-4BCC-932A-EF02E1303A0C}"/>
            </a:ext>
          </a:extLst>
        </xdr:cNvPr>
        <xdr:cNvSpPr/>
      </xdr:nvSpPr>
      <xdr:spPr>
        <a:xfrm>
          <a:off x="4124325" y="103130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63</xdr:row>
      <xdr:rowOff>20337</xdr:rowOff>
    </xdr:from>
    <xdr:ext cx="405111" cy="259045"/>
    <xdr:sp macro="" textlink="">
      <xdr:nvSpPr>
        <xdr:cNvPr id="173" name="【陸上競技場・野球場・球技場】&#10;有形固定資産減価償却率該当値テキスト">
          <a:extLst>
            <a:ext uri="{FF2B5EF4-FFF2-40B4-BE49-F238E27FC236}">
              <a16:creationId xmlns:a16="http://schemas.microsoft.com/office/drawing/2014/main" id="{2CF89E0D-4DDE-4A61-8C82-7D0C88561B45}"/>
            </a:ext>
          </a:extLst>
        </xdr:cNvPr>
        <xdr:cNvSpPr txBox="1"/>
      </xdr:nvSpPr>
      <xdr:spPr>
        <a:xfrm>
          <a:off x="4229100" y="1023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74" name="楕円 173">
          <a:extLst>
            <a:ext uri="{FF2B5EF4-FFF2-40B4-BE49-F238E27FC236}">
              <a16:creationId xmlns:a16="http://schemas.microsoft.com/office/drawing/2014/main" id="{84FF0277-4834-4449-B420-C756A6461474}"/>
            </a:ext>
          </a:extLst>
        </xdr:cNvPr>
        <xdr:cNvSpPr/>
      </xdr:nvSpPr>
      <xdr:spPr>
        <a:xfrm>
          <a:off x="3381375" y="9896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63</xdr:row>
      <xdr:rowOff>156210</xdr:rowOff>
    </xdr:to>
    <xdr:cxnSp macro="">
      <xdr:nvCxnSpPr>
        <xdr:cNvPr id="175" name="直線コネクタ 174">
          <a:extLst>
            <a:ext uri="{FF2B5EF4-FFF2-40B4-BE49-F238E27FC236}">
              <a16:creationId xmlns:a16="http://schemas.microsoft.com/office/drawing/2014/main" id="{85211525-68F8-4F08-BEB1-00D1D9DE0246}"/>
            </a:ext>
          </a:extLst>
        </xdr:cNvPr>
        <xdr:cNvCxnSpPr/>
      </xdr:nvCxnSpPr>
      <xdr:spPr>
        <a:xfrm>
          <a:off x="3429000" y="9944100"/>
          <a:ext cx="752475" cy="42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76" name="楕円 175">
          <a:extLst>
            <a:ext uri="{FF2B5EF4-FFF2-40B4-BE49-F238E27FC236}">
              <a16:creationId xmlns:a16="http://schemas.microsoft.com/office/drawing/2014/main" id="{AB6C5888-7118-4936-8232-6CF5BE397E11}"/>
            </a:ext>
          </a:extLst>
        </xdr:cNvPr>
        <xdr:cNvSpPr/>
      </xdr:nvSpPr>
      <xdr:spPr>
        <a:xfrm>
          <a:off x="2571750" y="99275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91440</xdr:rowOff>
    </xdr:to>
    <xdr:cxnSp macro="">
      <xdr:nvCxnSpPr>
        <xdr:cNvPr id="177" name="直線コネクタ 176">
          <a:extLst>
            <a:ext uri="{FF2B5EF4-FFF2-40B4-BE49-F238E27FC236}">
              <a16:creationId xmlns:a16="http://schemas.microsoft.com/office/drawing/2014/main" id="{1A7F8DA3-EE35-4B62-AAB7-BB341F2F2C4E}"/>
            </a:ext>
          </a:extLst>
        </xdr:cNvPr>
        <xdr:cNvCxnSpPr/>
      </xdr:nvCxnSpPr>
      <xdr:spPr>
        <a:xfrm flipV="1">
          <a:off x="2619375" y="9944100"/>
          <a:ext cx="809625"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95885</xdr:rowOff>
    </xdr:from>
    <xdr:to>
      <xdr:col>10</xdr:col>
      <xdr:colOff>165100</xdr:colOff>
      <xdr:row>64</xdr:row>
      <xdr:rowOff>26035</xdr:rowOff>
    </xdr:to>
    <xdr:sp macro="" textlink="">
      <xdr:nvSpPr>
        <xdr:cNvPr id="178" name="楕円 177">
          <a:extLst>
            <a:ext uri="{FF2B5EF4-FFF2-40B4-BE49-F238E27FC236}">
              <a16:creationId xmlns:a16="http://schemas.microsoft.com/office/drawing/2014/main" id="{DAA82F9B-8DBB-4ABA-9E56-2C603A559D7E}"/>
            </a:ext>
          </a:extLst>
        </xdr:cNvPr>
        <xdr:cNvSpPr/>
      </xdr:nvSpPr>
      <xdr:spPr>
        <a:xfrm>
          <a:off x="1781175" y="103066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63</xdr:row>
      <xdr:rowOff>146685</xdr:rowOff>
    </xdr:to>
    <xdr:cxnSp macro="">
      <xdr:nvCxnSpPr>
        <xdr:cNvPr id="179" name="直線コネクタ 178">
          <a:extLst>
            <a:ext uri="{FF2B5EF4-FFF2-40B4-BE49-F238E27FC236}">
              <a16:creationId xmlns:a16="http://schemas.microsoft.com/office/drawing/2014/main" id="{6E585B93-6109-4327-A0A6-E54C1207557C}"/>
            </a:ext>
          </a:extLst>
        </xdr:cNvPr>
        <xdr:cNvCxnSpPr/>
      </xdr:nvCxnSpPr>
      <xdr:spPr>
        <a:xfrm flipV="1">
          <a:off x="1828800" y="9975215"/>
          <a:ext cx="790575"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80" name="n_1aveValue【陸上競技場・野球場・球技場】&#10;有形固定資産減価償却率">
          <a:extLst>
            <a:ext uri="{FF2B5EF4-FFF2-40B4-BE49-F238E27FC236}">
              <a16:creationId xmlns:a16="http://schemas.microsoft.com/office/drawing/2014/main" id="{EA7382A3-AA6A-442B-93F8-FA0C5853F6E2}"/>
            </a:ext>
          </a:extLst>
        </xdr:cNvPr>
        <xdr:cNvSpPr txBox="1"/>
      </xdr:nvSpPr>
      <xdr:spPr>
        <a:xfrm>
          <a:off x="3239144"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48277</xdr:rowOff>
    </xdr:from>
    <xdr:ext cx="405111" cy="259045"/>
    <xdr:sp macro="" textlink="">
      <xdr:nvSpPr>
        <xdr:cNvPr id="181" name="n_2aveValue【陸上競技場・野球場・球技場】&#10;有形固定資産減価償却率">
          <a:extLst>
            <a:ext uri="{FF2B5EF4-FFF2-40B4-BE49-F238E27FC236}">
              <a16:creationId xmlns:a16="http://schemas.microsoft.com/office/drawing/2014/main" id="{EC29D009-FC8C-4DF0-BF06-BD966D9C4094}"/>
            </a:ext>
          </a:extLst>
        </xdr:cNvPr>
        <xdr:cNvSpPr txBox="1"/>
      </xdr:nvSpPr>
      <xdr:spPr>
        <a:xfrm>
          <a:off x="2439044" y="912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82" name="n_3aveValue【陸上競技場・野球場・球技場】&#10;有形固定資産減価償却率">
          <a:extLst>
            <a:ext uri="{FF2B5EF4-FFF2-40B4-BE49-F238E27FC236}">
              <a16:creationId xmlns:a16="http://schemas.microsoft.com/office/drawing/2014/main" id="{B07A877D-2EE9-4904-A4A5-FB04B8E3EA34}"/>
            </a:ext>
          </a:extLst>
        </xdr:cNvPr>
        <xdr:cNvSpPr txBox="1"/>
      </xdr:nvSpPr>
      <xdr:spPr>
        <a:xfrm>
          <a:off x="1648469" y="928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183" name="n_1mainValue【陸上競技場・野球場・球技場】&#10;有形固定資産減価償却率">
          <a:extLst>
            <a:ext uri="{FF2B5EF4-FFF2-40B4-BE49-F238E27FC236}">
              <a16:creationId xmlns:a16="http://schemas.microsoft.com/office/drawing/2014/main" id="{6E20AA03-063A-435D-BE7A-AC6A69FE41D2}"/>
            </a:ext>
          </a:extLst>
        </xdr:cNvPr>
        <xdr:cNvSpPr txBox="1"/>
      </xdr:nvSpPr>
      <xdr:spPr>
        <a:xfrm>
          <a:off x="3239144" y="998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184" name="n_2mainValue【陸上競技場・野球場・球技場】&#10;有形固定資産減価償却率">
          <a:extLst>
            <a:ext uri="{FF2B5EF4-FFF2-40B4-BE49-F238E27FC236}">
              <a16:creationId xmlns:a16="http://schemas.microsoft.com/office/drawing/2014/main" id="{8FD71DDF-63A0-4B1A-85A5-A194A43CFEF5}"/>
            </a:ext>
          </a:extLst>
        </xdr:cNvPr>
        <xdr:cNvSpPr txBox="1"/>
      </xdr:nvSpPr>
      <xdr:spPr>
        <a:xfrm>
          <a:off x="2439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17162</xdr:rowOff>
    </xdr:from>
    <xdr:ext cx="405111" cy="259045"/>
    <xdr:sp macro="" textlink="">
      <xdr:nvSpPr>
        <xdr:cNvPr id="185" name="n_3mainValue【陸上競技場・野球場・球技場】&#10;有形固定資産減価償却率">
          <a:extLst>
            <a:ext uri="{FF2B5EF4-FFF2-40B4-BE49-F238E27FC236}">
              <a16:creationId xmlns:a16="http://schemas.microsoft.com/office/drawing/2014/main" id="{270EC5A7-1DFF-42AD-985D-847C03894D73}"/>
            </a:ext>
          </a:extLst>
        </xdr:cNvPr>
        <xdr:cNvSpPr txBox="1"/>
      </xdr:nvSpPr>
      <xdr:spPr>
        <a:xfrm>
          <a:off x="1648469"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9A26A531-D99F-42AD-BAF4-A12E7F92F861}"/>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87" name="正方形/長方形 186">
          <a:extLst>
            <a:ext uri="{FF2B5EF4-FFF2-40B4-BE49-F238E27FC236}">
              <a16:creationId xmlns:a16="http://schemas.microsoft.com/office/drawing/2014/main" id="{A6B3EC8B-98DB-4513-8B8A-04746616EA19}"/>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8" name="正方形/長方形 187">
          <a:extLst>
            <a:ext uri="{FF2B5EF4-FFF2-40B4-BE49-F238E27FC236}">
              <a16:creationId xmlns:a16="http://schemas.microsoft.com/office/drawing/2014/main" id="{600C815B-6AD9-47E8-8A5C-77F971249D5E}"/>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9" name="正方形/長方形 188">
          <a:extLst>
            <a:ext uri="{FF2B5EF4-FFF2-40B4-BE49-F238E27FC236}">
              <a16:creationId xmlns:a16="http://schemas.microsoft.com/office/drawing/2014/main" id="{0FBA9C33-565C-41A0-B5B9-4D1C39AE2450}"/>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0" name="正方形/長方形 189">
          <a:extLst>
            <a:ext uri="{FF2B5EF4-FFF2-40B4-BE49-F238E27FC236}">
              <a16:creationId xmlns:a16="http://schemas.microsoft.com/office/drawing/2014/main" id="{5C0647E0-1D62-4C83-AD3E-63284103632E}"/>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1D017154-4BBF-4EF8-892D-A671FF29BB8C}"/>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EE55ABDC-37D0-475D-8013-190D2FA583B6}"/>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9BDB606A-E5CB-4931-B04D-B563B44F0AF2}"/>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4" name="直線コネクタ 193">
          <a:extLst>
            <a:ext uri="{FF2B5EF4-FFF2-40B4-BE49-F238E27FC236}">
              <a16:creationId xmlns:a16="http://schemas.microsoft.com/office/drawing/2014/main" id="{3354DEB6-7E2A-4F90-A796-0BFEDE3EF4B1}"/>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5" name="テキスト ボックス 194">
          <a:extLst>
            <a:ext uri="{FF2B5EF4-FFF2-40B4-BE49-F238E27FC236}">
              <a16:creationId xmlns:a16="http://schemas.microsoft.com/office/drawing/2014/main" id="{4B890E67-3D48-42F0-A723-9CBEE8E620A7}"/>
            </a:ext>
          </a:extLst>
        </xdr:cNvPr>
        <xdr:cNvSpPr txBox="1"/>
      </xdr:nvSpPr>
      <xdr:spPr>
        <a:xfrm>
          <a:off x="5527221"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6" name="直線コネクタ 195">
          <a:extLst>
            <a:ext uri="{FF2B5EF4-FFF2-40B4-BE49-F238E27FC236}">
              <a16:creationId xmlns:a16="http://schemas.microsoft.com/office/drawing/2014/main" id="{7185BC65-A822-44FC-A89B-5A85C6AAFB9D}"/>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7" name="テキスト ボックス 196">
          <a:extLst>
            <a:ext uri="{FF2B5EF4-FFF2-40B4-BE49-F238E27FC236}">
              <a16:creationId xmlns:a16="http://schemas.microsoft.com/office/drawing/2014/main" id="{E8CBFD86-2E01-4811-BA67-F41BE6407F05}"/>
            </a:ext>
          </a:extLst>
        </xdr:cNvPr>
        <xdr:cNvSpPr txBox="1"/>
      </xdr:nvSpPr>
      <xdr:spPr>
        <a:xfrm>
          <a:off x="5527221"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8" name="直線コネクタ 197">
          <a:extLst>
            <a:ext uri="{FF2B5EF4-FFF2-40B4-BE49-F238E27FC236}">
              <a16:creationId xmlns:a16="http://schemas.microsoft.com/office/drawing/2014/main" id="{05395836-0CBA-4CA9-9402-48F68BC3FE56}"/>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9" name="テキスト ボックス 198">
          <a:extLst>
            <a:ext uri="{FF2B5EF4-FFF2-40B4-BE49-F238E27FC236}">
              <a16:creationId xmlns:a16="http://schemas.microsoft.com/office/drawing/2014/main" id="{197026CA-EE38-4DC2-BD4C-31B3B32C2ECB}"/>
            </a:ext>
          </a:extLst>
        </xdr:cNvPr>
        <xdr:cNvSpPr txBox="1"/>
      </xdr:nvSpPr>
      <xdr:spPr>
        <a:xfrm>
          <a:off x="5527221" y="937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0" name="直線コネクタ 199">
          <a:extLst>
            <a:ext uri="{FF2B5EF4-FFF2-40B4-BE49-F238E27FC236}">
              <a16:creationId xmlns:a16="http://schemas.microsoft.com/office/drawing/2014/main" id="{D879B7E3-17DA-4075-99A6-A1ACF4440370}"/>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1" name="テキスト ボックス 200">
          <a:extLst>
            <a:ext uri="{FF2B5EF4-FFF2-40B4-BE49-F238E27FC236}">
              <a16:creationId xmlns:a16="http://schemas.microsoft.com/office/drawing/2014/main" id="{A94715E8-A81A-45D2-8945-E19E2B2CB92E}"/>
            </a:ext>
          </a:extLst>
        </xdr:cNvPr>
        <xdr:cNvSpPr txBox="1"/>
      </xdr:nvSpPr>
      <xdr:spPr>
        <a:xfrm>
          <a:off x="5527221" y="894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8216C470-6D08-4CB2-BDFE-DDC5D62DB3E1}"/>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22E944B6-0844-4F86-AAFE-85202AEF6771}"/>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陸上競技場・野球場・球技場】&#10;一人当たり面積グラフ枠">
          <a:extLst>
            <a:ext uri="{FF2B5EF4-FFF2-40B4-BE49-F238E27FC236}">
              <a16:creationId xmlns:a16="http://schemas.microsoft.com/office/drawing/2014/main" id="{3F498861-B853-4191-9169-CFDF48D8565A}"/>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112014</xdr:rowOff>
    </xdr:from>
    <xdr:to>
      <xdr:col>54</xdr:col>
      <xdr:colOff>189865</xdr:colOff>
      <xdr:row>63</xdr:row>
      <xdr:rowOff>107442</xdr:rowOff>
    </xdr:to>
    <xdr:cxnSp macro="">
      <xdr:nvCxnSpPr>
        <xdr:cNvPr id="205" name="直線コネクタ 204">
          <a:extLst>
            <a:ext uri="{FF2B5EF4-FFF2-40B4-BE49-F238E27FC236}">
              <a16:creationId xmlns:a16="http://schemas.microsoft.com/office/drawing/2014/main" id="{0D08C1E1-A184-44E4-9D76-91787317AAE8}"/>
            </a:ext>
          </a:extLst>
        </xdr:cNvPr>
        <xdr:cNvCxnSpPr/>
      </xdr:nvCxnSpPr>
      <xdr:spPr>
        <a:xfrm flipV="1">
          <a:off x="9427845" y="9351264"/>
          <a:ext cx="1270" cy="96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206" name="【陸上競技場・野球場・球技場】&#10;一人当たり面積最小値テキスト">
          <a:extLst>
            <a:ext uri="{FF2B5EF4-FFF2-40B4-BE49-F238E27FC236}">
              <a16:creationId xmlns:a16="http://schemas.microsoft.com/office/drawing/2014/main" id="{2847E522-575F-47DB-8DD9-E1F17B4A2566}"/>
            </a:ext>
          </a:extLst>
        </xdr:cNvPr>
        <xdr:cNvSpPr txBox="1"/>
      </xdr:nvSpPr>
      <xdr:spPr>
        <a:xfrm>
          <a:off x="9477375" y="1032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207" name="直線コネクタ 206">
          <a:extLst>
            <a:ext uri="{FF2B5EF4-FFF2-40B4-BE49-F238E27FC236}">
              <a16:creationId xmlns:a16="http://schemas.microsoft.com/office/drawing/2014/main" id="{DD1A977E-77F7-4D04-959F-2F41817A06EB}"/>
            </a:ext>
          </a:extLst>
        </xdr:cNvPr>
        <xdr:cNvCxnSpPr/>
      </xdr:nvCxnSpPr>
      <xdr:spPr>
        <a:xfrm>
          <a:off x="9363075" y="103150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58691</xdr:rowOff>
    </xdr:from>
    <xdr:ext cx="469744" cy="259045"/>
    <xdr:sp macro="" textlink="">
      <xdr:nvSpPr>
        <xdr:cNvPr id="208" name="【陸上競技場・野球場・球技場】&#10;一人当たり面積最大値テキスト">
          <a:extLst>
            <a:ext uri="{FF2B5EF4-FFF2-40B4-BE49-F238E27FC236}">
              <a16:creationId xmlns:a16="http://schemas.microsoft.com/office/drawing/2014/main" id="{B11ABD98-939E-40B0-96C7-CD133C4CDCF1}"/>
            </a:ext>
          </a:extLst>
        </xdr:cNvPr>
        <xdr:cNvSpPr txBox="1"/>
      </xdr:nvSpPr>
      <xdr:spPr>
        <a:xfrm>
          <a:off x="9477375" y="913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112014</xdr:rowOff>
    </xdr:from>
    <xdr:to>
      <xdr:col>55</xdr:col>
      <xdr:colOff>88900</xdr:colOff>
      <xdr:row>57</xdr:row>
      <xdr:rowOff>112014</xdr:rowOff>
    </xdr:to>
    <xdr:cxnSp macro="">
      <xdr:nvCxnSpPr>
        <xdr:cNvPr id="209" name="直線コネクタ 208">
          <a:extLst>
            <a:ext uri="{FF2B5EF4-FFF2-40B4-BE49-F238E27FC236}">
              <a16:creationId xmlns:a16="http://schemas.microsoft.com/office/drawing/2014/main" id="{E25F9BB5-ACE9-492B-AA14-26E89006F238}"/>
            </a:ext>
          </a:extLst>
        </xdr:cNvPr>
        <xdr:cNvCxnSpPr/>
      </xdr:nvCxnSpPr>
      <xdr:spPr>
        <a:xfrm>
          <a:off x="9363075" y="93512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106951</xdr:rowOff>
    </xdr:from>
    <xdr:ext cx="469744" cy="259045"/>
    <xdr:sp macro="" textlink="">
      <xdr:nvSpPr>
        <xdr:cNvPr id="210" name="【陸上競技場・野球場・球技場】&#10;一人当たり面積平均値テキスト">
          <a:extLst>
            <a:ext uri="{FF2B5EF4-FFF2-40B4-BE49-F238E27FC236}">
              <a16:creationId xmlns:a16="http://schemas.microsoft.com/office/drawing/2014/main" id="{9BFDE56C-51D8-4C5E-87A8-9B12519C081C}"/>
            </a:ext>
          </a:extLst>
        </xdr:cNvPr>
        <xdr:cNvSpPr txBox="1"/>
      </xdr:nvSpPr>
      <xdr:spPr>
        <a:xfrm>
          <a:off x="9477375"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84074</xdr:rowOff>
    </xdr:from>
    <xdr:to>
      <xdr:col>55</xdr:col>
      <xdr:colOff>50800</xdr:colOff>
      <xdr:row>62</xdr:row>
      <xdr:rowOff>14224</xdr:rowOff>
    </xdr:to>
    <xdr:sp macro="" textlink="">
      <xdr:nvSpPr>
        <xdr:cNvPr id="211" name="フローチャート: 判断 210">
          <a:extLst>
            <a:ext uri="{FF2B5EF4-FFF2-40B4-BE49-F238E27FC236}">
              <a16:creationId xmlns:a16="http://schemas.microsoft.com/office/drawing/2014/main" id="{0D20C0A0-AF84-4A7B-A11E-B46C5ACD64ED}"/>
            </a:ext>
          </a:extLst>
        </xdr:cNvPr>
        <xdr:cNvSpPr/>
      </xdr:nvSpPr>
      <xdr:spPr>
        <a:xfrm>
          <a:off x="9401175" y="997419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102362</xdr:rowOff>
    </xdr:from>
    <xdr:to>
      <xdr:col>50</xdr:col>
      <xdr:colOff>165100</xdr:colOff>
      <xdr:row>62</xdr:row>
      <xdr:rowOff>32512</xdr:rowOff>
    </xdr:to>
    <xdr:sp macro="" textlink="">
      <xdr:nvSpPr>
        <xdr:cNvPr id="212" name="フローチャート: 判断 211">
          <a:extLst>
            <a:ext uri="{FF2B5EF4-FFF2-40B4-BE49-F238E27FC236}">
              <a16:creationId xmlns:a16="http://schemas.microsoft.com/office/drawing/2014/main" id="{49711400-6A11-4923-87FF-5D4BD585152F}"/>
            </a:ext>
          </a:extLst>
        </xdr:cNvPr>
        <xdr:cNvSpPr/>
      </xdr:nvSpPr>
      <xdr:spPr>
        <a:xfrm>
          <a:off x="8639175" y="999248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106934</xdr:rowOff>
    </xdr:from>
    <xdr:to>
      <xdr:col>46</xdr:col>
      <xdr:colOff>38100</xdr:colOff>
      <xdr:row>62</xdr:row>
      <xdr:rowOff>37084</xdr:rowOff>
    </xdr:to>
    <xdr:sp macro="" textlink="">
      <xdr:nvSpPr>
        <xdr:cNvPr id="213" name="フローチャート: 判断 212">
          <a:extLst>
            <a:ext uri="{FF2B5EF4-FFF2-40B4-BE49-F238E27FC236}">
              <a16:creationId xmlns:a16="http://schemas.microsoft.com/office/drawing/2014/main" id="{F436B8EB-2893-438D-9810-565C78235BC7}"/>
            </a:ext>
          </a:extLst>
        </xdr:cNvPr>
        <xdr:cNvSpPr/>
      </xdr:nvSpPr>
      <xdr:spPr>
        <a:xfrm>
          <a:off x="7839075" y="999070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118364</xdr:rowOff>
    </xdr:from>
    <xdr:to>
      <xdr:col>41</xdr:col>
      <xdr:colOff>101600</xdr:colOff>
      <xdr:row>63</xdr:row>
      <xdr:rowOff>48514</xdr:rowOff>
    </xdr:to>
    <xdr:sp macro="" textlink="">
      <xdr:nvSpPr>
        <xdr:cNvPr id="214" name="フローチャート: 判断 213">
          <a:extLst>
            <a:ext uri="{FF2B5EF4-FFF2-40B4-BE49-F238E27FC236}">
              <a16:creationId xmlns:a16="http://schemas.microsoft.com/office/drawing/2014/main" id="{0BE53061-F254-433D-9779-FCE02445FC14}"/>
            </a:ext>
          </a:extLst>
        </xdr:cNvPr>
        <xdr:cNvSpPr/>
      </xdr:nvSpPr>
      <xdr:spPr>
        <a:xfrm>
          <a:off x="7029450" y="1017041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B8C87322-5182-4A79-AC6A-814A980CE589}"/>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A24C7089-C92C-477B-8DF3-E29FD0DEF6EB}"/>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D82A3C2A-AD97-4609-8955-2C3298DEADE8}"/>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C12CFBF-40D3-402C-8511-9FB638AC439C}"/>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2F57E796-3D74-4C01-B35C-0949DC543094}"/>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56642</xdr:rowOff>
    </xdr:from>
    <xdr:to>
      <xdr:col>55</xdr:col>
      <xdr:colOff>50800</xdr:colOff>
      <xdr:row>63</xdr:row>
      <xdr:rowOff>158242</xdr:rowOff>
    </xdr:to>
    <xdr:sp macro="" textlink="">
      <xdr:nvSpPr>
        <xdr:cNvPr id="220" name="楕円 219">
          <a:extLst>
            <a:ext uri="{FF2B5EF4-FFF2-40B4-BE49-F238E27FC236}">
              <a16:creationId xmlns:a16="http://schemas.microsoft.com/office/drawing/2014/main" id="{4AF40C12-96E1-4413-B413-AC126D8A206A}"/>
            </a:ext>
          </a:extLst>
        </xdr:cNvPr>
        <xdr:cNvSpPr/>
      </xdr:nvSpPr>
      <xdr:spPr>
        <a:xfrm>
          <a:off x="9401175" y="1026744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143019</xdr:rowOff>
    </xdr:from>
    <xdr:ext cx="469744" cy="259045"/>
    <xdr:sp macro="" textlink="">
      <xdr:nvSpPr>
        <xdr:cNvPr id="221" name="【陸上競技場・野球場・球技場】&#10;一人当たり面積該当値テキスト">
          <a:extLst>
            <a:ext uri="{FF2B5EF4-FFF2-40B4-BE49-F238E27FC236}">
              <a16:creationId xmlns:a16="http://schemas.microsoft.com/office/drawing/2014/main" id="{D39154B0-D20E-4118-82B8-A611F156734C}"/>
            </a:ext>
          </a:extLst>
        </xdr:cNvPr>
        <xdr:cNvSpPr txBox="1"/>
      </xdr:nvSpPr>
      <xdr:spPr>
        <a:xfrm>
          <a:off x="9477375" y="101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56642</xdr:rowOff>
    </xdr:from>
    <xdr:to>
      <xdr:col>50</xdr:col>
      <xdr:colOff>165100</xdr:colOff>
      <xdr:row>63</xdr:row>
      <xdr:rowOff>158242</xdr:rowOff>
    </xdr:to>
    <xdr:sp macro="" textlink="">
      <xdr:nvSpPr>
        <xdr:cNvPr id="222" name="楕円 221">
          <a:extLst>
            <a:ext uri="{FF2B5EF4-FFF2-40B4-BE49-F238E27FC236}">
              <a16:creationId xmlns:a16="http://schemas.microsoft.com/office/drawing/2014/main" id="{E453EB90-285E-4311-B337-B43CA57BD414}"/>
            </a:ext>
          </a:extLst>
        </xdr:cNvPr>
        <xdr:cNvSpPr/>
      </xdr:nvSpPr>
      <xdr:spPr>
        <a:xfrm>
          <a:off x="8639175" y="1026744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107442</xdr:rowOff>
    </xdr:from>
    <xdr:to>
      <xdr:col>55</xdr:col>
      <xdr:colOff>0</xdr:colOff>
      <xdr:row>63</xdr:row>
      <xdr:rowOff>107442</xdr:rowOff>
    </xdr:to>
    <xdr:cxnSp macro="">
      <xdr:nvCxnSpPr>
        <xdr:cNvPr id="223" name="直線コネクタ 222">
          <a:extLst>
            <a:ext uri="{FF2B5EF4-FFF2-40B4-BE49-F238E27FC236}">
              <a16:creationId xmlns:a16="http://schemas.microsoft.com/office/drawing/2014/main" id="{17C322BF-AFCC-4053-8D4E-2311CCB2F62D}"/>
            </a:ext>
          </a:extLst>
        </xdr:cNvPr>
        <xdr:cNvCxnSpPr/>
      </xdr:nvCxnSpPr>
      <xdr:spPr>
        <a:xfrm>
          <a:off x="8686800" y="1031506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61214</xdr:rowOff>
    </xdr:from>
    <xdr:to>
      <xdr:col>46</xdr:col>
      <xdr:colOff>38100</xdr:colOff>
      <xdr:row>63</xdr:row>
      <xdr:rowOff>162814</xdr:rowOff>
    </xdr:to>
    <xdr:sp macro="" textlink="">
      <xdr:nvSpPr>
        <xdr:cNvPr id="224" name="楕円 223">
          <a:extLst>
            <a:ext uri="{FF2B5EF4-FFF2-40B4-BE49-F238E27FC236}">
              <a16:creationId xmlns:a16="http://schemas.microsoft.com/office/drawing/2014/main" id="{0B065C6C-4AB6-429D-895E-278217376306}"/>
            </a:ext>
          </a:extLst>
        </xdr:cNvPr>
        <xdr:cNvSpPr/>
      </xdr:nvSpPr>
      <xdr:spPr>
        <a:xfrm>
          <a:off x="7839075" y="102751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107442</xdr:rowOff>
    </xdr:from>
    <xdr:to>
      <xdr:col>50</xdr:col>
      <xdr:colOff>114300</xdr:colOff>
      <xdr:row>63</xdr:row>
      <xdr:rowOff>112014</xdr:rowOff>
    </xdr:to>
    <xdr:cxnSp macro="">
      <xdr:nvCxnSpPr>
        <xdr:cNvPr id="225" name="直線コネクタ 224">
          <a:extLst>
            <a:ext uri="{FF2B5EF4-FFF2-40B4-BE49-F238E27FC236}">
              <a16:creationId xmlns:a16="http://schemas.microsoft.com/office/drawing/2014/main" id="{89490D93-AF88-4061-AA8D-46006CDA903E}"/>
            </a:ext>
          </a:extLst>
        </xdr:cNvPr>
        <xdr:cNvCxnSpPr/>
      </xdr:nvCxnSpPr>
      <xdr:spPr>
        <a:xfrm flipV="1">
          <a:off x="7886700" y="10315067"/>
          <a:ext cx="8001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61214</xdr:rowOff>
    </xdr:from>
    <xdr:to>
      <xdr:col>41</xdr:col>
      <xdr:colOff>101600</xdr:colOff>
      <xdr:row>63</xdr:row>
      <xdr:rowOff>162814</xdr:rowOff>
    </xdr:to>
    <xdr:sp macro="" textlink="">
      <xdr:nvSpPr>
        <xdr:cNvPr id="226" name="楕円 225">
          <a:extLst>
            <a:ext uri="{FF2B5EF4-FFF2-40B4-BE49-F238E27FC236}">
              <a16:creationId xmlns:a16="http://schemas.microsoft.com/office/drawing/2014/main" id="{3E926CDB-001D-463F-987D-F72A3141383D}"/>
            </a:ext>
          </a:extLst>
        </xdr:cNvPr>
        <xdr:cNvSpPr/>
      </xdr:nvSpPr>
      <xdr:spPr>
        <a:xfrm>
          <a:off x="7029450" y="102751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112014</xdr:rowOff>
    </xdr:from>
    <xdr:to>
      <xdr:col>45</xdr:col>
      <xdr:colOff>177800</xdr:colOff>
      <xdr:row>63</xdr:row>
      <xdr:rowOff>112014</xdr:rowOff>
    </xdr:to>
    <xdr:cxnSp macro="">
      <xdr:nvCxnSpPr>
        <xdr:cNvPr id="227" name="直線コネクタ 226">
          <a:extLst>
            <a:ext uri="{FF2B5EF4-FFF2-40B4-BE49-F238E27FC236}">
              <a16:creationId xmlns:a16="http://schemas.microsoft.com/office/drawing/2014/main" id="{D0C363CC-2537-4C26-B0C9-24BD15F0E045}"/>
            </a:ext>
          </a:extLst>
        </xdr:cNvPr>
        <xdr:cNvCxnSpPr/>
      </xdr:nvCxnSpPr>
      <xdr:spPr>
        <a:xfrm>
          <a:off x="7077075" y="1032281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49039</xdr:rowOff>
    </xdr:from>
    <xdr:ext cx="469744" cy="259045"/>
    <xdr:sp macro="" textlink="">
      <xdr:nvSpPr>
        <xdr:cNvPr id="228" name="n_1aveValue【陸上競技場・野球場・球技場】&#10;一人当たり面積">
          <a:extLst>
            <a:ext uri="{FF2B5EF4-FFF2-40B4-BE49-F238E27FC236}">
              <a16:creationId xmlns:a16="http://schemas.microsoft.com/office/drawing/2014/main" id="{E37F0A51-E6E8-4BFF-AE53-4002FA9BF15B}"/>
            </a:ext>
          </a:extLst>
        </xdr:cNvPr>
        <xdr:cNvSpPr txBox="1"/>
      </xdr:nvSpPr>
      <xdr:spPr>
        <a:xfrm>
          <a:off x="8458277" y="977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53611</xdr:rowOff>
    </xdr:from>
    <xdr:ext cx="469744" cy="259045"/>
    <xdr:sp macro="" textlink="">
      <xdr:nvSpPr>
        <xdr:cNvPr id="229" name="n_2aveValue【陸上競技場・野球場・球技場】&#10;一人当たり面積">
          <a:extLst>
            <a:ext uri="{FF2B5EF4-FFF2-40B4-BE49-F238E27FC236}">
              <a16:creationId xmlns:a16="http://schemas.microsoft.com/office/drawing/2014/main" id="{2B87A6B4-764B-4062-A9B8-D97453DA0ACF}"/>
            </a:ext>
          </a:extLst>
        </xdr:cNvPr>
        <xdr:cNvSpPr txBox="1"/>
      </xdr:nvSpPr>
      <xdr:spPr>
        <a:xfrm>
          <a:off x="7677227" y="97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65041</xdr:rowOff>
    </xdr:from>
    <xdr:ext cx="469744" cy="259045"/>
    <xdr:sp macro="" textlink="">
      <xdr:nvSpPr>
        <xdr:cNvPr id="230" name="n_3aveValue【陸上競技場・野球場・球技場】&#10;一人当たり面積">
          <a:extLst>
            <a:ext uri="{FF2B5EF4-FFF2-40B4-BE49-F238E27FC236}">
              <a16:creationId xmlns:a16="http://schemas.microsoft.com/office/drawing/2014/main" id="{09F1887B-A9F6-42B8-B608-81D489D7E06A}"/>
            </a:ext>
          </a:extLst>
        </xdr:cNvPr>
        <xdr:cNvSpPr txBox="1"/>
      </xdr:nvSpPr>
      <xdr:spPr>
        <a:xfrm>
          <a:off x="6867602" y="995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149369</xdr:rowOff>
    </xdr:from>
    <xdr:ext cx="469744" cy="259045"/>
    <xdr:sp macro="" textlink="">
      <xdr:nvSpPr>
        <xdr:cNvPr id="231" name="n_1mainValue【陸上競技場・野球場・球技場】&#10;一人当たり面積">
          <a:extLst>
            <a:ext uri="{FF2B5EF4-FFF2-40B4-BE49-F238E27FC236}">
              <a16:creationId xmlns:a16="http://schemas.microsoft.com/office/drawing/2014/main" id="{D1724DD0-3DD7-48B1-A2DB-9C4B2BE94374}"/>
            </a:ext>
          </a:extLst>
        </xdr:cNvPr>
        <xdr:cNvSpPr txBox="1"/>
      </xdr:nvSpPr>
      <xdr:spPr>
        <a:xfrm>
          <a:off x="8458277" y="103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153941</xdr:rowOff>
    </xdr:from>
    <xdr:ext cx="469744" cy="259045"/>
    <xdr:sp macro="" textlink="">
      <xdr:nvSpPr>
        <xdr:cNvPr id="232" name="n_2mainValue【陸上競技場・野球場・球技場】&#10;一人当たり面積">
          <a:extLst>
            <a:ext uri="{FF2B5EF4-FFF2-40B4-BE49-F238E27FC236}">
              <a16:creationId xmlns:a16="http://schemas.microsoft.com/office/drawing/2014/main" id="{989DA388-442A-4E03-B79B-55B4A92A8C7F}"/>
            </a:ext>
          </a:extLst>
        </xdr:cNvPr>
        <xdr:cNvSpPr txBox="1"/>
      </xdr:nvSpPr>
      <xdr:spPr>
        <a:xfrm>
          <a:off x="7677227" y="1036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153941</xdr:rowOff>
    </xdr:from>
    <xdr:ext cx="469744" cy="259045"/>
    <xdr:sp macro="" textlink="">
      <xdr:nvSpPr>
        <xdr:cNvPr id="233" name="n_3mainValue【陸上競技場・野球場・球技場】&#10;一人当たり面積">
          <a:extLst>
            <a:ext uri="{FF2B5EF4-FFF2-40B4-BE49-F238E27FC236}">
              <a16:creationId xmlns:a16="http://schemas.microsoft.com/office/drawing/2014/main" id="{5AD11124-3371-4EEF-911E-ADBE4444B17C}"/>
            </a:ext>
          </a:extLst>
        </xdr:cNvPr>
        <xdr:cNvSpPr txBox="1"/>
      </xdr:nvSpPr>
      <xdr:spPr>
        <a:xfrm>
          <a:off x="6867602" y="1036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DFFF0DB5-836E-4349-8399-443AA049EB8E}"/>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35" name="正方形/長方形 234">
          <a:extLst>
            <a:ext uri="{FF2B5EF4-FFF2-40B4-BE49-F238E27FC236}">
              <a16:creationId xmlns:a16="http://schemas.microsoft.com/office/drawing/2014/main" id="{12F9A843-FC43-43B0-9842-317053435B4F}"/>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36" name="正方形/長方形 235">
          <a:extLst>
            <a:ext uri="{FF2B5EF4-FFF2-40B4-BE49-F238E27FC236}">
              <a16:creationId xmlns:a16="http://schemas.microsoft.com/office/drawing/2014/main" id="{B9977BD8-633F-4E2B-8A72-BD4D9F573B5B}"/>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7" name="正方形/長方形 236">
          <a:extLst>
            <a:ext uri="{FF2B5EF4-FFF2-40B4-BE49-F238E27FC236}">
              <a16:creationId xmlns:a16="http://schemas.microsoft.com/office/drawing/2014/main" id="{9E499734-8082-4818-89BB-AF0EBEC495AA}"/>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8" name="正方形/長方形 237">
          <a:extLst>
            <a:ext uri="{FF2B5EF4-FFF2-40B4-BE49-F238E27FC236}">
              <a16:creationId xmlns:a16="http://schemas.microsoft.com/office/drawing/2014/main" id="{97AA00E6-94FD-4F37-B98C-137E650E76FD}"/>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24ED5187-BCA7-4CE1-A23F-46065D6211C9}"/>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DE7B5978-B80D-42B4-AAAE-6A9064F26040}"/>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2CB66FF9-92C0-443F-81F8-86D2A24A4AFF}"/>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a:extLst>
            <a:ext uri="{FF2B5EF4-FFF2-40B4-BE49-F238E27FC236}">
              <a16:creationId xmlns:a16="http://schemas.microsoft.com/office/drawing/2014/main" id="{CB1B3AB9-C764-4233-9751-6E68B2F2C3EA}"/>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a:extLst>
            <a:ext uri="{FF2B5EF4-FFF2-40B4-BE49-F238E27FC236}">
              <a16:creationId xmlns:a16="http://schemas.microsoft.com/office/drawing/2014/main" id="{21F424BD-3C44-4FA3-83BE-FFE232402431}"/>
            </a:ext>
          </a:extLst>
        </xdr:cNvPr>
        <xdr:cNvCxnSpPr/>
      </xdr:nvCxnSpPr>
      <xdr:spPr>
        <a:xfrm>
          <a:off x="6858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4" name="テキスト ボックス 243">
          <a:extLst>
            <a:ext uri="{FF2B5EF4-FFF2-40B4-BE49-F238E27FC236}">
              <a16:creationId xmlns:a16="http://schemas.microsoft.com/office/drawing/2014/main" id="{93E647E5-C268-4CA5-8BF7-B568ABE3AE93}"/>
            </a:ext>
          </a:extLst>
        </xdr:cNvPr>
        <xdr:cNvSpPr txBox="1"/>
      </xdr:nvSpPr>
      <xdr:spPr>
        <a:xfrm>
          <a:off x="2789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a:extLst>
            <a:ext uri="{FF2B5EF4-FFF2-40B4-BE49-F238E27FC236}">
              <a16:creationId xmlns:a16="http://schemas.microsoft.com/office/drawing/2014/main" id="{68CF512F-CF9F-4D85-8409-B5399262FAD1}"/>
            </a:ext>
          </a:extLst>
        </xdr:cNvPr>
        <xdr:cNvCxnSpPr/>
      </xdr:nvCxnSpPr>
      <xdr:spPr>
        <a:xfrm>
          <a:off x="6858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a:extLst>
            <a:ext uri="{FF2B5EF4-FFF2-40B4-BE49-F238E27FC236}">
              <a16:creationId xmlns:a16="http://schemas.microsoft.com/office/drawing/2014/main" id="{E282982A-8362-476C-8110-EC6FBC493332}"/>
            </a:ext>
          </a:extLst>
        </xdr:cNvPr>
        <xdr:cNvSpPr txBox="1"/>
      </xdr:nvSpPr>
      <xdr:spPr>
        <a:xfrm>
          <a:off x="339891"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a:extLst>
            <a:ext uri="{FF2B5EF4-FFF2-40B4-BE49-F238E27FC236}">
              <a16:creationId xmlns:a16="http://schemas.microsoft.com/office/drawing/2014/main" id="{AAEF37FA-C6A1-4740-AAB1-DFFC6B05387F}"/>
            </a:ext>
          </a:extLst>
        </xdr:cNvPr>
        <xdr:cNvCxnSpPr/>
      </xdr:nvCxnSpPr>
      <xdr:spPr>
        <a:xfrm>
          <a:off x="6858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a:extLst>
            <a:ext uri="{FF2B5EF4-FFF2-40B4-BE49-F238E27FC236}">
              <a16:creationId xmlns:a16="http://schemas.microsoft.com/office/drawing/2014/main" id="{F012CA30-2493-4DC9-8925-BD6C70602553}"/>
            </a:ext>
          </a:extLst>
        </xdr:cNvPr>
        <xdr:cNvSpPr txBox="1"/>
      </xdr:nvSpPr>
      <xdr:spPr>
        <a:xfrm>
          <a:off x="339891"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a:extLst>
            <a:ext uri="{FF2B5EF4-FFF2-40B4-BE49-F238E27FC236}">
              <a16:creationId xmlns:a16="http://schemas.microsoft.com/office/drawing/2014/main" id="{CF3C6551-316B-4C44-A7AB-3F0EC85D25F8}"/>
            </a:ext>
          </a:extLst>
        </xdr:cNvPr>
        <xdr:cNvCxnSpPr/>
      </xdr:nvCxnSpPr>
      <xdr:spPr>
        <a:xfrm>
          <a:off x="6858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0" name="テキスト ボックス 249">
          <a:extLst>
            <a:ext uri="{FF2B5EF4-FFF2-40B4-BE49-F238E27FC236}">
              <a16:creationId xmlns:a16="http://schemas.microsoft.com/office/drawing/2014/main" id="{4C08D8D7-0442-43D0-887B-B932DCB09253}"/>
            </a:ext>
          </a:extLst>
        </xdr:cNvPr>
        <xdr:cNvSpPr txBox="1"/>
      </xdr:nvSpPr>
      <xdr:spPr>
        <a:xfrm>
          <a:off x="339891"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7AD7A91E-1E8C-4F91-80CC-453070ED8950}"/>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2" name="テキスト ボックス 251">
          <a:extLst>
            <a:ext uri="{FF2B5EF4-FFF2-40B4-BE49-F238E27FC236}">
              <a16:creationId xmlns:a16="http://schemas.microsoft.com/office/drawing/2014/main" id="{C9811655-3E4C-4E7E-B1CC-7F76CC36F016}"/>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県民会館】&#10;有形固定資産減価償却率グラフ枠">
          <a:extLst>
            <a:ext uri="{FF2B5EF4-FFF2-40B4-BE49-F238E27FC236}">
              <a16:creationId xmlns:a16="http://schemas.microsoft.com/office/drawing/2014/main" id="{052E6BC2-D144-4B58-A6B0-BD035EA1F976}"/>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38100</xdr:rowOff>
    </xdr:from>
    <xdr:to>
      <xdr:col>24</xdr:col>
      <xdr:colOff>62865</xdr:colOff>
      <xdr:row>85</xdr:row>
      <xdr:rowOff>111252</xdr:rowOff>
    </xdr:to>
    <xdr:cxnSp macro="">
      <xdr:nvCxnSpPr>
        <xdr:cNvPr id="254" name="直線コネクタ 253">
          <a:extLst>
            <a:ext uri="{FF2B5EF4-FFF2-40B4-BE49-F238E27FC236}">
              <a16:creationId xmlns:a16="http://schemas.microsoft.com/office/drawing/2014/main" id="{BE92B465-05D4-4701-9612-E08EB6FC67A2}"/>
            </a:ext>
          </a:extLst>
        </xdr:cNvPr>
        <xdr:cNvCxnSpPr/>
      </xdr:nvCxnSpPr>
      <xdr:spPr>
        <a:xfrm flipV="1">
          <a:off x="4179570" y="12677775"/>
          <a:ext cx="127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115079</xdr:rowOff>
    </xdr:from>
    <xdr:ext cx="405111" cy="259045"/>
    <xdr:sp macro="" textlink="">
      <xdr:nvSpPr>
        <xdr:cNvPr id="255" name="【県民会館】&#10;有形固定資産減価償却率最小値テキスト">
          <a:extLst>
            <a:ext uri="{FF2B5EF4-FFF2-40B4-BE49-F238E27FC236}">
              <a16:creationId xmlns:a16="http://schemas.microsoft.com/office/drawing/2014/main" id="{9283298F-7357-4B4C-9D09-FB011EA3CBF9}"/>
            </a:ext>
          </a:extLst>
        </xdr:cNvPr>
        <xdr:cNvSpPr txBox="1"/>
      </xdr:nvSpPr>
      <xdr:spPr>
        <a:xfrm>
          <a:off x="4229100" y="13888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56" name="直線コネクタ 255">
          <a:extLst>
            <a:ext uri="{FF2B5EF4-FFF2-40B4-BE49-F238E27FC236}">
              <a16:creationId xmlns:a16="http://schemas.microsoft.com/office/drawing/2014/main" id="{527F8566-267B-450A-B2A7-977B88527B13}"/>
            </a:ext>
          </a:extLst>
        </xdr:cNvPr>
        <xdr:cNvCxnSpPr/>
      </xdr:nvCxnSpPr>
      <xdr:spPr>
        <a:xfrm>
          <a:off x="4105275" y="138844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156227</xdr:rowOff>
    </xdr:from>
    <xdr:ext cx="405111" cy="259045"/>
    <xdr:sp macro="" textlink="">
      <xdr:nvSpPr>
        <xdr:cNvPr id="257" name="【県民会館】&#10;有形固定資産減価償却率最大値テキスト">
          <a:extLst>
            <a:ext uri="{FF2B5EF4-FFF2-40B4-BE49-F238E27FC236}">
              <a16:creationId xmlns:a16="http://schemas.microsoft.com/office/drawing/2014/main" id="{A7384949-CC28-49B0-A903-47BF6AF80EA7}"/>
            </a:ext>
          </a:extLst>
        </xdr:cNvPr>
        <xdr:cNvSpPr txBox="1"/>
      </xdr:nvSpPr>
      <xdr:spPr>
        <a:xfrm>
          <a:off x="4229100" y="1247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8" name="直線コネクタ 257">
          <a:extLst>
            <a:ext uri="{FF2B5EF4-FFF2-40B4-BE49-F238E27FC236}">
              <a16:creationId xmlns:a16="http://schemas.microsoft.com/office/drawing/2014/main" id="{8EB3B05C-8292-4591-A30F-ABCF66AE9F8A}"/>
            </a:ext>
          </a:extLst>
        </xdr:cNvPr>
        <xdr:cNvCxnSpPr/>
      </xdr:nvCxnSpPr>
      <xdr:spPr>
        <a:xfrm>
          <a:off x="4105275" y="12677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134890</xdr:rowOff>
    </xdr:from>
    <xdr:ext cx="405111" cy="259045"/>
    <xdr:sp macro="" textlink="">
      <xdr:nvSpPr>
        <xdr:cNvPr id="259" name="【県民会館】&#10;有形固定資産減価償却率平均値テキスト">
          <a:extLst>
            <a:ext uri="{FF2B5EF4-FFF2-40B4-BE49-F238E27FC236}">
              <a16:creationId xmlns:a16="http://schemas.microsoft.com/office/drawing/2014/main" id="{9D05F722-3AA9-4847-AF27-253566755A5A}"/>
            </a:ext>
          </a:extLst>
        </xdr:cNvPr>
        <xdr:cNvSpPr txBox="1"/>
      </xdr:nvSpPr>
      <xdr:spPr>
        <a:xfrm>
          <a:off x="4229100" y="12936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260" name="フローチャート: 判断 259">
          <a:extLst>
            <a:ext uri="{FF2B5EF4-FFF2-40B4-BE49-F238E27FC236}">
              <a16:creationId xmlns:a16="http://schemas.microsoft.com/office/drawing/2014/main" id="{0F2BF17C-551C-4E2B-833D-1BD850CB681F}"/>
            </a:ext>
          </a:extLst>
        </xdr:cNvPr>
        <xdr:cNvSpPr/>
      </xdr:nvSpPr>
      <xdr:spPr>
        <a:xfrm>
          <a:off x="4124325" y="1296123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145035</xdr:rowOff>
    </xdr:from>
    <xdr:to>
      <xdr:col>20</xdr:col>
      <xdr:colOff>38100</xdr:colOff>
      <xdr:row>80</xdr:row>
      <xdr:rowOff>75185</xdr:rowOff>
    </xdr:to>
    <xdr:sp macro="" textlink="">
      <xdr:nvSpPr>
        <xdr:cNvPr id="261" name="フローチャート: 判断 260">
          <a:extLst>
            <a:ext uri="{FF2B5EF4-FFF2-40B4-BE49-F238E27FC236}">
              <a16:creationId xmlns:a16="http://schemas.microsoft.com/office/drawing/2014/main" id="{E11504E3-E7EA-437F-85F7-80A27F993C69}"/>
            </a:ext>
          </a:extLst>
        </xdr:cNvPr>
        <xdr:cNvSpPr/>
      </xdr:nvSpPr>
      <xdr:spPr>
        <a:xfrm>
          <a:off x="3381375" y="129434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103887</xdr:rowOff>
    </xdr:from>
    <xdr:to>
      <xdr:col>15</xdr:col>
      <xdr:colOff>101600</xdr:colOff>
      <xdr:row>80</xdr:row>
      <xdr:rowOff>34037</xdr:rowOff>
    </xdr:to>
    <xdr:sp macro="" textlink="">
      <xdr:nvSpPr>
        <xdr:cNvPr id="262" name="フローチャート: 判断 261">
          <a:extLst>
            <a:ext uri="{FF2B5EF4-FFF2-40B4-BE49-F238E27FC236}">
              <a16:creationId xmlns:a16="http://schemas.microsoft.com/office/drawing/2014/main" id="{329B10A2-3A12-4AC6-81FE-FE8EB43F8981}"/>
            </a:ext>
          </a:extLst>
        </xdr:cNvPr>
        <xdr:cNvSpPr/>
      </xdr:nvSpPr>
      <xdr:spPr>
        <a:xfrm>
          <a:off x="2571750" y="1290866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42163</xdr:rowOff>
    </xdr:from>
    <xdr:to>
      <xdr:col>10</xdr:col>
      <xdr:colOff>165100</xdr:colOff>
      <xdr:row>79</xdr:row>
      <xdr:rowOff>143763</xdr:rowOff>
    </xdr:to>
    <xdr:sp macro="" textlink="">
      <xdr:nvSpPr>
        <xdr:cNvPr id="263" name="フローチャート: 判断 262">
          <a:extLst>
            <a:ext uri="{FF2B5EF4-FFF2-40B4-BE49-F238E27FC236}">
              <a16:creationId xmlns:a16="http://schemas.microsoft.com/office/drawing/2014/main" id="{E42E6DC0-ADE9-4C6E-A341-AA902C746E46}"/>
            </a:ext>
          </a:extLst>
        </xdr:cNvPr>
        <xdr:cNvSpPr/>
      </xdr:nvSpPr>
      <xdr:spPr>
        <a:xfrm>
          <a:off x="1781175" y="128469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8A3B171E-0633-4591-A138-40C33856586D}"/>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4D988EC8-8A99-44AD-B33E-7C5A05489F3E}"/>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8BFDA4FA-CF32-490F-AD36-9C7D18AFEA23}"/>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5E4BF1A9-C973-415A-92A6-F9C9F4880918}"/>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E4A7CF30-DE25-4879-AF66-EE95AD04006E}"/>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140463</xdr:rowOff>
    </xdr:from>
    <xdr:to>
      <xdr:col>24</xdr:col>
      <xdr:colOff>114300</xdr:colOff>
      <xdr:row>80</xdr:row>
      <xdr:rowOff>70613</xdr:rowOff>
    </xdr:to>
    <xdr:sp macro="" textlink="">
      <xdr:nvSpPr>
        <xdr:cNvPr id="269" name="楕円 268">
          <a:extLst>
            <a:ext uri="{FF2B5EF4-FFF2-40B4-BE49-F238E27FC236}">
              <a16:creationId xmlns:a16="http://schemas.microsoft.com/office/drawing/2014/main" id="{D7CD0758-C57B-4F9B-BD29-B8A49335F6DF}"/>
            </a:ext>
          </a:extLst>
        </xdr:cNvPr>
        <xdr:cNvSpPr/>
      </xdr:nvSpPr>
      <xdr:spPr>
        <a:xfrm>
          <a:off x="4124325" y="1294523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163340</xdr:rowOff>
    </xdr:from>
    <xdr:ext cx="405111" cy="259045"/>
    <xdr:sp macro="" textlink="">
      <xdr:nvSpPr>
        <xdr:cNvPr id="270" name="【県民会館】&#10;有形固定資産減価償却率該当値テキスト">
          <a:extLst>
            <a:ext uri="{FF2B5EF4-FFF2-40B4-BE49-F238E27FC236}">
              <a16:creationId xmlns:a16="http://schemas.microsoft.com/office/drawing/2014/main" id="{E6F4D666-1276-4DD1-8EA5-5EE0B050CB55}"/>
            </a:ext>
          </a:extLst>
        </xdr:cNvPr>
        <xdr:cNvSpPr txBox="1"/>
      </xdr:nvSpPr>
      <xdr:spPr>
        <a:xfrm>
          <a:off x="4229100" y="12799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94742</xdr:rowOff>
    </xdr:from>
    <xdr:to>
      <xdr:col>20</xdr:col>
      <xdr:colOff>38100</xdr:colOff>
      <xdr:row>80</xdr:row>
      <xdr:rowOff>24892</xdr:rowOff>
    </xdr:to>
    <xdr:sp macro="" textlink="">
      <xdr:nvSpPr>
        <xdr:cNvPr id="271" name="楕円 270">
          <a:extLst>
            <a:ext uri="{FF2B5EF4-FFF2-40B4-BE49-F238E27FC236}">
              <a16:creationId xmlns:a16="http://schemas.microsoft.com/office/drawing/2014/main" id="{6596C8CC-8219-4322-8172-6E9DAE6D4339}"/>
            </a:ext>
          </a:extLst>
        </xdr:cNvPr>
        <xdr:cNvSpPr/>
      </xdr:nvSpPr>
      <xdr:spPr>
        <a:xfrm>
          <a:off x="3381375" y="1289634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145542</xdr:rowOff>
    </xdr:from>
    <xdr:to>
      <xdr:col>24</xdr:col>
      <xdr:colOff>63500</xdr:colOff>
      <xdr:row>80</xdr:row>
      <xdr:rowOff>19813</xdr:rowOff>
    </xdr:to>
    <xdr:cxnSp macro="">
      <xdr:nvCxnSpPr>
        <xdr:cNvPr id="272" name="直線コネクタ 271">
          <a:extLst>
            <a:ext uri="{FF2B5EF4-FFF2-40B4-BE49-F238E27FC236}">
              <a16:creationId xmlns:a16="http://schemas.microsoft.com/office/drawing/2014/main" id="{5569EE47-1141-482B-BEE2-183ADCCA1997}"/>
            </a:ext>
          </a:extLst>
        </xdr:cNvPr>
        <xdr:cNvCxnSpPr/>
      </xdr:nvCxnSpPr>
      <xdr:spPr>
        <a:xfrm>
          <a:off x="3429000" y="12943967"/>
          <a:ext cx="752475"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67311</xdr:rowOff>
    </xdr:from>
    <xdr:to>
      <xdr:col>15</xdr:col>
      <xdr:colOff>101600</xdr:colOff>
      <xdr:row>79</xdr:row>
      <xdr:rowOff>168911</xdr:rowOff>
    </xdr:to>
    <xdr:sp macro="" textlink="">
      <xdr:nvSpPr>
        <xdr:cNvPr id="273" name="楕円 272">
          <a:extLst>
            <a:ext uri="{FF2B5EF4-FFF2-40B4-BE49-F238E27FC236}">
              <a16:creationId xmlns:a16="http://schemas.microsoft.com/office/drawing/2014/main" id="{ADBF47C3-A5CE-4993-9213-F13CE1EA9B8B}"/>
            </a:ext>
          </a:extLst>
        </xdr:cNvPr>
        <xdr:cNvSpPr/>
      </xdr:nvSpPr>
      <xdr:spPr>
        <a:xfrm>
          <a:off x="2571750" y="128657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79</xdr:row>
      <xdr:rowOff>145542</xdr:rowOff>
    </xdr:to>
    <xdr:cxnSp macro="">
      <xdr:nvCxnSpPr>
        <xdr:cNvPr id="274" name="直線コネクタ 273">
          <a:extLst>
            <a:ext uri="{FF2B5EF4-FFF2-40B4-BE49-F238E27FC236}">
              <a16:creationId xmlns:a16="http://schemas.microsoft.com/office/drawing/2014/main" id="{98B1E861-6608-4BB2-94C7-AA2C523CA21F}"/>
            </a:ext>
          </a:extLst>
        </xdr:cNvPr>
        <xdr:cNvCxnSpPr/>
      </xdr:nvCxnSpPr>
      <xdr:spPr>
        <a:xfrm>
          <a:off x="2619375" y="12922886"/>
          <a:ext cx="809625"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21589</xdr:rowOff>
    </xdr:from>
    <xdr:to>
      <xdr:col>10</xdr:col>
      <xdr:colOff>165100</xdr:colOff>
      <xdr:row>79</xdr:row>
      <xdr:rowOff>123189</xdr:rowOff>
    </xdr:to>
    <xdr:sp macro="" textlink="">
      <xdr:nvSpPr>
        <xdr:cNvPr id="275" name="楕円 274">
          <a:extLst>
            <a:ext uri="{FF2B5EF4-FFF2-40B4-BE49-F238E27FC236}">
              <a16:creationId xmlns:a16="http://schemas.microsoft.com/office/drawing/2014/main" id="{93A01FE8-5684-4827-9B90-CAD3DA83F4E6}"/>
            </a:ext>
          </a:extLst>
        </xdr:cNvPr>
        <xdr:cNvSpPr/>
      </xdr:nvSpPr>
      <xdr:spPr>
        <a:xfrm>
          <a:off x="1781175" y="128231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72389</xdr:rowOff>
    </xdr:from>
    <xdr:to>
      <xdr:col>15</xdr:col>
      <xdr:colOff>50800</xdr:colOff>
      <xdr:row>79</xdr:row>
      <xdr:rowOff>118111</xdr:rowOff>
    </xdr:to>
    <xdr:cxnSp macro="">
      <xdr:nvCxnSpPr>
        <xdr:cNvPr id="276" name="直線コネクタ 275">
          <a:extLst>
            <a:ext uri="{FF2B5EF4-FFF2-40B4-BE49-F238E27FC236}">
              <a16:creationId xmlns:a16="http://schemas.microsoft.com/office/drawing/2014/main" id="{8858D0FC-21CF-4E39-B7C4-BFED72B684A9}"/>
            </a:ext>
          </a:extLst>
        </xdr:cNvPr>
        <xdr:cNvCxnSpPr/>
      </xdr:nvCxnSpPr>
      <xdr:spPr>
        <a:xfrm>
          <a:off x="1828800" y="12870814"/>
          <a:ext cx="790575"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66312</xdr:rowOff>
    </xdr:from>
    <xdr:ext cx="405111" cy="259045"/>
    <xdr:sp macro="" textlink="">
      <xdr:nvSpPr>
        <xdr:cNvPr id="277" name="n_1aveValue【県民会館】&#10;有形固定資産減価償却率">
          <a:extLst>
            <a:ext uri="{FF2B5EF4-FFF2-40B4-BE49-F238E27FC236}">
              <a16:creationId xmlns:a16="http://schemas.microsoft.com/office/drawing/2014/main" id="{EF3A8973-6E20-4E57-AACD-42387A9175C9}"/>
            </a:ext>
          </a:extLst>
        </xdr:cNvPr>
        <xdr:cNvSpPr txBox="1"/>
      </xdr:nvSpPr>
      <xdr:spPr>
        <a:xfrm>
          <a:off x="3239144" y="13033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25164</xdr:rowOff>
    </xdr:from>
    <xdr:ext cx="405111" cy="259045"/>
    <xdr:sp macro="" textlink="">
      <xdr:nvSpPr>
        <xdr:cNvPr id="278" name="n_2aveValue【県民会館】&#10;有形固定資産減価償却率">
          <a:extLst>
            <a:ext uri="{FF2B5EF4-FFF2-40B4-BE49-F238E27FC236}">
              <a16:creationId xmlns:a16="http://schemas.microsoft.com/office/drawing/2014/main" id="{5F6B9704-1C70-464A-8A68-736328D34159}"/>
            </a:ext>
          </a:extLst>
        </xdr:cNvPr>
        <xdr:cNvSpPr txBox="1"/>
      </xdr:nvSpPr>
      <xdr:spPr>
        <a:xfrm>
          <a:off x="2439044" y="1299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134890</xdr:rowOff>
    </xdr:from>
    <xdr:ext cx="405111" cy="259045"/>
    <xdr:sp macro="" textlink="">
      <xdr:nvSpPr>
        <xdr:cNvPr id="279" name="n_3aveValue【県民会館】&#10;有形固定資産減価償却率">
          <a:extLst>
            <a:ext uri="{FF2B5EF4-FFF2-40B4-BE49-F238E27FC236}">
              <a16:creationId xmlns:a16="http://schemas.microsoft.com/office/drawing/2014/main" id="{C7A08000-0217-41CE-8C61-B63E9C36CD03}"/>
            </a:ext>
          </a:extLst>
        </xdr:cNvPr>
        <xdr:cNvSpPr txBox="1"/>
      </xdr:nvSpPr>
      <xdr:spPr>
        <a:xfrm>
          <a:off x="1648469" y="1293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41419</xdr:rowOff>
    </xdr:from>
    <xdr:ext cx="405111" cy="259045"/>
    <xdr:sp macro="" textlink="">
      <xdr:nvSpPr>
        <xdr:cNvPr id="280" name="n_1mainValue【県民会館】&#10;有形固定資産減価償却率">
          <a:extLst>
            <a:ext uri="{FF2B5EF4-FFF2-40B4-BE49-F238E27FC236}">
              <a16:creationId xmlns:a16="http://schemas.microsoft.com/office/drawing/2014/main" id="{E704B290-5A58-476D-B46C-0ED4AF14BA4F}"/>
            </a:ext>
          </a:extLst>
        </xdr:cNvPr>
        <xdr:cNvSpPr txBox="1"/>
      </xdr:nvSpPr>
      <xdr:spPr>
        <a:xfrm>
          <a:off x="3239144" y="12684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13988</xdr:rowOff>
    </xdr:from>
    <xdr:ext cx="405111" cy="259045"/>
    <xdr:sp macro="" textlink="">
      <xdr:nvSpPr>
        <xdr:cNvPr id="281" name="n_2mainValue【県民会館】&#10;有形固定資産減価償却率">
          <a:extLst>
            <a:ext uri="{FF2B5EF4-FFF2-40B4-BE49-F238E27FC236}">
              <a16:creationId xmlns:a16="http://schemas.microsoft.com/office/drawing/2014/main" id="{E85ECD02-1934-460F-8403-16FEE353B058}"/>
            </a:ext>
          </a:extLst>
        </xdr:cNvPr>
        <xdr:cNvSpPr txBox="1"/>
      </xdr:nvSpPr>
      <xdr:spPr>
        <a:xfrm>
          <a:off x="2439044" y="1265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139716</xdr:rowOff>
    </xdr:from>
    <xdr:ext cx="405111" cy="259045"/>
    <xdr:sp macro="" textlink="">
      <xdr:nvSpPr>
        <xdr:cNvPr id="282" name="n_3mainValue【県民会館】&#10;有形固定資産減価償却率">
          <a:extLst>
            <a:ext uri="{FF2B5EF4-FFF2-40B4-BE49-F238E27FC236}">
              <a16:creationId xmlns:a16="http://schemas.microsoft.com/office/drawing/2014/main" id="{9EC23AAA-80D9-4EAE-9FAE-E8FDF7625132}"/>
            </a:ext>
          </a:extLst>
        </xdr:cNvPr>
        <xdr:cNvSpPr txBox="1"/>
      </xdr:nvSpPr>
      <xdr:spPr>
        <a:xfrm>
          <a:off x="1648469" y="1262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4BF99334-A156-43A8-B756-CA9EE8FBA623}"/>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84" name="正方形/長方形 283">
          <a:extLst>
            <a:ext uri="{FF2B5EF4-FFF2-40B4-BE49-F238E27FC236}">
              <a16:creationId xmlns:a16="http://schemas.microsoft.com/office/drawing/2014/main" id="{172E9270-73A4-4E7D-B01B-EC94BE7E3CEA}"/>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85" name="正方形/長方形 284">
          <a:extLst>
            <a:ext uri="{FF2B5EF4-FFF2-40B4-BE49-F238E27FC236}">
              <a16:creationId xmlns:a16="http://schemas.microsoft.com/office/drawing/2014/main" id="{75E77AF1-012F-4864-B56E-1CC10FA28854}"/>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86" name="正方形/長方形 285">
          <a:extLst>
            <a:ext uri="{FF2B5EF4-FFF2-40B4-BE49-F238E27FC236}">
              <a16:creationId xmlns:a16="http://schemas.microsoft.com/office/drawing/2014/main" id="{DAD2767E-EBFC-456E-AE10-CA096B8CA4A3}"/>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87" name="正方形/長方形 286">
          <a:extLst>
            <a:ext uri="{FF2B5EF4-FFF2-40B4-BE49-F238E27FC236}">
              <a16:creationId xmlns:a16="http://schemas.microsoft.com/office/drawing/2014/main" id="{329C28F8-9715-4F57-BDAE-A1F2A9636E13}"/>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01D52C8B-025C-4431-A7BF-560AE5036649}"/>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E59E0C3C-84B2-4160-B143-634E6C600E93}"/>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098A794B-6944-462E-BA83-33C66F59A2CA}"/>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a:extLst>
            <a:ext uri="{FF2B5EF4-FFF2-40B4-BE49-F238E27FC236}">
              <a16:creationId xmlns:a16="http://schemas.microsoft.com/office/drawing/2014/main" id="{CCE337B5-65DB-4A63-BB6F-609783DB303A}"/>
            </a:ext>
          </a:extLst>
        </xdr:cNvPr>
        <xdr:cNvCxnSpPr/>
      </xdr:nvCxnSpPr>
      <xdr:spPr>
        <a:xfrm>
          <a:off x="5953125" y="14094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a:extLst>
            <a:ext uri="{FF2B5EF4-FFF2-40B4-BE49-F238E27FC236}">
              <a16:creationId xmlns:a16="http://schemas.microsoft.com/office/drawing/2014/main" id="{65952FC4-CAC4-40A3-B2D9-D326DE3F179B}"/>
            </a:ext>
          </a:extLst>
        </xdr:cNvPr>
        <xdr:cNvSpPr txBox="1"/>
      </xdr:nvSpPr>
      <xdr:spPr>
        <a:xfrm>
          <a:off x="5527221"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a:extLst>
            <a:ext uri="{FF2B5EF4-FFF2-40B4-BE49-F238E27FC236}">
              <a16:creationId xmlns:a16="http://schemas.microsoft.com/office/drawing/2014/main" id="{7305C01B-24E9-4EF0-8BD2-329686CC7FDB}"/>
            </a:ext>
          </a:extLst>
        </xdr:cNvPr>
        <xdr:cNvCxnSpPr/>
      </xdr:nvCxnSpPr>
      <xdr:spPr>
        <a:xfrm>
          <a:off x="5953125" y="137835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a:extLst>
            <a:ext uri="{FF2B5EF4-FFF2-40B4-BE49-F238E27FC236}">
              <a16:creationId xmlns:a16="http://schemas.microsoft.com/office/drawing/2014/main" id="{7FC5ED1F-5E67-4748-A6D5-CDE872091F9B}"/>
            </a:ext>
          </a:extLst>
        </xdr:cNvPr>
        <xdr:cNvSpPr txBox="1"/>
      </xdr:nvSpPr>
      <xdr:spPr>
        <a:xfrm>
          <a:off x="5527221"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a:extLst>
            <a:ext uri="{FF2B5EF4-FFF2-40B4-BE49-F238E27FC236}">
              <a16:creationId xmlns:a16="http://schemas.microsoft.com/office/drawing/2014/main" id="{B7786FF7-CDFF-4371-9630-9809771773C5}"/>
            </a:ext>
          </a:extLst>
        </xdr:cNvPr>
        <xdr:cNvCxnSpPr/>
      </xdr:nvCxnSpPr>
      <xdr:spPr>
        <a:xfrm>
          <a:off x="5953125" y="134760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a:extLst>
            <a:ext uri="{FF2B5EF4-FFF2-40B4-BE49-F238E27FC236}">
              <a16:creationId xmlns:a16="http://schemas.microsoft.com/office/drawing/2014/main" id="{5FB4F7FA-212D-4829-91F5-B954AB2B518C}"/>
            </a:ext>
          </a:extLst>
        </xdr:cNvPr>
        <xdr:cNvSpPr txBox="1"/>
      </xdr:nvSpPr>
      <xdr:spPr>
        <a:xfrm>
          <a:off x="55272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a:extLst>
            <a:ext uri="{FF2B5EF4-FFF2-40B4-BE49-F238E27FC236}">
              <a16:creationId xmlns:a16="http://schemas.microsoft.com/office/drawing/2014/main" id="{56644335-B8A4-49AA-B21B-6D04BF7FD8D6}"/>
            </a:ext>
          </a:extLst>
        </xdr:cNvPr>
        <xdr:cNvCxnSpPr/>
      </xdr:nvCxnSpPr>
      <xdr:spPr>
        <a:xfrm>
          <a:off x="5953125" y="131748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a:extLst>
            <a:ext uri="{FF2B5EF4-FFF2-40B4-BE49-F238E27FC236}">
              <a16:creationId xmlns:a16="http://schemas.microsoft.com/office/drawing/2014/main" id="{A0BFB44A-3EE5-475A-968C-8F5C627D2628}"/>
            </a:ext>
          </a:extLst>
        </xdr:cNvPr>
        <xdr:cNvSpPr txBox="1"/>
      </xdr:nvSpPr>
      <xdr:spPr>
        <a:xfrm>
          <a:off x="55272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a:extLst>
            <a:ext uri="{FF2B5EF4-FFF2-40B4-BE49-F238E27FC236}">
              <a16:creationId xmlns:a16="http://schemas.microsoft.com/office/drawing/2014/main" id="{A11B0A88-E77F-4DDD-AC9A-CBAD7390854B}"/>
            </a:ext>
          </a:extLst>
        </xdr:cNvPr>
        <xdr:cNvCxnSpPr/>
      </xdr:nvCxnSpPr>
      <xdr:spPr>
        <a:xfrm>
          <a:off x="5953125" y="128673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a:extLst>
            <a:ext uri="{FF2B5EF4-FFF2-40B4-BE49-F238E27FC236}">
              <a16:creationId xmlns:a16="http://schemas.microsoft.com/office/drawing/2014/main" id="{D3667910-3D9C-4EB6-AEDB-F076390E94C2}"/>
            </a:ext>
          </a:extLst>
        </xdr:cNvPr>
        <xdr:cNvSpPr txBox="1"/>
      </xdr:nvSpPr>
      <xdr:spPr>
        <a:xfrm>
          <a:off x="5527221"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a:extLst>
            <a:ext uri="{FF2B5EF4-FFF2-40B4-BE49-F238E27FC236}">
              <a16:creationId xmlns:a16="http://schemas.microsoft.com/office/drawing/2014/main" id="{45029733-8D2A-406E-B4B7-28C6E2DA26E9}"/>
            </a:ext>
          </a:extLst>
        </xdr:cNvPr>
        <xdr:cNvCxnSpPr/>
      </xdr:nvCxnSpPr>
      <xdr:spPr>
        <a:xfrm>
          <a:off x="5953125" y="125566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a:extLst>
            <a:ext uri="{FF2B5EF4-FFF2-40B4-BE49-F238E27FC236}">
              <a16:creationId xmlns:a16="http://schemas.microsoft.com/office/drawing/2014/main" id="{227B9F73-4275-42DD-ABCD-429A576257D7}"/>
            </a:ext>
          </a:extLst>
        </xdr:cNvPr>
        <xdr:cNvSpPr txBox="1"/>
      </xdr:nvSpPr>
      <xdr:spPr>
        <a:xfrm>
          <a:off x="5527221"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1A8A0AF4-21F9-446D-AC53-9DFB34C26E62}"/>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C1641B20-DA1F-49EF-BE87-50F2C1889BDE}"/>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県民会館】&#10;一人当たり面積グラフ枠">
          <a:extLst>
            <a:ext uri="{FF2B5EF4-FFF2-40B4-BE49-F238E27FC236}">
              <a16:creationId xmlns:a16="http://schemas.microsoft.com/office/drawing/2014/main" id="{B1A58760-AEF7-4FAF-AE17-364C390CB703}"/>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306" name="直線コネクタ 305">
          <a:extLst>
            <a:ext uri="{FF2B5EF4-FFF2-40B4-BE49-F238E27FC236}">
              <a16:creationId xmlns:a16="http://schemas.microsoft.com/office/drawing/2014/main" id="{68BDB6FB-A6B1-4052-9277-F9F39779BC71}"/>
            </a:ext>
          </a:extLst>
        </xdr:cNvPr>
        <xdr:cNvCxnSpPr/>
      </xdr:nvCxnSpPr>
      <xdr:spPr>
        <a:xfrm flipV="1">
          <a:off x="9427845" y="12762593"/>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307" name="【県民会館】&#10;一人当たり面積最小値テキスト">
          <a:extLst>
            <a:ext uri="{FF2B5EF4-FFF2-40B4-BE49-F238E27FC236}">
              <a16:creationId xmlns:a16="http://schemas.microsoft.com/office/drawing/2014/main" id="{FE4BC200-A654-4C96-899F-940EE53C95E5}"/>
            </a:ext>
          </a:extLst>
        </xdr:cNvPr>
        <xdr:cNvSpPr txBox="1"/>
      </xdr:nvSpPr>
      <xdr:spPr>
        <a:xfrm>
          <a:off x="9477375" y="140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308" name="直線コネクタ 307">
          <a:extLst>
            <a:ext uri="{FF2B5EF4-FFF2-40B4-BE49-F238E27FC236}">
              <a16:creationId xmlns:a16="http://schemas.microsoft.com/office/drawing/2014/main" id="{469253F6-6AA0-479E-82D1-A9CB42BFCAEE}"/>
            </a:ext>
          </a:extLst>
        </xdr:cNvPr>
        <xdr:cNvCxnSpPr/>
      </xdr:nvCxnSpPr>
      <xdr:spPr>
        <a:xfrm>
          <a:off x="9363075" y="140579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309" name="【県民会館】&#10;一人当たり面積最大値テキスト">
          <a:extLst>
            <a:ext uri="{FF2B5EF4-FFF2-40B4-BE49-F238E27FC236}">
              <a16:creationId xmlns:a16="http://schemas.microsoft.com/office/drawing/2014/main" id="{482239A4-9324-43B2-A14F-37D296015834}"/>
            </a:ext>
          </a:extLst>
        </xdr:cNvPr>
        <xdr:cNvSpPr txBox="1"/>
      </xdr:nvSpPr>
      <xdr:spPr>
        <a:xfrm>
          <a:off x="9477375" y="125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310" name="直線コネクタ 309">
          <a:extLst>
            <a:ext uri="{FF2B5EF4-FFF2-40B4-BE49-F238E27FC236}">
              <a16:creationId xmlns:a16="http://schemas.microsoft.com/office/drawing/2014/main" id="{41F66628-9AA0-4884-9A8D-FBB96418E5AA}"/>
            </a:ext>
          </a:extLst>
        </xdr:cNvPr>
        <xdr:cNvCxnSpPr/>
      </xdr:nvCxnSpPr>
      <xdr:spPr>
        <a:xfrm>
          <a:off x="9363075" y="127625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124477</xdr:rowOff>
    </xdr:from>
    <xdr:ext cx="469744" cy="259045"/>
    <xdr:sp macro="" textlink="">
      <xdr:nvSpPr>
        <xdr:cNvPr id="311" name="【県民会館】&#10;一人当たり面積平均値テキスト">
          <a:extLst>
            <a:ext uri="{FF2B5EF4-FFF2-40B4-BE49-F238E27FC236}">
              <a16:creationId xmlns:a16="http://schemas.microsoft.com/office/drawing/2014/main" id="{838B84A5-84FF-4EDE-9E6F-F6B86CFB30C2}"/>
            </a:ext>
          </a:extLst>
        </xdr:cNvPr>
        <xdr:cNvSpPr txBox="1"/>
      </xdr:nvSpPr>
      <xdr:spPr>
        <a:xfrm>
          <a:off x="9477375" y="1357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12" name="フローチャート: 判断 311">
          <a:extLst>
            <a:ext uri="{FF2B5EF4-FFF2-40B4-BE49-F238E27FC236}">
              <a16:creationId xmlns:a16="http://schemas.microsoft.com/office/drawing/2014/main" id="{ED7BC38D-7BC1-487A-A4DD-86AA1F7DEEA2}"/>
            </a:ext>
          </a:extLst>
        </xdr:cNvPr>
        <xdr:cNvSpPr/>
      </xdr:nvSpPr>
      <xdr:spPr>
        <a:xfrm>
          <a:off x="9401175" y="13716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68943</xdr:rowOff>
    </xdr:from>
    <xdr:to>
      <xdr:col>50</xdr:col>
      <xdr:colOff>165100</xdr:colOff>
      <xdr:row>84</xdr:row>
      <xdr:rowOff>170543</xdr:rowOff>
    </xdr:to>
    <xdr:sp macro="" textlink="">
      <xdr:nvSpPr>
        <xdr:cNvPr id="313" name="フローチャート: 判断 312">
          <a:extLst>
            <a:ext uri="{FF2B5EF4-FFF2-40B4-BE49-F238E27FC236}">
              <a16:creationId xmlns:a16="http://schemas.microsoft.com/office/drawing/2014/main" id="{CB5FB2D9-8786-480F-AD85-0D893367CD38}"/>
            </a:ext>
          </a:extLst>
        </xdr:cNvPr>
        <xdr:cNvSpPr/>
      </xdr:nvSpPr>
      <xdr:spPr>
        <a:xfrm>
          <a:off x="8639175" y="1367699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314" name="フローチャート: 判断 313">
          <a:extLst>
            <a:ext uri="{FF2B5EF4-FFF2-40B4-BE49-F238E27FC236}">
              <a16:creationId xmlns:a16="http://schemas.microsoft.com/office/drawing/2014/main" id="{55F8EDDC-269E-42F3-9861-8B5EC0B3DF8B}"/>
            </a:ext>
          </a:extLst>
        </xdr:cNvPr>
        <xdr:cNvSpPr/>
      </xdr:nvSpPr>
      <xdr:spPr>
        <a:xfrm>
          <a:off x="7839075" y="136475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36286</xdr:rowOff>
    </xdr:from>
    <xdr:to>
      <xdr:col>41</xdr:col>
      <xdr:colOff>101600</xdr:colOff>
      <xdr:row>84</xdr:row>
      <xdr:rowOff>137886</xdr:rowOff>
    </xdr:to>
    <xdr:sp macro="" textlink="">
      <xdr:nvSpPr>
        <xdr:cNvPr id="315" name="フローチャート: 判断 314">
          <a:extLst>
            <a:ext uri="{FF2B5EF4-FFF2-40B4-BE49-F238E27FC236}">
              <a16:creationId xmlns:a16="http://schemas.microsoft.com/office/drawing/2014/main" id="{8BAFAB12-82AE-4329-BED2-7C027A4D05A7}"/>
            </a:ext>
          </a:extLst>
        </xdr:cNvPr>
        <xdr:cNvSpPr/>
      </xdr:nvSpPr>
      <xdr:spPr>
        <a:xfrm>
          <a:off x="7029450" y="136475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F76465FF-9454-451E-B91F-438B8541F281}"/>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6B43F788-E9C6-4B8E-8923-74F0D02C5872}"/>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EEEAA61A-4E5E-45E3-B021-42CB31BC7B2E}"/>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AC785290-A39B-47E5-A696-E1EC9320B8EC}"/>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BAA5AEC7-3AC5-484E-B3EB-D9A8ADD31430}"/>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52614</xdr:rowOff>
    </xdr:from>
    <xdr:to>
      <xdr:col>55</xdr:col>
      <xdr:colOff>50800</xdr:colOff>
      <xdr:row>86</xdr:row>
      <xdr:rowOff>154214</xdr:rowOff>
    </xdr:to>
    <xdr:sp macro="" textlink="">
      <xdr:nvSpPr>
        <xdr:cNvPr id="321" name="楕円 320">
          <a:extLst>
            <a:ext uri="{FF2B5EF4-FFF2-40B4-BE49-F238E27FC236}">
              <a16:creationId xmlns:a16="http://schemas.microsoft.com/office/drawing/2014/main" id="{627EA3D3-8C6B-45EE-8B3A-965E540065C3}"/>
            </a:ext>
          </a:extLst>
        </xdr:cNvPr>
        <xdr:cNvSpPr/>
      </xdr:nvSpPr>
      <xdr:spPr>
        <a:xfrm>
          <a:off x="9401175" y="13984514"/>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138991</xdr:rowOff>
    </xdr:from>
    <xdr:ext cx="469744" cy="259045"/>
    <xdr:sp macro="" textlink="">
      <xdr:nvSpPr>
        <xdr:cNvPr id="322" name="【県民会館】&#10;一人当たり面積該当値テキスト">
          <a:extLst>
            <a:ext uri="{FF2B5EF4-FFF2-40B4-BE49-F238E27FC236}">
              <a16:creationId xmlns:a16="http://schemas.microsoft.com/office/drawing/2014/main" id="{D1C185F5-1536-4FBC-B4D4-E292D0494CDA}"/>
            </a:ext>
          </a:extLst>
        </xdr:cNvPr>
        <xdr:cNvSpPr txBox="1"/>
      </xdr:nvSpPr>
      <xdr:spPr>
        <a:xfrm>
          <a:off x="9477375" y="1391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323" name="楕円 322">
          <a:extLst>
            <a:ext uri="{FF2B5EF4-FFF2-40B4-BE49-F238E27FC236}">
              <a16:creationId xmlns:a16="http://schemas.microsoft.com/office/drawing/2014/main" id="{1CF14BD0-E94A-4029-B642-92ACB216BD6C}"/>
            </a:ext>
          </a:extLst>
        </xdr:cNvPr>
        <xdr:cNvSpPr/>
      </xdr:nvSpPr>
      <xdr:spPr>
        <a:xfrm>
          <a:off x="8639175" y="1398451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103414</xdr:rowOff>
    </xdr:from>
    <xdr:to>
      <xdr:col>55</xdr:col>
      <xdr:colOff>0</xdr:colOff>
      <xdr:row>86</xdr:row>
      <xdr:rowOff>103414</xdr:rowOff>
    </xdr:to>
    <xdr:cxnSp macro="">
      <xdr:nvCxnSpPr>
        <xdr:cNvPr id="324" name="直線コネクタ 323">
          <a:extLst>
            <a:ext uri="{FF2B5EF4-FFF2-40B4-BE49-F238E27FC236}">
              <a16:creationId xmlns:a16="http://schemas.microsoft.com/office/drawing/2014/main" id="{0D65D462-D32E-4A30-B6D6-6E4D7A4E3A15}"/>
            </a:ext>
          </a:extLst>
        </xdr:cNvPr>
        <xdr:cNvCxnSpPr/>
      </xdr:nvCxnSpPr>
      <xdr:spPr>
        <a:xfrm>
          <a:off x="8686800" y="1404166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325" name="楕円 324">
          <a:extLst>
            <a:ext uri="{FF2B5EF4-FFF2-40B4-BE49-F238E27FC236}">
              <a16:creationId xmlns:a16="http://schemas.microsoft.com/office/drawing/2014/main" id="{FCC636DD-B2C0-411E-9279-1561B0A865FC}"/>
            </a:ext>
          </a:extLst>
        </xdr:cNvPr>
        <xdr:cNvSpPr/>
      </xdr:nvSpPr>
      <xdr:spPr>
        <a:xfrm>
          <a:off x="7839075" y="139845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103414</xdr:rowOff>
    </xdr:from>
    <xdr:to>
      <xdr:col>50</xdr:col>
      <xdr:colOff>114300</xdr:colOff>
      <xdr:row>86</xdr:row>
      <xdr:rowOff>103414</xdr:rowOff>
    </xdr:to>
    <xdr:cxnSp macro="">
      <xdr:nvCxnSpPr>
        <xdr:cNvPr id="326" name="直線コネクタ 325">
          <a:extLst>
            <a:ext uri="{FF2B5EF4-FFF2-40B4-BE49-F238E27FC236}">
              <a16:creationId xmlns:a16="http://schemas.microsoft.com/office/drawing/2014/main" id="{4CD1BC23-239B-4B7C-82FB-A13B1303728B}"/>
            </a:ext>
          </a:extLst>
        </xdr:cNvPr>
        <xdr:cNvCxnSpPr/>
      </xdr:nvCxnSpPr>
      <xdr:spPr>
        <a:xfrm>
          <a:off x="7886700" y="140416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52614</xdr:rowOff>
    </xdr:from>
    <xdr:to>
      <xdr:col>41</xdr:col>
      <xdr:colOff>101600</xdr:colOff>
      <xdr:row>86</xdr:row>
      <xdr:rowOff>154214</xdr:rowOff>
    </xdr:to>
    <xdr:sp macro="" textlink="">
      <xdr:nvSpPr>
        <xdr:cNvPr id="327" name="楕円 326">
          <a:extLst>
            <a:ext uri="{FF2B5EF4-FFF2-40B4-BE49-F238E27FC236}">
              <a16:creationId xmlns:a16="http://schemas.microsoft.com/office/drawing/2014/main" id="{1846D447-4CC6-461F-8D79-7692015B7FD1}"/>
            </a:ext>
          </a:extLst>
        </xdr:cNvPr>
        <xdr:cNvSpPr/>
      </xdr:nvSpPr>
      <xdr:spPr>
        <a:xfrm>
          <a:off x="7029450" y="1398451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103414</xdr:rowOff>
    </xdr:from>
    <xdr:to>
      <xdr:col>45</xdr:col>
      <xdr:colOff>177800</xdr:colOff>
      <xdr:row>86</xdr:row>
      <xdr:rowOff>103414</xdr:rowOff>
    </xdr:to>
    <xdr:cxnSp macro="">
      <xdr:nvCxnSpPr>
        <xdr:cNvPr id="328" name="直線コネクタ 327">
          <a:extLst>
            <a:ext uri="{FF2B5EF4-FFF2-40B4-BE49-F238E27FC236}">
              <a16:creationId xmlns:a16="http://schemas.microsoft.com/office/drawing/2014/main" id="{4761119A-C78D-4A00-B5F6-3B3B3BD391E2}"/>
            </a:ext>
          </a:extLst>
        </xdr:cNvPr>
        <xdr:cNvCxnSpPr/>
      </xdr:nvCxnSpPr>
      <xdr:spPr>
        <a:xfrm>
          <a:off x="7077075" y="1404166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15620</xdr:rowOff>
    </xdr:from>
    <xdr:ext cx="469744" cy="259045"/>
    <xdr:sp macro="" textlink="">
      <xdr:nvSpPr>
        <xdr:cNvPr id="329" name="n_1aveValue【県民会館】&#10;一人当たり面積">
          <a:extLst>
            <a:ext uri="{FF2B5EF4-FFF2-40B4-BE49-F238E27FC236}">
              <a16:creationId xmlns:a16="http://schemas.microsoft.com/office/drawing/2014/main" id="{C90CD751-BABE-4670-8DC2-31297A7603F7}"/>
            </a:ext>
          </a:extLst>
        </xdr:cNvPr>
        <xdr:cNvSpPr txBox="1"/>
      </xdr:nvSpPr>
      <xdr:spPr>
        <a:xfrm>
          <a:off x="8458277" y="134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154413</xdr:rowOff>
    </xdr:from>
    <xdr:ext cx="469744" cy="259045"/>
    <xdr:sp macro="" textlink="">
      <xdr:nvSpPr>
        <xdr:cNvPr id="330" name="n_2aveValue【県民会館】&#10;一人当たり面積">
          <a:extLst>
            <a:ext uri="{FF2B5EF4-FFF2-40B4-BE49-F238E27FC236}">
              <a16:creationId xmlns:a16="http://schemas.microsoft.com/office/drawing/2014/main" id="{549A8695-7AEE-453C-B324-D22F536324D4}"/>
            </a:ext>
          </a:extLst>
        </xdr:cNvPr>
        <xdr:cNvSpPr txBox="1"/>
      </xdr:nvSpPr>
      <xdr:spPr>
        <a:xfrm>
          <a:off x="7677227" y="134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154413</xdr:rowOff>
    </xdr:from>
    <xdr:ext cx="469744" cy="259045"/>
    <xdr:sp macro="" textlink="">
      <xdr:nvSpPr>
        <xdr:cNvPr id="331" name="n_3aveValue【県民会館】&#10;一人当たり面積">
          <a:extLst>
            <a:ext uri="{FF2B5EF4-FFF2-40B4-BE49-F238E27FC236}">
              <a16:creationId xmlns:a16="http://schemas.microsoft.com/office/drawing/2014/main" id="{16290392-F251-4756-B13F-D899BB431C0E}"/>
            </a:ext>
          </a:extLst>
        </xdr:cNvPr>
        <xdr:cNvSpPr txBox="1"/>
      </xdr:nvSpPr>
      <xdr:spPr>
        <a:xfrm>
          <a:off x="6867602" y="134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32" name="n_1mainValue【県民会館】&#10;一人当たり面積">
          <a:extLst>
            <a:ext uri="{FF2B5EF4-FFF2-40B4-BE49-F238E27FC236}">
              <a16:creationId xmlns:a16="http://schemas.microsoft.com/office/drawing/2014/main" id="{5E6EFC30-70C7-4D9A-8AFE-37DBDD8A0556}"/>
            </a:ext>
          </a:extLst>
        </xdr:cNvPr>
        <xdr:cNvSpPr txBox="1"/>
      </xdr:nvSpPr>
      <xdr:spPr>
        <a:xfrm>
          <a:off x="8458277"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333" name="n_2mainValue【県民会館】&#10;一人当たり面積">
          <a:extLst>
            <a:ext uri="{FF2B5EF4-FFF2-40B4-BE49-F238E27FC236}">
              <a16:creationId xmlns:a16="http://schemas.microsoft.com/office/drawing/2014/main" id="{A36AB6A5-387E-4AA1-B686-FE7637F2C3F2}"/>
            </a:ext>
          </a:extLst>
        </xdr:cNvPr>
        <xdr:cNvSpPr txBox="1"/>
      </xdr:nvSpPr>
      <xdr:spPr>
        <a:xfrm>
          <a:off x="7677227"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145341</xdr:rowOff>
    </xdr:from>
    <xdr:ext cx="469744" cy="259045"/>
    <xdr:sp macro="" textlink="">
      <xdr:nvSpPr>
        <xdr:cNvPr id="334" name="n_3mainValue【県民会館】&#10;一人当たり面積">
          <a:extLst>
            <a:ext uri="{FF2B5EF4-FFF2-40B4-BE49-F238E27FC236}">
              <a16:creationId xmlns:a16="http://schemas.microsoft.com/office/drawing/2014/main" id="{50CD3DC2-7D1C-40B4-B2B9-DF578F235A4F}"/>
            </a:ext>
          </a:extLst>
        </xdr:cNvPr>
        <xdr:cNvSpPr txBox="1"/>
      </xdr:nvSpPr>
      <xdr:spPr>
        <a:xfrm>
          <a:off x="6867602"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a:extLst>
            <a:ext uri="{FF2B5EF4-FFF2-40B4-BE49-F238E27FC236}">
              <a16:creationId xmlns:a16="http://schemas.microsoft.com/office/drawing/2014/main" id="{04ED1662-F152-40D9-B34C-3D5792E77738}"/>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36" name="正方形/長方形 335">
          <a:extLst>
            <a:ext uri="{FF2B5EF4-FFF2-40B4-BE49-F238E27FC236}">
              <a16:creationId xmlns:a16="http://schemas.microsoft.com/office/drawing/2014/main" id="{070BAEDB-D043-4C0E-AE44-077991931E8A}"/>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37" name="正方形/長方形 336">
          <a:extLst>
            <a:ext uri="{FF2B5EF4-FFF2-40B4-BE49-F238E27FC236}">
              <a16:creationId xmlns:a16="http://schemas.microsoft.com/office/drawing/2014/main" id="{B907888E-02B6-4ED5-86FF-80C23F78068F}"/>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38" name="正方形/長方形 337">
          <a:extLst>
            <a:ext uri="{FF2B5EF4-FFF2-40B4-BE49-F238E27FC236}">
              <a16:creationId xmlns:a16="http://schemas.microsoft.com/office/drawing/2014/main" id="{842E48E6-FA71-4A26-ACF1-0123B1D34E9C}"/>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39" name="正方形/長方形 338">
          <a:extLst>
            <a:ext uri="{FF2B5EF4-FFF2-40B4-BE49-F238E27FC236}">
              <a16:creationId xmlns:a16="http://schemas.microsoft.com/office/drawing/2014/main" id="{6F6A0E07-6C3A-43E9-87C0-7961BFA7C906}"/>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D0D9D66F-64CA-4FB5-BA2B-F85DF8C26B6D}"/>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999C71D4-95E0-4EFD-B6E1-7F4BA44D2DEC}"/>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53572A4F-48C9-473E-B881-DA0CD76D412F}"/>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3" name="テキスト ボックス 342">
          <a:extLst>
            <a:ext uri="{FF2B5EF4-FFF2-40B4-BE49-F238E27FC236}">
              <a16:creationId xmlns:a16="http://schemas.microsoft.com/office/drawing/2014/main" id="{0EF85451-7B08-4C90-849D-10436B633565}"/>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4" name="直線コネクタ 343">
          <a:extLst>
            <a:ext uri="{FF2B5EF4-FFF2-40B4-BE49-F238E27FC236}">
              <a16:creationId xmlns:a16="http://schemas.microsoft.com/office/drawing/2014/main" id="{F9D2AE9B-EC8C-42F1-8FD2-841D18472B5C}"/>
            </a:ext>
          </a:extLst>
        </xdr:cNvPr>
        <xdr:cNvCxnSpPr/>
      </xdr:nvCxnSpPr>
      <xdr:spPr>
        <a:xfrm>
          <a:off x="6858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5" name="テキスト ボックス 344">
          <a:extLst>
            <a:ext uri="{FF2B5EF4-FFF2-40B4-BE49-F238E27FC236}">
              <a16:creationId xmlns:a16="http://schemas.microsoft.com/office/drawing/2014/main" id="{9CE8AFB3-1A6F-443E-A3BB-8EDB9CD16B51}"/>
            </a:ext>
          </a:extLst>
        </xdr:cNvPr>
        <xdr:cNvSpPr txBox="1"/>
      </xdr:nvSpPr>
      <xdr:spPr>
        <a:xfrm>
          <a:off x="339891" y="177271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6" name="直線コネクタ 345">
          <a:extLst>
            <a:ext uri="{FF2B5EF4-FFF2-40B4-BE49-F238E27FC236}">
              <a16:creationId xmlns:a16="http://schemas.microsoft.com/office/drawing/2014/main" id="{903C0B37-6109-4EAC-A778-FAE9D618EC5C}"/>
            </a:ext>
          </a:extLst>
        </xdr:cNvPr>
        <xdr:cNvCxnSpPr/>
      </xdr:nvCxnSpPr>
      <xdr:spPr>
        <a:xfrm>
          <a:off x="6858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7" name="テキスト ボックス 346">
          <a:extLst>
            <a:ext uri="{FF2B5EF4-FFF2-40B4-BE49-F238E27FC236}">
              <a16:creationId xmlns:a16="http://schemas.microsoft.com/office/drawing/2014/main" id="{A528D70B-537D-41BB-9EEC-389A10ABF188}"/>
            </a:ext>
          </a:extLst>
        </xdr:cNvPr>
        <xdr:cNvSpPr txBox="1"/>
      </xdr:nvSpPr>
      <xdr:spPr>
        <a:xfrm>
          <a:off x="339891"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8" name="直線コネクタ 347">
          <a:extLst>
            <a:ext uri="{FF2B5EF4-FFF2-40B4-BE49-F238E27FC236}">
              <a16:creationId xmlns:a16="http://schemas.microsoft.com/office/drawing/2014/main" id="{190A2D56-9052-48C2-BA27-A71B858A07B1}"/>
            </a:ext>
          </a:extLst>
        </xdr:cNvPr>
        <xdr:cNvCxnSpPr/>
      </xdr:nvCxnSpPr>
      <xdr:spPr>
        <a:xfrm>
          <a:off x="6858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9" name="テキスト ボックス 348">
          <a:extLst>
            <a:ext uri="{FF2B5EF4-FFF2-40B4-BE49-F238E27FC236}">
              <a16:creationId xmlns:a16="http://schemas.microsoft.com/office/drawing/2014/main" id="{A70ED9E4-A269-4E87-B974-9201C2B224D4}"/>
            </a:ext>
          </a:extLst>
        </xdr:cNvPr>
        <xdr:cNvSpPr txBox="1"/>
      </xdr:nvSpPr>
      <xdr:spPr>
        <a:xfrm>
          <a:off x="339891"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0" name="直線コネクタ 349">
          <a:extLst>
            <a:ext uri="{FF2B5EF4-FFF2-40B4-BE49-F238E27FC236}">
              <a16:creationId xmlns:a16="http://schemas.microsoft.com/office/drawing/2014/main" id="{9F3A7258-7E5F-4AEA-9996-8AE5F0464B5C}"/>
            </a:ext>
          </a:extLst>
        </xdr:cNvPr>
        <xdr:cNvCxnSpPr/>
      </xdr:nvCxnSpPr>
      <xdr:spPr>
        <a:xfrm>
          <a:off x="6858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1" name="テキスト ボックス 350">
          <a:extLst>
            <a:ext uri="{FF2B5EF4-FFF2-40B4-BE49-F238E27FC236}">
              <a16:creationId xmlns:a16="http://schemas.microsoft.com/office/drawing/2014/main" id="{60502B20-A513-4C88-B399-2D422EE9862B}"/>
            </a:ext>
          </a:extLst>
        </xdr:cNvPr>
        <xdr:cNvSpPr txBox="1"/>
      </xdr:nvSpPr>
      <xdr:spPr>
        <a:xfrm>
          <a:off x="339891"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2" name="直線コネクタ 351">
          <a:extLst>
            <a:ext uri="{FF2B5EF4-FFF2-40B4-BE49-F238E27FC236}">
              <a16:creationId xmlns:a16="http://schemas.microsoft.com/office/drawing/2014/main" id="{1DD01884-0E71-464F-9BF4-F726CD4F3AEC}"/>
            </a:ext>
          </a:extLst>
        </xdr:cNvPr>
        <xdr:cNvCxnSpPr/>
      </xdr:nvCxnSpPr>
      <xdr:spPr>
        <a:xfrm>
          <a:off x="6858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3" name="テキスト ボックス 352">
          <a:extLst>
            <a:ext uri="{FF2B5EF4-FFF2-40B4-BE49-F238E27FC236}">
              <a16:creationId xmlns:a16="http://schemas.microsoft.com/office/drawing/2014/main" id="{4AF6DBA2-E8FF-433D-88CF-81D4D8E318F6}"/>
            </a:ext>
          </a:extLst>
        </xdr:cNvPr>
        <xdr:cNvSpPr txBox="1"/>
      </xdr:nvSpPr>
      <xdr:spPr>
        <a:xfrm>
          <a:off x="339891"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4" name="直線コネクタ 353">
          <a:extLst>
            <a:ext uri="{FF2B5EF4-FFF2-40B4-BE49-F238E27FC236}">
              <a16:creationId xmlns:a16="http://schemas.microsoft.com/office/drawing/2014/main" id="{271E5A7A-CBE5-4718-9A27-14D51302D53A}"/>
            </a:ext>
          </a:extLst>
        </xdr:cNvPr>
        <xdr:cNvCxnSpPr/>
      </xdr:nvCxnSpPr>
      <xdr:spPr>
        <a:xfrm>
          <a:off x="6858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5" name="テキスト ボックス 354">
          <a:extLst>
            <a:ext uri="{FF2B5EF4-FFF2-40B4-BE49-F238E27FC236}">
              <a16:creationId xmlns:a16="http://schemas.microsoft.com/office/drawing/2014/main" id="{224B8816-B9FF-4DAC-806B-9CF08616ED53}"/>
            </a:ext>
          </a:extLst>
        </xdr:cNvPr>
        <xdr:cNvSpPr txBox="1"/>
      </xdr:nvSpPr>
      <xdr:spPr>
        <a:xfrm>
          <a:off x="339891" y="160879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a:extLst>
            <a:ext uri="{FF2B5EF4-FFF2-40B4-BE49-F238E27FC236}">
              <a16:creationId xmlns:a16="http://schemas.microsoft.com/office/drawing/2014/main" id="{5DB21E8A-467F-4BF9-ABCB-93CFB8294039}"/>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7" name="テキスト ボックス 356">
          <a:extLst>
            <a:ext uri="{FF2B5EF4-FFF2-40B4-BE49-F238E27FC236}">
              <a16:creationId xmlns:a16="http://schemas.microsoft.com/office/drawing/2014/main" id="{BDD0DD79-AB12-4D6F-948C-A36E97F6755D}"/>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保健所】&#10;有形固定資産減価償却率グラフ枠">
          <a:extLst>
            <a:ext uri="{FF2B5EF4-FFF2-40B4-BE49-F238E27FC236}">
              <a16:creationId xmlns:a16="http://schemas.microsoft.com/office/drawing/2014/main" id="{06EEE16A-7991-4A60-9698-C6F29A04EB63}"/>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105592</xdr:rowOff>
    </xdr:from>
    <xdr:to>
      <xdr:col>24</xdr:col>
      <xdr:colOff>62865</xdr:colOff>
      <xdr:row>109</xdr:row>
      <xdr:rowOff>41911</xdr:rowOff>
    </xdr:to>
    <xdr:cxnSp macro="">
      <xdr:nvCxnSpPr>
        <xdr:cNvPr id="359" name="直線コネクタ 358">
          <a:extLst>
            <a:ext uri="{FF2B5EF4-FFF2-40B4-BE49-F238E27FC236}">
              <a16:creationId xmlns:a16="http://schemas.microsoft.com/office/drawing/2014/main" id="{7BAAB08F-B09A-4BB0-BEBF-E7F602C9E6E7}"/>
            </a:ext>
          </a:extLst>
        </xdr:cNvPr>
        <xdr:cNvCxnSpPr/>
      </xdr:nvCxnSpPr>
      <xdr:spPr>
        <a:xfrm flipV="1">
          <a:off x="4179570" y="16390167"/>
          <a:ext cx="1270" cy="148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45738</xdr:rowOff>
    </xdr:from>
    <xdr:ext cx="405111" cy="259045"/>
    <xdr:sp macro="" textlink="">
      <xdr:nvSpPr>
        <xdr:cNvPr id="360" name="【保健所】&#10;有形固定資産減価償却率最小値テキスト">
          <a:extLst>
            <a:ext uri="{FF2B5EF4-FFF2-40B4-BE49-F238E27FC236}">
              <a16:creationId xmlns:a16="http://schemas.microsoft.com/office/drawing/2014/main" id="{3A2D16D5-6BC7-42FA-8207-B63EA29493ED}"/>
            </a:ext>
          </a:extLst>
        </xdr:cNvPr>
        <xdr:cNvSpPr txBox="1"/>
      </xdr:nvSpPr>
      <xdr:spPr>
        <a:xfrm>
          <a:off x="4229100" y="1787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61" name="直線コネクタ 360">
          <a:extLst>
            <a:ext uri="{FF2B5EF4-FFF2-40B4-BE49-F238E27FC236}">
              <a16:creationId xmlns:a16="http://schemas.microsoft.com/office/drawing/2014/main" id="{17A78FF2-4D81-4752-B0C3-66FA61981444}"/>
            </a:ext>
          </a:extLst>
        </xdr:cNvPr>
        <xdr:cNvCxnSpPr/>
      </xdr:nvCxnSpPr>
      <xdr:spPr>
        <a:xfrm>
          <a:off x="4105275" y="178758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52269</xdr:rowOff>
    </xdr:from>
    <xdr:ext cx="405111" cy="259045"/>
    <xdr:sp macro="" textlink="">
      <xdr:nvSpPr>
        <xdr:cNvPr id="362" name="【保健所】&#10;有形固定資産減価償却率最大値テキスト">
          <a:extLst>
            <a:ext uri="{FF2B5EF4-FFF2-40B4-BE49-F238E27FC236}">
              <a16:creationId xmlns:a16="http://schemas.microsoft.com/office/drawing/2014/main" id="{AD4F2405-35DA-41D5-892F-CC912ABAD846}"/>
            </a:ext>
          </a:extLst>
        </xdr:cNvPr>
        <xdr:cNvSpPr txBox="1"/>
      </xdr:nvSpPr>
      <xdr:spPr>
        <a:xfrm>
          <a:off x="4229100" y="16165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105592</xdr:rowOff>
    </xdr:from>
    <xdr:to>
      <xdr:col>24</xdr:col>
      <xdr:colOff>152400</xdr:colOff>
      <xdr:row>100</xdr:row>
      <xdr:rowOff>105592</xdr:rowOff>
    </xdr:to>
    <xdr:cxnSp macro="">
      <xdr:nvCxnSpPr>
        <xdr:cNvPr id="363" name="直線コネクタ 362">
          <a:extLst>
            <a:ext uri="{FF2B5EF4-FFF2-40B4-BE49-F238E27FC236}">
              <a16:creationId xmlns:a16="http://schemas.microsoft.com/office/drawing/2014/main" id="{12D5E3D8-BA0C-4243-A72E-CE95AB02E5B4}"/>
            </a:ext>
          </a:extLst>
        </xdr:cNvPr>
        <xdr:cNvCxnSpPr/>
      </xdr:nvCxnSpPr>
      <xdr:spPr>
        <a:xfrm>
          <a:off x="4105275" y="163901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139354</xdr:rowOff>
    </xdr:from>
    <xdr:ext cx="405111" cy="259045"/>
    <xdr:sp macro="" textlink="">
      <xdr:nvSpPr>
        <xdr:cNvPr id="364" name="【保健所】&#10;有形固定資産減価償却率平均値テキスト">
          <a:extLst>
            <a:ext uri="{FF2B5EF4-FFF2-40B4-BE49-F238E27FC236}">
              <a16:creationId xmlns:a16="http://schemas.microsoft.com/office/drawing/2014/main" id="{983688DF-C00C-4DAD-A3DA-E32AFD8EBB74}"/>
            </a:ext>
          </a:extLst>
        </xdr:cNvPr>
        <xdr:cNvSpPr txBox="1"/>
      </xdr:nvSpPr>
      <xdr:spPr>
        <a:xfrm>
          <a:off x="4229100" y="16944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65" name="フローチャート: 判断 364">
          <a:extLst>
            <a:ext uri="{FF2B5EF4-FFF2-40B4-BE49-F238E27FC236}">
              <a16:creationId xmlns:a16="http://schemas.microsoft.com/office/drawing/2014/main" id="{76E593F6-E277-4DCE-9082-F89C0CA54746}"/>
            </a:ext>
          </a:extLst>
        </xdr:cNvPr>
        <xdr:cNvSpPr/>
      </xdr:nvSpPr>
      <xdr:spPr>
        <a:xfrm>
          <a:off x="4124325" y="1696620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366" name="フローチャート: 判断 365">
          <a:extLst>
            <a:ext uri="{FF2B5EF4-FFF2-40B4-BE49-F238E27FC236}">
              <a16:creationId xmlns:a16="http://schemas.microsoft.com/office/drawing/2014/main" id="{182CC1A9-EB4F-4FA3-B03E-921EBD72CD90}"/>
            </a:ext>
          </a:extLst>
        </xdr:cNvPr>
        <xdr:cNvSpPr/>
      </xdr:nvSpPr>
      <xdr:spPr>
        <a:xfrm>
          <a:off x="3381375" y="170021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125005</xdr:rowOff>
    </xdr:from>
    <xdr:to>
      <xdr:col>15</xdr:col>
      <xdr:colOff>101600</xdr:colOff>
      <xdr:row>104</xdr:row>
      <xdr:rowOff>55155</xdr:rowOff>
    </xdr:to>
    <xdr:sp macro="" textlink="">
      <xdr:nvSpPr>
        <xdr:cNvPr id="367" name="フローチャート: 判断 366">
          <a:extLst>
            <a:ext uri="{FF2B5EF4-FFF2-40B4-BE49-F238E27FC236}">
              <a16:creationId xmlns:a16="http://schemas.microsoft.com/office/drawing/2014/main" id="{83CC6596-B1A5-4D1E-BA03-E5D77764509A}"/>
            </a:ext>
          </a:extLst>
        </xdr:cNvPr>
        <xdr:cNvSpPr/>
      </xdr:nvSpPr>
      <xdr:spPr>
        <a:xfrm>
          <a:off x="2571750" y="1692393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368" name="フローチャート: 判断 367">
          <a:extLst>
            <a:ext uri="{FF2B5EF4-FFF2-40B4-BE49-F238E27FC236}">
              <a16:creationId xmlns:a16="http://schemas.microsoft.com/office/drawing/2014/main" id="{A7118E27-B387-4E10-BDB9-40BFBE9EFAAF}"/>
            </a:ext>
          </a:extLst>
        </xdr:cNvPr>
        <xdr:cNvSpPr/>
      </xdr:nvSpPr>
      <xdr:spPr>
        <a:xfrm>
          <a:off x="1781175" y="168486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CEA93568-58D3-4443-B59F-34823DC0BB08}"/>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B924C798-FE41-49E6-8BFE-67D9341BD995}"/>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E2348607-2A9C-43AA-BDC5-56CD11DB6A39}"/>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F29326B4-FB11-4462-89AC-E215719EDC1F}"/>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B68FC0E9-F430-4465-98B2-5BD3CDFCBC1A}"/>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141332</xdr:rowOff>
    </xdr:from>
    <xdr:to>
      <xdr:col>24</xdr:col>
      <xdr:colOff>114300</xdr:colOff>
      <xdr:row>104</xdr:row>
      <xdr:rowOff>71482</xdr:rowOff>
    </xdr:to>
    <xdr:sp macro="" textlink="">
      <xdr:nvSpPr>
        <xdr:cNvPr id="374" name="楕円 373">
          <a:extLst>
            <a:ext uri="{FF2B5EF4-FFF2-40B4-BE49-F238E27FC236}">
              <a16:creationId xmlns:a16="http://schemas.microsoft.com/office/drawing/2014/main" id="{E2F0CE18-974E-4FB4-9320-04FFE33467B1}"/>
            </a:ext>
          </a:extLst>
        </xdr:cNvPr>
        <xdr:cNvSpPr/>
      </xdr:nvSpPr>
      <xdr:spPr>
        <a:xfrm>
          <a:off x="4124325" y="169466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164209</xdr:rowOff>
    </xdr:from>
    <xdr:ext cx="405111" cy="259045"/>
    <xdr:sp macro="" textlink="">
      <xdr:nvSpPr>
        <xdr:cNvPr id="375" name="【保健所】&#10;有形固定資産減価償却率該当値テキスト">
          <a:extLst>
            <a:ext uri="{FF2B5EF4-FFF2-40B4-BE49-F238E27FC236}">
              <a16:creationId xmlns:a16="http://schemas.microsoft.com/office/drawing/2014/main" id="{7D2F9804-A7DA-457E-B66B-07EC56B7B31F}"/>
            </a:ext>
          </a:extLst>
        </xdr:cNvPr>
        <xdr:cNvSpPr txBox="1"/>
      </xdr:nvSpPr>
      <xdr:spPr>
        <a:xfrm>
          <a:off x="4229100" y="167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121738</xdr:rowOff>
    </xdr:from>
    <xdr:to>
      <xdr:col>20</xdr:col>
      <xdr:colOff>38100</xdr:colOff>
      <xdr:row>104</xdr:row>
      <xdr:rowOff>51888</xdr:rowOff>
    </xdr:to>
    <xdr:sp macro="" textlink="">
      <xdr:nvSpPr>
        <xdr:cNvPr id="376" name="楕円 375">
          <a:extLst>
            <a:ext uri="{FF2B5EF4-FFF2-40B4-BE49-F238E27FC236}">
              <a16:creationId xmlns:a16="http://schemas.microsoft.com/office/drawing/2014/main" id="{4BD5484B-80AA-4A71-A80A-1CCF2A20E217}"/>
            </a:ext>
          </a:extLst>
        </xdr:cNvPr>
        <xdr:cNvSpPr/>
      </xdr:nvSpPr>
      <xdr:spPr>
        <a:xfrm>
          <a:off x="3381375" y="169270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xdr:rowOff>
    </xdr:from>
    <xdr:to>
      <xdr:col>24</xdr:col>
      <xdr:colOff>63500</xdr:colOff>
      <xdr:row>104</xdr:row>
      <xdr:rowOff>20682</xdr:rowOff>
    </xdr:to>
    <xdr:cxnSp macro="">
      <xdr:nvCxnSpPr>
        <xdr:cNvPr id="377" name="直線コネクタ 376">
          <a:extLst>
            <a:ext uri="{FF2B5EF4-FFF2-40B4-BE49-F238E27FC236}">
              <a16:creationId xmlns:a16="http://schemas.microsoft.com/office/drawing/2014/main" id="{F5A9A66F-340A-45C2-813E-1D5C5454FE0B}"/>
            </a:ext>
          </a:extLst>
        </xdr:cNvPr>
        <xdr:cNvCxnSpPr/>
      </xdr:nvCxnSpPr>
      <xdr:spPr>
        <a:xfrm>
          <a:off x="3429000" y="16974638"/>
          <a:ext cx="7524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105411</xdr:rowOff>
    </xdr:from>
    <xdr:to>
      <xdr:col>15</xdr:col>
      <xdr:colOff>101600</xdr:colOff>
      <xdr:row>104</xdr:row>
      <xdr:rowOff>35561</xdr:rowOff>
    </xdr:to>
    <xdr:sp macro="" textlink="">
      <xdr:nvSpPr>
        <xdr:cNvPr id="378" name="楕円 377">
          <a:extLst>
            <a:ext uri="{FF2B5EF4-FFF2-40B4-BE49-F238E27FC236}">
              <a16:creationId xmlns:a16="http://schemas.microsoft.com/office/drawing/2014/main" id="{127C482F-EAFA-4902-BE87-E0C0EA5C64EC}"/>
            </a:ext>
          </a:extLst>
        </xdr:cNvPr>
        <xdr:cNvSpPr/>
      </xdr:nvSpPr>
      <xdr:spPr>
        <a:xfrm>
          <a:off x="2571750" y="169043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156211</xdr:rowOff>
    </xdr:from>
    <xdr:to>
      <xdr:col>19</xdr:col>
      <xdr:colOff>177800</xdr:colOff>
      <xdr:row>104</xdr:row>
      <xdr:rowOff>1088</xdr:rowOff>
    </xdr:to>
    <xdr:cxnSp macro="">
      <xdr:nvCxnSpPr>
        <xdr:cNvPr id="379" name="直線コネクタ 378">
          <a:extLst>
            <a:ext uri="{FF2B5EF4-FFF2-40B4-BE49-F238E27FC236}">
              <a16:creationId xmlns:a16="http://schemas.microsoft.com/office/drawing/2014/main" id="{0231C4F4-184F-4DAD-BBF4-2C7EABFDD78A}"/>
            </a:ext>
          </a:extLst>
        </xdr:cNvPr>
        <xdr:cNvCxnSpPr/>
      </xdr:nvCxnSpPr>
      <xdr:spPr>
        <a:xfrm>
          <a:off x="2619375" y="16961486"/>
          <a:ext cx="809625" cy="1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40095</xdr:rowOff>
    </xdr:from>
    <xdr:to>
      <xdr:col>10</xdr:col>
      <xdr:colOff>165100</xdr:colOff>
      <xdr:row>103</xdr:row>
      <xdr:rowOff>141695</xdr:rowOff>
    </xdr:to>
    <xdr:sp macro="" textlink="">
      <xdr:nvSpPr>
        <xdr:cNvPr id="380" name="楕円 379">
          <a:extLst>
            <a:ext uri="{FF2B5EF4-FFF2-40B4-BE49-F238E27FC236}">
              <a16:creationId xmlns:a16="http://schemas.microsoft.com/office/drawing/2014/main" id="{FAF8DB0D-EF0F-443D-BC5E-847C7D70719A}"/>
            </a:ext>
          </a:extLst>
        </xdr:cNvPr>
        <xdr:cNvSpPr/>
      </xdr:nvSpPr>
      <xdr:spPr>
        <a:xfrm>
          <a:off x="1781175" y="168421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90895</xdr:rowOff>
    </xdr:from>
    <xdr:to>
      <xdr:col>15</xdr:col>
      <xdr:colOff>50800</xdr:colOff>
      <xdr:row>103</xdr:row>
      <xdr:rowOff>156211</xdr:rowOff>
    </xdr:to>
    <xdr:cxnSp macro="">
      <xdr:nvCxnSpPr>
        <xdr:cNvPr id="381" name="直線コネクタ 380">
          <a:extLst>
            <a:ext uri="{FF2B5EF4-FFF2-40B4-BE49-F238E27FC236}">
              <a16:creationId xmlns:a16="http://schemas.microsoft.com/office/drawing/2014/main" id="{FA84B2AC-03CF-4C96-8487-6322D2BBC024}"/>
            </a:ext>
          </a:extLst>
        </xdr:cNvPr>
        <xdr:cNvCxnSpPr/>
      </xdr:nvCxnSpPr>
      <xdr:spPr>
        <a:xfrm>
          <a:off x="1828800" y="16889820"/>
          <a:ext cx="790575"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118127</xdr:rowOff>
    </xdr:from>
    <xdr:ext cx="405111" cy="259045"/>
    <xdr:sp macro="" textlink="">
      <xdr:nvSpPr>
        <xdr:cNvPr id="382" name="n_1aveValue【保健所】&#10;有形固定資産減価償却率">
          <a:extLst>
            <a:ext uri="{FF2B5EF4-FFF2-40B4-BE49-F238E27FC236}">
              <a16:creationId xmlns:a16="http://schemas.microsoft.com/office/drawing/2014/main" id="{83644377-16C2-42ED-98E5-44CA81534984}"/>
            </a:ext>
          </a:extLst>
        </xdr:cNvPr>
        <xdr:cNvSpPr txBox="1"/>
      </xdr:nvSpPr>
      <xdr:spPr>
        <a:xfrm>
          <a:off x="3239144" y="1709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46282</xdr:rowOff>
    </xdr:from>
    <xdr:ext cx="405111" cy="259045"/>
    <xdr:sp macro="" textlink="">
      <xdr:nvSpPr>
        <xdr:cNvPr id="383" name="n_2aveValue【保健所】&#10;有形固定資産減価償却率">
          <a:extLst>
            <a:ext uri="{FF2B5EF4-FFF2-40B4-BE49-F238E27FC236}">
              <a16:creationId xmlns:a16="http://schemas.microsoft.com/office/drawing/2014/main" id="{8A522656-2653-412E-8714-CB2D22C9AC28}"/>
            </a:ext>
          </a:extLst>
        </xdr:cNvPr>
        <xdr:cNvSpPr txBox="1"/>
      </xdr:nvSpPr>
      <xdr:spPr>
        <a:xfrm>
          <a:off x="2439044" y="1702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136089</xdr:rowOff>
    </xdr:from>
    <xdr:ext cx="405111" cy="259045"/>
    <xdr:sp macro="" textlink="">
      <xdr:nvSpPr>
        <xdr:cNvPr id="384" name="n_3aveValue【保健所】&#10;有形固定資産減価償却率">
          <a:extLst>
            <a:ext uri="{FF2B5EF4-FFF2-40B4-BE49-F238E27FC236}">
              <a16:creationId xmlns:a16="http://schemas.microsoft.com/office/drawing/2014/main" id="{AC3782F1-9759-4233-B420-4E1C602068BA}"/>
            </a:ext>
          </a:extLst>
        </xdr:cNvPr>
        <xdr:cNvSpPr txBox="1"/>
      </xdr:nvSpPr>
      <xdr:spPr>
        <a:xfrm>
          <a:off x="1648469" y="16938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68415</xdr:rowOff>
    </xdr:from>
    <xdr:ext cx="405111" cy="259045"/>
    <xdr:sp macro="" textlink="">
      <xdr:nvSpPr>
        <xdr:cNvPr id="385" name="n_1mainValue【保健所】&#10;有形固定資産減価償却率">
          <a:extLst>
            <a:ext uri="{FF2B5EF4-FFF2-40B4-BE49-F238E27FC236}">
              <a16:creationId xmlns:a16="http://schemas.microsoft.com/office/drawing/2014/main" id="{48A674A8-85D4-4176-B6CB-EB4B7B367DB0}"/>
            </a:ext>
          </a:extLst>
        </xdr:cNvPr>
        <xdr:cNvSpPr txBox="1"/>
      </xdr:nvSpPr>
      <xdr:spPr>
        <a:xfrm>
          <a:off x="3239144" y="166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52088</xdr:rowOff>
    </xdr:from>
    <xdr:ext cx="405111" cy="259045"/>
    <xdr:sp macro="" textlink="">
      <xdr:nvSpPr>
        <xdr:cNvPr id="386" name="n_2mainValue【保健所】&#10;有形固定資産減価償却率">
          <a:extLst>
            <a:ext uri="{FF2B5EF4-FFF2-40B4-BE49-F238E27FC236}">
              <a16:creationId xmlns:a16="http://schemas.microsoft.com/office/drawing/2014/main" id="{932D0B46-59E6-49BB-8344-6D633EEB18ED}"/>
            </a:ext>
          </a:extLst>
        </xdr:cNvPr>
        <xdr:cNvSpPr txBox="1"/>
      </xdr:nvSpPr>
      <xdr:spPr>
        <a:xfrm>
          <a:off x="2439044" y="1667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158222</xdr:rowOff>
    </xdr:from>
    <xdr:ext cx="405111" cy="259045"/>
    <xdr:sp macro="" textlink="">
      <xdr:nvSpPr>
        <xdr:cNvPr id="387" name="n_3mainValue【保健所】&#10;有形固定資産減価償却率">
          <a:extLst>
            <a:ext uri="{FF2B5EF4-FFF2-40B4-BE49-F238E27FC236}">
              <a16:creationId xmlns:a16="http://schemas.microsoft.com/office/drawing/2014/main" id="{A0707453-B9EF-407F-8242-AEF1DB88A3C8}"/>
            </a:ext>
          </a:extLst>
        </xdr:cNvPr>
        <xdr:cNvSpPr txBox="1"/>
      </xdr:nvSpPr>
      <xdr:spPr>
        <a:xfrm>
          <a:off x="1648469" y="1662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C9DE25CB-3A88-40D5-ABFC-1901B71DB903}"/>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89" name="正方形/長方形 388">
          <a:extLst>
            <a:ext uri="{FF2B5EF4-FFF2-40B4-BE49-F238E27FC236}">
              <a16:creationId xmlns:a16="http://schemas.microsoft.com/office/drawing/2014/main" id="{ED2F8ED4-5186-4A63-B746-0C4CAB2DE10C}"/>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90" name="正方形/長方形 389">
          <a:extLst>
            <a:ext uri="{FF2B5EF4-FFF2-40B4-BE49-F238E27FC236}">
              <a16:creationId xmlns:a16="http://schemas.microsoft.com/office/drawing/2014/main" id="{002B60BA-AABE-443F-88B5-1009E34A57FD}"/>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91" name="正方形/長方形 390">
          <a:extLst>
            <a:ext uri="{FF2B5EF4-FFF2-40B4-BE49-F238E27FC236}">
              <a16:creationId xmlns:a16="http://schemas.microsoft.com/office/drawing/2014/main" id="{C2925043-A748-49E3-8E89-993FEDBC7963}"/>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92" name="正方形/長方形 391">
          <a:extLst>
            <a:ext uri="{FF2B5EF4-FFF2-40B4-BE49-F238E27FC236}">
              <a16:creationId xmlns:a16="http://schemas.microsoft.com/office/drawing/2014/main" id="{2219268E-23CF-4181-9154-087B719CD3AD}"/>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FFC4A8A5-A1CC-408C-9190-092E63F6BC54}"/>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a:extLst>
            <a:ext uri="{FF2B5EF4-FFF2-40B4-BE49-F238E27FC236}">
              <a16:creationId xmlns:a16="http://schemas.microsoft.com/office/drawing/2014/main" id="{1E4BDAFD-F63D-4901-B3B4-B1CC73A869EA}"/>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a:extLst>
            <a:ext uri="{FF2B5EF4-FFF2-40B4-BE49-F238E27FC236}">
              <a16:creationId xmlns:a16="http://schemas.microsoft.com/office/drawing/2014/main" id="{0186B8D9-D2F9-42A3-8142-66AC3265D10B}"/>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524DE57C-8102-4E62-B8E8-99A27AB4C157}"/>
            </a:ext>
          </a:extLst>
        </xdr:cNvPr>
        <xdr:cNvSpPr txBox="1"/>
      </xdr:nvSpPr>
      <xdr:spPr>
        <a:xfrm>
          <a:off x="5527221"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97" name="直線コネクタ 396">
          <a:extLst>
            <a:ext uri="{FF2B5EF4-FFF2-40B4-BE49-F238E27FC236}">
              <a16:creationId xmlns:a16="http://schemas.microsoft.com/office/drawing/2014/main" id="{11274964-FFA8-45CB-AA29-7B92B24649B4}"/>
            </a:ext>
          </a:extLst>
        </xdr:cNvPr>
        <xdr:cNvCxnSpPr/>
      </xdr:nvCxnSpPr>
      <xdr:spPr>
        <a:xfrm>
          <a:off x="5953125" y="1773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8" name="テキスト ボックス 397">
          <a:extLst>
            <a:ext uri="{FF2B5EF4-FFF2-40B4-BE49-F238E27FC236}">
              <a16:creationId xmlns:a16="http://schemas.microsoft.com/office/drawing/2014/main" id="{FC828FB5-5684-45FC-84F7-D3398C5E14C5}"/>
            </a:ext>
          </a:extLst>
        </xdr:cNvPr>
        <xdr:cNvSpPr txBox="1"/>
      </xdr:nvSpPr>
      <xdr:spPr>
        <a:xfrm>
          <a:off x="5527221"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9" name="直線コネクタ 398">
          <a:extLst>
            <a:ext uri="{FF2B5EF4-FFF2-40B4-BE49-F238E27FC236}">
              <a16:creationId xmlns:a16="http://schemas.microsoft.com/office/drawing/2014/main" id="{FC3D6C62-22FB-44CA-9E31-B900D38A58A9}"/>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0" name="テキスト ボックス 399">
          <a:extLst>
            <a:ext uri="{FF2B5EF4-FFF2-40B4-BE49-F238E27FC236}">
              <a16:creationId xmlns:a16="http://schemas.microsoft.com/office/drawing/2014/main" id="{E82AA4D3-0464-4310-AE9E-91D38838A9F8}"/>
            </a:ext>
          </a:extLst>
        </xdr:cNvPr>
        <xdr:cNvSpPr txBox="1"/>
      </xdr:nvSpPr>
      <xdr:spPr>
        <a:xfrm>
          <a:off x="5527221" y="17132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1" name="直線コネクタ 400">
          <a:extLst>
            <a:ext uri="{FF2B5EF4-FFF2-40B4-BE49-F238E27FC236}">
              <a16:creationId xmlns:a16="http://schemas.microsoft.com/office/drawing/2014/main" id="{E2C846B1-032E-4D06-9009-9D952F63A9A3}"/>
            </a:ext>
          </a:extLst>
        </xdr:cNvPr>
        <xdr:cNvCxnSpPr/>
      </xdr:nvCxnSpPr>
      <xdr:spPr>
        <a:xfrm>
          <a:off x="5953125" y="1682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2" name="テキスト ボックス 401">
          <a:extLst>
            <a:ext uri="{FF2B5EF4-FFF2-40B4-BE49-F238E27FC236}">
              <a16:creationId xmlns:a16="http://schemas.microsoft.com/office/drawing/2014/main" id="{19D49145-DBE1-4872-9073-65EDB20240AD}"/>
            </a:ext>
          </a:extLst>
        </xdr:cNvPr>
        <xdr:cNvSpPr txBox="1"/>
      </xdr:nvSpPr>
      <xdr:spPr>
        <a:xfrm>
          <a:off x="5527221" y="1667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3" name="直線コネクタ 402">
          <a:extLst>
            <a:ext uri="{FF2B5EF4-FFF2-40B4-BE49-F238E27FC236}">
              <a16:creationId xmlns:a16="http://schemas.microsoft.com/office/drawing/2014/main" id="{A3D4C4C0-D847-4A60-916C-BA628851D756}"/>
            </a:ext>
          </a:extLst>
        </xdr:cNvPr>
        <xdr:cNvCxnSpPr/>
      </xdr:nvCxnSpPr>
      <xdr:spPr>
        <a:xfrm>
          <a:off x="5953125" y="1636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4" name="テキスト ボックス 403">
          <a:extLst>
            <a:ext uri="{FF2B5EF4-FFF2-40B4-BE49-F238E27FC236}">
              <a16:creationId xmlns:a16="http://schemas.microsoft.com/office/drawing/2014/main" id="{DA30EA8C-7345-461D-9BA3-55CE75D868A4}"/>
            </a:ext>
          </a:extLst>
        </xdr:cNvPr>
        <xdr:cNvSpPr txBox="1"/>
      </xdr:nvSpPr>
      <xdr:spPr>
        <a:xfrm>
          <a:off x="5527221" y="16218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a:extLst>
            <a:ext uri="{FF2B5EF4-FFF2-40B4-BE49-F238E27FC236}">
              <a16:creationId xmlns:a16="http://schemas.microsoft.com/office/drawing/2014/main" id="{55971EFA-537F-4A07-9E36-6FBABE6EAB6A}"/>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6" name="テキスト ボックス 405">
          <a:extLst>
            <a:ext uri="{FF2B5EF4-FFF2-40B4-BE49-F238E27FC236}">
              <a16:creationId xmlns:a16="http://schemas.microsoft.com/office/drawing/2014/main" id="{FFBA31D7-2B11-404B-900A-114B24BAD37A}"/>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保健所】&#10;一人当たり面積グラフ枠">
          <a:extLst>
            <a:ext uri="{FF2B5EF4-FFF2-40B4-BE49-F238E27FC236}">
              <a16:creationId xmlns:a16="http://schemas.microsoft.com/office/drawing/2014/main" id="{5D19BB7A-84BB-4954-8DA3-27BB2FA0131F}"/>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408" name="直線コネクタ 407">
          <a:extLst>
            <a:ext uri="{FF2B5EF4-FFF2-40B4-BE49-F238E27FC236}">
              <a16:creationId xmlns:a16="http://schemas.microsoft.com/office/drawing/2014/main" id="{4144E13B-E4D6-4B58-9336-409EF4FFA4B1}"/>
            </a:ext>
          </a:extLst>
        </xdr:cNvPr>
        <xdr:cNvCxnSpPr/>
      </xdr:nvCxnSpPr>
      <xdr:spPr>
        <a:xfrm flipV="1">
          <a:off x="9427845" y="16363950"/>
          <a:ext cx="1270" cy="145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409" name="【保健所】&#10;一人当たり面積最小値テキスト">
          <a:extLst>
            <a:ext uri="{FF2B5EF4-FFF2-40B4-BE49-F238E27FC236}">
              <a16:creationId xmlns:a16="http://schemas.microsoft.com/office/drawing/2014/main" id="{72881942-26D2-4524-8385-A9C0F3504C04}"/>
            </a:ext>
          </a:extLst>
        </xdr:cNvPr>
        <xdr:cNvSpPr txBox="1"/>
      </xdr:nvSpPr>
      <xdr:spPr>
        <a:xfrm>
          <a:off x="9477375"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410" name="直線コネクタ 409">
          <a:extLst>
            <a:ext uri="{FF2B5EF4-FFF2-40B4-BE49-F238E27FC236}">
              <a16:creationId xmlns:a16="http://schemas.microsoft.com/office/drawing/2014/main" id="{7671CF5C-7587-4D6B-9E54-6CE632DFB715}"/>
            </a:ext>
          </a:extLst>
        </xdr:cNvPr>
        <xdr:cNvCxnSpPr/>
      </xdr:nvCxnSpPr>
      <xdr:spPr>
        <a:xfrm>
          <a:off x="9363075" y="1782381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411" name="【保健所】&#10;一人当たり面積最大値テキスト">
          <a:extLst>
            <a:ext uri="{FF2B5EF4-FFF2-40B4-BE49-F238E27FC236}">
              <a16:creationId xmlns:a16="http://schemas.microsoft.com/office/drawing/2014/main" id="{B2B1E0B7-363D-416F-BFAC-721AC6D5FC5E}"/>
            </a:ext>
          </a:extLst>
        </xdr:cNvPr>
        <xdr:cNvSpPr txBox="1"/>
      </xdr:nvSpPr>
      <xdr:spPr>
        <a:xfrm>
          <a:off x="9477375" y="161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412" name="直線コネクタ 411">
          <a:extLst>
            <a:ext uri="{FF2B5EF4-FFF2-40B4-BE49-F238E27FC236}">
              <a16:creationId xmlns:a16="http://schemas.microsoft.com/office/drawing/2014/main" id="{8F4B0B0D-A95E-42FF-9EEC-B753736E91A0}"/>
            </a:ext>
          </a:extLst>
        </xdr:cNvPr>
        <xdr:cNvCxnSpPr/>
      </xdr:nvCxnSpPr>
      <xdr:spPr>
        <a:xfrm>
          <a:off x="9363075" y="163639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128288</xdr:rowOff>
    </xdr:from>
    <xdr:ext cx="469744" cy="259045"/>
    <xdr:sp macro="" textlink="">
      <xdr:nvSpPr>
        <xdr:cNvPr id="413" name="【保健所】&#10;一人当たり面積平均値テキスト">
          <a:extLst>
            <a:ext uri="{FF2B5EF4-FFF2-40B4-BE49-F238E27FC236}">
              <a16:creationId xmlns:a16="http://schemas.microsoft.com/office/drawing/2014/main" id="{908CDEB8-0F70-40F3-B8A0-E6383C463DD4}"/>
            </a:ext>
          </a:extLst>
        </xdr:cNvPr>
        <xdr:cNvSpPr txBox="1"/>
      </xdr:nvSpPr>
      <xdr:spPr>
        <a:xfrm>
          <a:off x="9477375" y="1744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14" name="フローチャート: 判断 413">
          <a:extLst>
            <a:ext uri="{FF2B5EF4-FFF2-40B4-BE49-F238E27FC236}">
              <a16:creationId xmlns:a16="http://schemas.microsoft.com/office/drawing/2014/main" id="{B5C2639B-5C08-4003-983B-7A12EB1D8638}"/>
            </a:ext>
          </a:extLst>
        </xdr:cNvPr>
        <xdr:cNvSpPr/>
      </xdr:nvSpPr>
      <xdr:spPr>
        <a:xfrm>
          <a:off x="9401175" y="1759013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105411</xdr:rowOff>
    </xdr:from>
    <xdr:to>
      <xdr:col>50</xdr:col>
      <xdr:colOff>165100</xdr:colOff>
      <xdr:row>108</xdr:row>
      <xdr:rowOff>35561</xdr:rowOff>
    </xdr:to>
    <xdr:sp macro="" textlink="">
      <xdr:nvSpPr>
        <xdr:cNvPr id="415" name="フローチャート: 判断 414">
          <a:extLst>
            <a:ext uri="{FF2B5EF4-FFF2-40B4-BE49-F238E27FC236}">
              <a16:creationId xmlns:a16="http://schemas.microsoft.com/office/drawing/2014/main" id="{C6F2AECD-0C94-4D36-AC9D-BC80BAA180FD}"/>
            </a:ext>
          </a:extLst>
        </xdr:cNvPr>
        <xdr:cNvSpPr/>
      </xdr:nvSpPr>
      <xdr:spPr>
        <a:xfrm>
          <a:off x="8639175" y="175901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16" name="フローチャート: 判断 415">
          <a:extLst>
            <a:ext uri="{FF2B5EF4-FFF2-40B4-BE49-F238E27FC236}">
              <a16:creationId xmlns:a16="http://schemas.microsoft.com/office/drawing/2014/main" id="{A4642A7A-F2C3-4E93-9EBA-1DD895D6096C}"/>
            </a:ext>
          </a:extLst>
        </xdr:cNvPr>
        <xdr:cNvSpPr/>
      </xdr:nvSpPr>
      <xdr:spPr>
        <a:xfrm>
          <a:off x="7839075" y="1759013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13970</xdr:rowOff>
    </xdr:from>
    <xdr:to>
      <xdr:col>41</xdr:col>
      <xdr:colOff>101600</xdr:colOff>
      <xdr:row>107</xdr:row>
      <xdr:rowOff>115570</xdr:rowOff>
    </xdr:to>
    <xdr:sp macro="" textlink="">
      <xdr:nvSpPr>
        <xdr:cNvPr id="417" name="フローチャート: 判断 416">
          <a:extLst>
            <a:ext uri="{FF2B5EF4-FFF2-40B4-BE49-F238E27FC236}">
              <a16:creationId xmlns:a16="http://schemas.microsoft.com/office/drawing/2014/main" id="{4D779A1E-5102-4475-9DC6-49D9A911D62D}"/>
            </a:ext>
          </a:extLst>
        </xdr:cNvPr>
        <xdr:cNvSpPr/>
      </xdr:nvSpPr>
      <xdr:spPr>
        <a:xfrm>
          <a:off x="7029450" y="174986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61FD884-C33F-48E2-9905-54C45E3491B0}"/>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7F6DB78-DA22-4A18-8476-F87CEDFCA980}"/>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D1E818B-2053-40F1-B378-08E57BBD5350}"/>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F12A6233-02DC-42C9-9EF0-F600D60191F0}"/>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7B7766D4-6060-4F16-B1D1-496753B048FD}"/>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25400</xdr:rowOff>
    </xdr:from>
    <xdr:to>
      <xdr:col>55</xdr:col>
      <xdr:colOff>50800</xdr:colOff>
      <xdr:row>108</xdr:row>
      <xdr:rowOff>127000</xdr:rowOff>
    </xdr:to>
    <xdr:sp macro="" textlink="">
      <xdr:nvSpPr>
        <xdr:cNvPr id="423" name="楕円 422">
          <a:extLst>
            <a:ext uri="{FF2B5EF4-FFF2-40B4-BE49-F238E27FC236}">
              <a16:creationId xmlns:a16="http://schemas.microsoft.com/office/drawing/2014/main" id="{782D46F2-F922-46A0-8CF1-677FD0E0C11F}"/>
            </a:ext>
          </a:extLst>
        </xdr:cNvPr>
        <xdr:cNvSpPr/>
      </xdr:nvSpPr>
      <xdr:spPr>
        <a:xfrm>
          <a:off x="9401175" y="176879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111777</xdr:rowOff>
    </xdr:from>
    <xdr:ext cx="469744" cy="259045"/>
    <xdr:sp macro="" textlink="">
      <xdr:nvSpPr>
        <xdr:cNvPr id="424" name="【保健所】&#10;一人当たり面積該当値テキスト">
          <a:extLst>
            <a:ext uri="{FF2B5EF4-FFF2-40B4-BE49-F238E27FC236}">
              <a16:creationId xmlns:a16="http://schemas.microsoft.com/office/drawing/2014/main" id="{3EBD6A39-27E3-4167-9532-69032147E963}"/>
            </a:ext>
          </a:extLst>
        </xdr:cNvPr>
        <xdr:cNvSpPr txBox="1"/>
      </xdr:nvSpPr>
      <xdr:spPr>
        <a:xfrm>
          <a:off x="9477375" y="175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25400</xdr:rowOff>
    </xdr:from>
    <xdr:to>
      <xdr:col>50</xdr:col>
      <xdr:colOff>165100</xdr:colOff>
      <xdr:row>108</xdr:row>
      <xdr:rowOff>127000</xdr:rowOff>
    </xdr:to>
    <xdr:sp macro="" textlink="">
      <xdr:nvSpPr>
        <xdr:cNvPr id="425" name="楕円 424">
          <a:extLst>
            <a:ext uri="{FF2B5EF4-FFF2-40B4-BE49-F238E27FC236}">
              <a16:creationId xmlns:a16="http://schemas.microsoft.com/office/drawing/2014/main" id="{43856DFF-10FA-4E59-BAB2-71132CC520A5}"/>
            </a:ext>
          </a:extLst>
        </xdr:cNvPr>
        <xdr:cNvSpPr/>
      </xdr:nvSpPr>
      <xdr:spPr>
        <a:xfrm>
          <a:off x="8639175" y="17687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76200</xdr:rowOff>
    </xdr:from>
    <xdr:to>
      <xdr:col>55</xdr:col>
      <xdr:colOff>0</xdr:colOff>
      <xdr:row>108</xdr:row>
      <xdr:rowOff>76200</xdr:rowOff>
    </xdr:to>
    <xdr:cxnSp macro="">
      <xdr:nvCxnSpPr>
        <xdr:cNvPr id="426" name="直線コネクタ 425">
          <a:extLst>
            <a:ext uri="{FF2B5EF4-FFF2-40B4-BE49-F238E27FC236}">
              <a16:creationId xmlns:a16="http://schemas.microsoft.com/office/drawing/2014/main" id="{59F7F9B9-9AA6-405A-AEC9-0E49BE1FCAEE}"/>
            </a:ext>
          </a:extLst>
        </xdr:cNvPr>
        <xdr:cNvCxnSpPr/>
      </xdr:nvCxnSpPr>
      <xdr:spPr>
        <a:xfrm>
          <a:off x="8686800" y="177355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27" name="楕円 426">
          <a:extLst>
            <a:ext uri="{FF2B5EF4-FFF2-40B4-BE49-F238E27FC236}">
              <a16:creationId xmlns:a16="http://schemas.microsoft.com/office/drawing/2014/main" id="{6F9AF74F-D570-49B9-BF8A-9E7AA8682BD8}"/>
            </a:ext>
          </a:extLst>
        </xdr:cNvPr>
        <xdr:cNvSpPr/>
      </xdr:nvSpPr>
      <xdr:spPr>
        <a:xfrm>
          <a:off x="7839075" y="175901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156211</xdr:rowOff>
    </xdr:from>
    <xdr:to>
      <xdr:col>50</xdr:col>
      <xdr:colOff>114300</xdr:colOff>
      <xdr:row>108</xdr:row>
      <xdr:rowOff>76200</xdr:rowOff>
    </xdr:to>
    <xdr:cxnSp macro="">
      <xdr:nvCxnSpPr>
        <xdr:cNvPr id="428" name="直線コネクタ 427">
          <a:extLst>
            <a:ext uri="{FF2B5EF4-FFF2-40B4-BE49-F238E27FC236}">
              <a16:creationId xmlns:a16="http://schemas.microsoft.com/office/drawing/2014/main" id="{0A5A7D73-9051-4B7E-AEEB-3E12DE2B6A31}"/>
            </a:ext>
          </a:extLst>
        </xdr:cNvPr>
        <xdr:cNvCxnSpPr/>
      </xdr:nvCxnSpPr>
      <xdr:spPr>
        <a:xfrm>
          <a:off x="7886700" y="17647286"/>
          <a:ext cx="800100" cy="8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25400</xdr:rowOff>
    </xdr:from>
    <xdr:to>
      <xdr:col>41</xdr:col>
      <xdr:colOff>101600</xdr:colOff>
      <xdr:row>108</xdr:row>
      <xdr:rowOff>127000</xdr:rowOff>
    </xdr:to>
    <xdr:sp macro="" textlink="">
      <xdr:nvSpPr>
        <xdr:cNvPr id="429" name="楕円 428">
          <a:extLst>
            <a:ext uri="{FF2B5EF4-FFF2-40B4-BE49-F238E27FC236}">
              <a16:creationId xmlns:a16="http://schemas.microsoft.com/office/drawing/2014/main" id="{F187D722-9424-4F58-B05F-A773A0A123D9}"/>
            </a:ext>
          </a:extLst>
        </xdr:cNvPr>
        <xdr:cNvSpPr/>
      </xdr:nvSpPr>
      <xdr:spPr>
        <a:xfrm>
          <a:off x="7029450" y="17687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156211</xdr:rowOff>
    </xdr:from>
    <xdr:to>
      <xdr:col>45</xdr:col>
      <xdr:colOff>177800</xdr:colOff>
      <xdr:row>108</xdr:row>
      <xdr:rowOff>76200</xdr:rowOff>
    </xdr:to>
    <xdr:cxnSp macro="">
      <xdr:nvCxnSpPr>
        <xdr:cNvPr id="430" name="直線コネクタ 429">
          <a:extLst>
            <a:ext uri="{FF2B5EF4-FFF2-40B4-BE49-F238E27FC236}">
              <a16:creationId xmlns:a16="http://schemas.microsoft.com/office/drawing/2014/main" id="{C3BCC85F-85F9-4C0F-96BB-81C86A7C259A}"/>
            </a:ext>
          </a:extLst>
        </xdr:cNvPr>
        <xdr:cNvCxnSpPr/>
      </xdr:nvCxnSpPr>
      <xdr:spPr>
        <a:xfrm flipV="1">
          <a:off x="7077075" y="17647286"/>
          <a:ext cx="809625" cy="8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52088</xdr:rowOff>
    </xdr:from>
    <xdr:ext cx="469744" cy="259045"/>
    <xdr:sp macro="" textlink="">
      <xdr:nvSpPr>
        <xdr:cNvPr id="431" name="n_1aveValue【保健所】&#10;一人当たり面積">
          <a:extLst>
            <a:ext uri="{FF2B5EF4-FFF2-40B4-BE49-F238E27FC236}">
              <a16:creationId xmlns:a16="http://schemas.microsoft.com/office/drawing/2014/main" id="{66B5A20D-07AD-414D-B6BA-53EEB1971DCA}"/>
            </a:ext>
          </a:extLst>
        </xdr:cNvPr>
        <xdr:cNvSpPr txBox="1"/>
      </xdr:nvSpPr>
      <xdr:spPr>
        <a:xfrm>
          <a:off x="8458277" y="1736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432" name="n_2aveValue【保健所】&#10;一人当たり面積">
          <a:extLst>
            <a:ext uri="{FF2B5EF4-FFF2-40B4-BE49-F238E27FC236}">
              <a16:creationId xmlns:a16="http://schemas.microsoft.com/office/drawing/2014/main" id="{E1E2EB2A-5746-4C58-A1E3-267D77CBB31D}"/>
            </a:ext>
          </a:extLst>
        </xdr:cNvPr>
        <xdr:cNvSpPr txBox="1"/>
      </xdr:nvSpPr>
      <xdr:spPr>
        <a:xfrm>
          <a:off x="7677227" y="1768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132097</xdr:rowOff>
    </xdr:from>
    <xdr:ext cx="469744" cy="259045"/>
    <xdr:sp macro="" textlink="">
      <xdr:nvSpPr>
        <xdr:cNvPr id="433" name="n_3aveValue【保健所】&#10;一人当たり面積">
          <a:extLst>
            <a:ext uri="{FF2B5EF4-FFF2-40B4-BE49-F238E27FC236}">
              <a16:creationId xmlns:a16="http://schemas.microsoft.com/office/drawing/2014/main" id="{B8041E0A-9385-4189-A15C-151E6C43F4E9}"/>
            </a:ext>
          </a:extLst>
        </xdr:cNvPr>
        <xdr:cNvSpPr txBox="1"/>
      </xdr:nvSpPr>
      <xdr:spPr>
        <a:xfrm>
          <a:off x="6867602"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118127</xdr:rowOff>
    </xdr:from>
    <xdr:ext cx="469744" cy="259045"/>
    <xdr:sp macro="" textlink="">
      <xdr:nvSpPr>
        <xdr:cNvPr id="434" name="n_1mainValue【保健所】&#10;一人当たり面積">
          <a:extLst>
            <a:ext uri="{FF2B5EF4-FFF2-40B4-BE49-F238E27FC236}">
              <a16:creationId xmlns:a16="http://schemas.microsoft.com/office/drawing/2014/main" id="{D6654C5E-F7D4-435F-8AC1-50A92FE04C5B}"/>
            </a:ext>
          </a:extLst>
        </xdr:cNvPr>
        <xdr:cNvSpPr txBox="1"/>
      </xdr:nvSpPr>
      <xdr:spPr>
        <a:xfrm>
          <a:off x="8458277"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52088</xdr:rowOff>
    </xdr:from>
    <xdr:ext cx="469744" cy="259045"/>
    <xdr:sp macro="" textlink="">
      <xdr:nvSpPr>
        <xdr:cNvPr id="435" name="n_2mainValue【保健所】&#10;一人当たり面積">
          <a:extLst>
            <a:ext uri="{FF2B5EF4-FFF2-40B4-BE49-F238E27FC236}">
              <a16:creationId xmlns:a16="http://schemas.microsoft.com/office/drawing/2014/main" id="{2E9A6001-0708-4CE9-B673-D42A26DF8936}"/>
            </a:ext>
          </a:extLst>
        </xdr:cNvPr>
        <xdr:cNvSpPr txBox="1"/>
      </xdr:nvSpPr>
      <xdr:spPr>
        <a:xfrm>
          <a:off x="7677227" y="1736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118127</xdr:rowOff>
    </xdr:from>
    <xdr:ext cx="469744" cy="259045"/>
    <xdr:sp macro="" textlink="">
      <xdr:nvSpPr>
        <xdr:cNvPr id="436" name="n_3mainValue【保健所】&#10;一人当たり面積">
          <a:extLst>
            <a:ext uri="{FF2B5EF4-FFF2-40B4-BE49-F238E27FC236}">
              <a16:creationId xmlns:a16="http://schemas.microsoft.com/office/drawing/2014/main" id="{1D57B161-7FA3-453F-AC93-04D362E81490}"/>
            </a:ext>
          </a:extLst>
        </xdr:cNvPr>
        <xdr:cNvSpPr txBox="1"/>
      </xdr:nvSpPr>
      <xdr:spPr>
        <a:xfrm>
          <a:off x="6867602"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CAB545E6-D035-4B80-AB8E-755AEF66B65D}"/>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38" name="正方形/長方形 437">
          <a:extLst>
            <a:ext uri="{FF2B5EF4-FFF2-40B4-BE49-F238E27FC236}">
              <a16:creationId xmlns:a16="http://schemas.microsoft.com/office/drawing/2014/main" id="{4B62C08E-07F8-4B7B-B65D-EAC158AF41BD}"/>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39" name="正方形/長方形 438">
          <a:extLst>
            <a:ext uri="{FF2B5EF4-FFF2-40B4-BE49-F238E27FC236}">
              <a16:creationId xmlns:a16="http://schemas.microsoft.com/office/drawing/2014/main" id="{FC32C51D-6DB8-4F0E-BCC2-3F6B42ACBFAD}"/>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40" name="正方形/長方形 439">
          <a:extLst>
            <a:ext uri="{FF2B5EF4-FFF2-40B4-BE49-F238E27FC236}">
              <a16:creationId xmlns:a16="http://schemas.microsoft.com/office/drawing/2014/main" id="{7B13AA5B-CE57-494A-B318-B3F3A8DD548D}"/>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41" name="正方形/長方形 440">
          <a:extLst>
            <a:ext uri="{FF2B5EF4-FFF2-40B4-BE49-F238E27FC236}">
              <a16:creationId xmlns:a16="http://schemas.microsoft.com/office/drawing/2014/main" id="{9A9DFED2-8030-483E-88FE-F7B51B2A1348}"/>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583F3660-AF25-41F1-84F1-DA3C0D9140AE}"/>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6CB60566-A41D-4B5F-8C46-5261E93D6245}"/>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FAEF2BCD-2B4A-4B36-9F50-167BF52F0D1A}"/>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45" name="テキスト ボックス 444">
          <a:extLst>
            <a:ext uri="{FF2B5EF4-FFF2-40B4-BE49-F238E27FC236}">
              <a16:creationId xmlns:a16="http://schemas.microsoft.com/office/drawing/2014/main" id="{9A4E411B-2766-4067-852D-34D40B04477C}"/>
            </a:ext>
          </a:extLst>
        </xdr:cNvPr>
        <xdr:cNvSpPr txBox="1"/>
      </xdr:nvSpPr>
      <xdr:spPr>
        <a:xfrm>
          <a:off x="10845966"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46" name="直線コネクタ 445">
          <a:extLst>
            <a:ext uri="{FF2B5EF4-FFF2-40B4-BE49-F238E27FC236}">
              <a16:creationId xmlns:a16="http://schemas.microsoft.com/office/drawing/2014/main" id="{7C2661E5-CF23-4F24-B145-638D54C54534}"/>
            </a:ext>
          </a:extLst>
        </xdr:cNvPr>
        <xdr:cNvCxnSpPr/>
      </xdr:nvCxnSpPr>
      <xdr:spPr>
        <a:xfrm>
          <a:off x="11210925" y="678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47" name="テキスト ボックス 446">
          <a:extLst>
            <a:ext uri="{FF2B5EF4-FFF2-40B4-BE49-F238E27FC236}">
              <a16:creationId xmlns:a16="http://schemas.microsoft.com/office/drawing/2014/main" id="{CE350FC9-B26A-44F8-B93D-DB9DA83F18B3}"/>
            </a:ext>
          </a:extLst>
        </xdr:cNvPr>
        <xdr:cNvSpPr txBox="1"/>
      </xdr:nvSpPr>
      <xdr:spPr>
        <a:xfrm>
          <a:off x="10845966" y="664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48" name="直線コネクタ 447">
          <a:extLst>
            <a:ext uri="{FF2B5EF4-FFF2-40B4-BE49-F238E27FC236}">
              <a16:creationId xmlns:a16="http://schemas.microsoft.com/office/drawing/2014/main" id="{53E3362B-1FB9-4357-9FBC-2AE02069D20D}"/>
            </a:ext>
          </a:extLst>
        </xdr:cNvPr>
        <xdr:cNvCxnSpPr/>
      </xdr:nvCxnSpPr>
      <xdr:spPr>
        <a:xfrm>
          <a:off x="11210925" y="634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49" name="テキスト ボックス 448">
          <a:extLst>
            <a:ext uri="{FF2B5EF4-FFF2-40B4-BE49-F238E27FC236}">
              <a16:creationId xmlns:a16="http://schemas.microsoft.com/office/drawing/2014/main" id="{1386B1D3-D929-4175-AEB9-974B87BF3E75}"/>
            </a:ext>
          </a:extLst>
        </xdr:cNvPr>
        <xdr:cNvSpPr txBox="1"/>
      </xdr:nvSpPr>
      <xdr:spPr>
        <a:xfrm>
          <a:off x="10845966"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50" name="直線コネクタ 449">
          <a:extLst>
            <a:ext uri="{FF2B5EF4-FFF2-40B4-BE49-F238E27FC236}">
              <a16:creationId xmlns:a16="http://schemas.microsoft.com/office/drawing/2014/main" id="{9F7467AE-9023-41FF-89D3-76D343F92BF9}"/>
            </a:ext>
          </a:extLst>
        </xdr:cNvPr>
        <xdr:cNvCxnSpPr/>
      </xdr:nvCxnSpPr>
      <xdr:spPr>
        <a:xfrm>
          <a:off x="11210925" y="591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51" name="テキスト ボックス 450">
          <a:extLst>
            <a:ext uri="{FF2B5EF4-FFF2-40B4-BE49-F238E27FC236}">
              <a16:creationId xmlns:a16="http://schemas.microsoft.com/office/drawing/2014/main" id="{F6AA8EA4-DC0F-4170-8B0D-51E72D723590}"/>
            </a:ext>
          </a:extLst>
        </xdr:cNvPr>
        <xdr:cNvSpPr txBox="1"/>
      </xdr:nvSpPr>
      <xdr:spPr>
        <a:xfrm>
          <a:off x="10845966"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52" name="直線コネクタ 451">
          <a:extLst>
            <a:ext uri="{FF2B5EF4-FFF2-40B4-BE49-F238E27FC236}">
              <a16:creationId xmlns:a16="http://schemas.microsoft.com/office/drawing/2014/main" id="{ADAD1527-9C68-4D96-943A-110A037D1462}"/>
            </a:ext>
          </a:extLst>
        </xdr:cNvPr>
        <xdr:cNvCxnSpPr/>
      </xdr:nvCxnSpPr>
      <xdr:spPr>
        <a:xfrm>
          <a:off x="11210925" y="548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53" name="テキスト ボックス 452">
          <a:extLst>
            <a:ext uri="{FF2B5EF4-FFF2-40B4-BE49-F238E27FC236}">
              <a16:creationId xmlns:a16="http://schemas.microsoft.com/office/drawing/2014/main" id="{FAFD1D08-5B86-4520-9BD7-333C109A77A7}"/>
            </a:ext>
          </a:extLst>
        </xdr:cNvPr>
        <xdr:cNvSpPr txBox="1"/>
      </xdr:nvSpPr>
      <xdr:spPr>
        <a:xfrm>
          <a:off x="10845966"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a:extLst>
            <a:ext uri="{FF2B5EF4-FFF2-40B4-BE49-F238E27FC236}">
              <a16:creationId xmlns:a16="http://schemas.microsoft.com/office/drawing/2014/main" id="{EF99A2EC-3D1E-4C17-978A-1657D5B9A555}"/>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55" name="テキスト ボックス 454">
          <a:extLst>
            <a:ext uri="{FF2B5EF4-FFF2-40B4-BE49-F238E27FC236}">
              <a16:creationId xmlns:a16="http://schemas.microsoft.com/office/drawing/2014/main" id="{F0196837-C988-448D-A5CD-A4DB48CA60AD}"/>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6" name="【試験研究機関】&#10;有形固定資産減価償却率グラフ枠">
          <a:extLst>
            <a:ext uri="{FF2B5EF4-FFF2-40B4-BE49-F238E27FC236}">
              <a16:creationId xmlns:a16="http://schemas.microsoft.com/office/drawing/2014/main" id="{3CD6F3FB-106D-42B7-B4C5-E505B6BB6189}"/>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64770</xdr:rowOff>
    </xdr:from>
    <xdr:to>
      <xdr:col>85</xdr:col>
      <xdr:colOff>126364</xdr:colOff>
      <xdr:row>42</xdr:row>
      <xdr:rowOff>30480</xdr:rowOff>
    </xdr:to>
    <xdr:cxnSp macro="">
      <xdr:nvCxnSpPr>
        <xdr:cNvPr id="457" name="直線コネクタ 456">
          <a:extLst>
            <a:ext uri="{FF2B5EF4-FFF2-40B4-BE49-F238E27FC236}">
              <a16:creationId xmlns:a16="http://schemas.microsoft.com/office/drawing/2014/main" id="{0D66276E-7F5A-400A-8C4E-EE2DCB251BE1}"/>
            </a:ext>
          </a:extLst>
        </xdr:cNvPr>
        <xdr:cNvCxnSpPr/>
      </xdr:nvCxnSpPr>
      <xdr:spPr>
        <a:xfrm flipV="1">
          <a:off x="14695170" y="5744845"/>
          <a:ext cx="1269" cy="1092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34307</xdr:rowOff>
    </xdr:from>
    <xdr:ext cx="405111" cy="259045"/>
    <xdr:sp macro="" textlink="">
      <xdr:nvSpPr>
        <xdr:cNvPr id="458" name="【試験研究機関】&#10;有形固定資産減価償却率最小値テキスト">
          <a:extLst>
            <a:ext uri="{FF2B5EF4-FFF2-40B4-BE49-F238E27FC236}">
              <a16:creationId xmlns:a16="http://schemas.microsoft.com/office/drawing/2014/main" id="{1EBC32B4-114A-4EE6-8C06-0FFFC4366D82}"/>
            </a:ext>
          </a:extLst>
        </xdr:cNvPr>
        <xdr:cNvSpPr txBox="1"/>
      </xdr:nvSpPr>
      <xdr:spPr>
        <a:xfrm>
          <a:off x="14744700" y="684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459" name="直線コネクタ 458">
          <a:extLst>
            <a:ext uri="{FF2B5EF4-FFF2-40B4-BE49-F238E27FC236}">
              <a16:creationId xmlns:a16="http://schemas.microsoft.com/office/drawing/2014/main" id="{A46AD30C-30B5-45FB-94E7-EE72B6400845}"/>
            </a:ext>
          </a:extLst>
        </xdr:cNvPr>
        <xdr:cNvCxnSpPr/>
      </xdr:nvCxnSpPr>
      <xdr:spPr>
        <a:xfrm>
          <a:off x="14611350" y="68376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11447</xdr:rowOff>
    </xdr:from>
    <xdr:ext cx="405111" cy="259045"/>
    <xdr:sp macro="" textlink="">
      <xdr:nvSpPr>
        <xdr:cNvPr id="460" name="【試験研究機関】&#10;有形固定資産減価償却率最大値テキスト">
          <a:extLst>
            <a:ext uri="{FF2B5EF4-FFF2-40B4-BE49-F238E27FC236}">
              <a16:creationId xmlns:a16="http://schemas.microsoft.com/office/drawing/2014/main" id="{FA64B32D-8B07-4FD2-A4CD-300DEF978D93}"/>
            </a:ext>
          </a:extLst>
        </xdr:cNvPr>
        <xdr:cNvSpPr txBox="1"/>
      </xdr:nvSpPr>
      <xdr:spPr>
        <a:xfrm>
          <a:off x="14744700"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64770</xdr:rowOff>
    </xdr:from>
    <xdr:to>
      <xdr:col>86</xdr:col>
      <xdr:colOff>25400</xdr:colOff>
      <xdr:row>35</xdr:row>
      <xdr:rowOff>64770</xdr:rowOff>
    </xdr:to>
    <xdr:cxnSp macro="">
      <xdr:nvCxnSpPr>
        <xdr:cNvPr id="461" name="直線コネクタ 460">
          <a:extLst>
            <a:ext uri="{FF2B5EF4-FFF2-40B4-BE49-F238E27FC236}">
              <a16:creationId xmlns:a16="http://schemas.microsoft.com/office/drawing/2014/main" id="{F16E812F-D789-4236-BF15-212087F0DF39}"/>
            </a:ext>
          </a:extLst>
        </xdr:cNvPr>
        <xdr:cNvCxnSpPr/>
      </xdr:nvCxnSpPr>
      <xdr:spPr>
        <a:xfrm>
          <a:off x="14611350" y="5744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138701</xdr:rowOff>
    </xdr:from>
    <xdr:ext cx="405111" cy="259045"/>
    <xdr:sp macro="" textlink="">
      <xdr:nvSpPr>
        <xdr:cNvPr id="462" name="【試験研究機関】&#10;有形固定資産減価償却率平均値テキスト">
          <a:extLst>
            <a:ext uri="{FF2B5EF4-FFF2-40B4-BE49-F238E27FC236}">
              <a16:creationId xmlns:a16="http://schemas.microsoft.com/office/drawing/2014/main" id="{99DE66B8-34DC-4F23-817B-8963BC892CF5}"/>
            </a:ext>
          </a:extLst>
        </xdr:cNvPr>
        <xdr:cNvSpPr txBox="1"/>
      </xdr:nvSpPr>
      <xdr:spPr>
        <a:xfrm>
          <a:off x="14744700" y="61426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463" name="フローチャート: 判断 462">
          <a:extLst>
            <a:ext uri="{FF2B5EF4-FFF2-40B4-BE49-F238E27FC236}">
              <a16:creationId xmlns:a16="http://schemas.microsoft.com/office/drawing/2014/main" id="{2F1D29A9-AF71-4BFB-BC94-49C4639C42D6}"/>
            </a:ext>
          </a:extLst>
        </xdr:cNvPr>
        <xdr:cNvSpPr/>
      </xdr:nvSpPr>
      <xdr:spPr>
        <a:xfrm>
          <a:off x="14649450" y="616419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64" name="フローチャート: 判断 463">
          <a:extLst>
            <a:ext uri="{FF2B5EF4-FFF2-40B4-BE49-F238E27FC236}">
              <a16:creationId xmlns:a16="http://schemas.microsoft.com/office/drawing/2014/main" id="{251B807B-612C-4073-A7A4-4DB958386836}"/>
            </a:ext>
          </a:extLst>
        </xdr:cNvPr>
        <xdr:cNvSpPr/>
      </xdr:nvSpPr>
      <xdr:spPr>
        <a:xfrm>
          <a:off x="13887450" y="61258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91694</xdr:rowOff>
    </xdr:from>
    <xdr:to>
      <xdr:col>76</xdr:col>
      <xdr:colOff>165100</xdr:colOff>
      <xdr:row>38</xdr:row>
      <xdr:rowOff>21844</xdr:rowOff>
    </xdr:to>
    <xdr:sp macro="" textlink="">
      <xdr:nvSpPr>
        <xdr:cNvPr id="465" name="フローチャート: 判断 464">
          <a:extLst>
            <a:ext uri="{FF2B5EF4-FFF2-40B4-BE49-F238E27FC236}">
              <a16:creationId xmlns:a16="http://schemas.microsoft.com/office/drawing/2014/main" id="{9EE7AD11-EF31-4CDD-BEB4-DD72B5C55CC8}"/>
            </a:ext>
          </a:extLst>
        </xdr:cNvPr>
        <xdr:cNvSpPr/>
      </xdr:nvSpPr>
      <xdr:spPr>
        <a:xfrm>
          <a:off x="13096875" y="60892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107696</xdr:rowOff>
    </xdr:from>
    <xdr:to>
      <xdr:col>72</xdr:col>
      <xdr:colOff>38100</xdr:colOff>
      <xdr:row>39</xdr:row>
      <xdr:rowOff>37846</xdr:rowOff>
    </xdr:to>
    <xdr:sp macro="" textlink="">
      <xdr:nvSpPr>
        <xdr:cNvPr id="466" name="フローチャート: 判断 465">
          <a:extLst>
            <a:ext uri="{FF2B5EF4-FFF2-40B4-BE49-F238E27FC236}">
              <a16:creationId xmlns:a16="http://schemas.microsoft.com/office/drawing/2014/main" id="{879D59DA-E7B5-465B-B943-93C46B2087C1}"/>
            </a:ext>
          </a:extLst>
        </xdr:cNvPr>
        <xdr:cNvSpPr/>
      </xdr:nvSpPr>
      <xdr:spPr>
        <a:xfrm>
          <a:off x="12296775" y="62671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6A0EAA-26AF-46CD-AB81-12FF68F19EE8}"/>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C99111D3-2293-4BCA-B7B1-7BAC1B5638D0}"/>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C5DCA007-6505-4DEE-811A-9FC87163248F}"/>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902A94E5-9B53-401B-86E9-F11BDC8F12B1}"/>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A4EB80D6-97D3-4259-AE2B-3C0316303504}"/>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91694</xdr:rowOff>
    </xdr:from>
    <xdr:to>
      <xdr:col>85</xdr:col>
      <xdr:colOff>177800</xdr:colOff>
      <xdr:row>38</xdr:row>
      <xdr:rowOff>21844</xdr:rowOff>
    </xdr:to>
    <xdr:sp macro="" textlink="">
      <xdr:nvSpPr>
        <xdr:cNvPr id="472" name="楕円 471">
          <a:extLst>
            <a:ext uri="{FF2B5EF4-FFF2-40B4-BE49-F238E27FC236}">
              <a16:creationId xmlns:a16="http://schemas.microsoft.com/office/drawing/2014/main" id="{0CA46535-53BE-4B00-8800-320EBFC15121}"/>
            </a:ext>
          </a:extLst>
        </xdr:cNvPr>
        <xdr:cNvSpPr/>
      </xdr:nvSpPr>
      <xdr:spPr>
        <a:xfrm>
          <a:off x="14649450" y="60892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114571</xdr:rowOff>
    </xdr:from>
    <xdr:ext cx="405111" cy="259045"/>
    <xdr:sp macro="" textlink="">
      <xdr:nvSpPr>
        <xdr:cNvPr id="473" name="【試験研究機関】&#10;有形固定資産減価償却率該当値テキスト">
          <a:extLst>
            <a:ext uri="{FF2B5EF4-FFF2-40B4-BE49-F238E27FC236}">
              <a16:creationId xmlns:a16="http://schemas.microsoft.com/office/drawing/2014/main" id="{44E1C432-1115-4031-B493-339DF186D880}"/>
            </a:ext>
          </a:extLst>
        </xdr:cNvPr>
        <xdr:cNvSpPr txBox="1"/>
      </xdr:nvSpPr>
      <xdr:spPr>
        <a:xfrm>
          <a:off x="14744700" y="595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74" name="楕円 473">
          <a:extLst>
            <a:ext uri="{FF2B5EF4-FFF2-40B4-BE49-F238E27FC236}">
              <a16:creationId xmlns:a16="http://schemas.microsoft.com/office/drawing/2014/main" id="{3E8B9100-2529-4C9B-AF80-D651CCFBBED4}"/>
            </a:ext>
          </a:extLst>
        </xdr:cNvPr>
        <xdr:cNvSpPr/>
      </xdr:nvSpPr>
      <xdr:spPr>
        <a:xfrm>
          <a:off x="13887450" y="62077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142494</xdr:rowOff>
    </xdr:from>
    <xdr:to>
      <xdr:col>85</xdr:col>
      <xdr:colOff>127000</xdr:colOff>
      <xdr:row>38</xdr:row>
      <xdr:rowOff>99060</xdr:rowOff>
    </xdr:to>
    <xdr:cxnSp macro="">
      <xdr:nvCxnSpPr>
        <xdr:cNvPr id="475" name="直線コネクタ 474">
          <a:extLst>
            <a:ext uri="{FF2B5EF4-FFF2-40B4-BE49-F238E27FC236}">
              <a16:creationId xmlns:a16="http://schemas.microsoft.com/office/drawing/2014/main" id="{2C45F2CC-6C89-4D0C-93E3-CEEE18D16C57}"/>
            </a:ext>
          </a:extLst>
        </xdr:cNvPr>
        <xdr:cNvCxnSpPr/>
      </xdr:nvCxnSpPr>
      <xdr:spPr>
        <a:xfrm flipV="1">
          <a:off x="13935075" y="6146419"/>
          <a:ext cx="762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116840</xdr:rowOff>
    </xdr:from>
    <xdr:to>
      <xdr:col>76</xdr:col>
      <xdr:colOff>165100</xdr:colOff>
      <xdr:row>35</xdr:row>
      <xdr:rowOff>46990</xdr:rowOff>
    </xdr:to>
    <xdr:sp macro="" textlink="">
      <xdr:nvSpPr>
        <xdr:cNvPr id="476" name="楕円 475">
          <a:extLst>
            <a:ext uri="{FF2B5EF4-FFF2-40B4-BE49-F238E27FC236}">
              <a16:creationId xmlns:a16="http://schemas.microsoft.com/office/drawing/2014/main" id="{5D328E8F-6A4F-46B0-86B4-D0B95257590D}"/>
            </a:ext>
          </a:extLst>
        </xdr:cNvPr>
        <xdr:cNvSpPr/>
      </xdr:nvSpPr>
      <xdr:spPr>
        <a:xfrm>
          <a:off x="13096875" y="56318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167640</xdr:rowOff>
    </xdr:from>
    <xdr:to>
      <xdr:col>81</xdr:col>
      <xdr:colOff>50800</xdr:colOff>
      <xdr:row>38</xdr:row>
      <xdr:rowOff>99060</xdr:rowOff>
    </xdr:to>
    <xdr:cxnSp macro="">
      <xdr:nvCxnSpPr>
        <xdr:cNvPr id="477" name="直線コネクタ 476">
          <a:extLst>
            <a:ext uri="{FF2B5EF4-FFF2-40B4-BE49-F238E27FC236}">
              <a16:creationId xmlns:a16="http://schemas.microsoft.com/office/drawing/2014/main" id="{248FD386-AA7C-4B1C-82EE-6EBAC370F4EF}"/>
            </a:ext>
          </a:extLst>
        </xdr:cNvPr>
        <xdr:cNvCxnSpPr/>
      </xdr:nvCxnSpPr>
      <xdr:spPr>
        <a:xfrm>
          <a:off x="13144500" y="5679440"/>
          <a:ext cx="790575" cy="58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103124</xdr:rowOff>
    </xdr:from>
    <xdr:to>
      <xdr:col>72</xdr:col>
      <xdr:colOff>38100</xdr:colOff>
      <xdr:row>35</xdr:row>
      <xdr:rowOff>33274</xdr:rowOff>
    </xdr:to>
    <xdr:sp macro="" textlink="">
      <xdr:nvSpPr>
        <xdr:cNvPr id="478" name="楕円 477">
          <a:extLst>
            <a:ext uri="{FF2B5EF4-FFF2-40B4-BE49-F238E27FC236}">
              <a16:creationId xmlns:a16="http://schemas.microsoft.com/office/drawing/2014/main" id="{688E5166-715A-4795-B0B7-7C5336F0F9F4}"/>
            </a:ext>
          </a:extLst>
        </xdr:cNvPr>
        <xdr:cNvSpPr/>
      </xdr:nvSpPr>
      <xdr:spPr>
        <a:xfrm>
          <a:off x="12296775" y="562127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153924</xdr:rowOff>
    </xdr:from>
    <xdr:to>
      <xdr:col>76</xdr:col>
      <xdr:colOff>114300</xdr:colOff>
      <xdr:row>34</xdr:row>
      <xdr:rowOff>167640</xdr:rowOff>
    </xdr:to>
    <xdr:cxnSp macro="">
      <xdr:nvCxnSpPr>
        <xdr:cNvPr id="479" name="直線コネクタ 478">
          <a:extLst>
            <a:ext uri="{FF2B5EF4-FFF2-40B4-BE49-F238E27FC236}">
              <a16:creationId xmlns:a16="http://schemas.microsoft.com/office/drawing/2014/main" id="{1702E3E4-02DB-4C19-BB5C-C4FBE11913E8}"/>
            </a:ext>
          </a:extLst>
        </xdr:cNvPr>
        <xdr:cNvCxnSpPr/>
      </xdr:nvCxnSpPr>
      <xdr:spPr>
        <a:xfrm>
          <a:off x="12344400" y="5668899"/>
          <a:ext cx="8001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80" name="n_1aveValue【試験研究機関】&#10;有形固定資産減価償却率">
          <a:extLst>
            <a:ext uri="{FF2B5EF4-FFF2-40B4-BE49-F238E27FC236}">
              <a16:creationId xmlns:a16="http://schemas.microsoft.com/office/drawing/2014/main" id="{D0027185-20F9-4538-8831-20425B64A1BB}"/>
            </a:ext>
          </a:extLst>
        </xdr:cNvPr>
        <xdr:cNvSpPr txBox="1"/>
      </xdr:nvSpPr>
      <xdr:spPr>
        <a:xfrm>
          <a:off x="13745219"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12971</xdr:rowOff>
    </xdr:from>
    <xdr:ext cx="405111" cy="259045"/>
    <xdr:sp macro="" textlink="">
      <xdr:nvSpPr>
        <xdr:cNvPr id="481" name="n_2aveValue【試験研究機関】&#10;有形固定資産減価償却率">
          <a:extLst>
            <a:ext uri="{FF2B5EF4-FFF2-40B4-BE49-F238E27FC236}">
              <a16:creationId xmlns:a16="http://schemas.microsoft.com/office/drawing/2014/main" id="{48B330C9-AC48-4156-B22F-785298BD47AE}"/>
            </a:ext>
          </a:extLst>
        </xdr:cNvPr>
        <xdr:cNvSpPr txBox="1"/>
      </xdr:nvSpPr>
      <xdr:spPr>
        <a:xfrm>
          <a:off x="12964169" y="617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28973</xdr:rowOff>
    </xdr:from>
    <xdr:ext cx="405111" cy="259045"/>
    <xdr:sp macro="" textlink="">
      <xdr:nvSpPr>
        <xdr:cNvPr id="482" name="n_3aveValue【試験研究機関】&#10;有形固定資産減価償却率">
          <a:extLst>
            <a:ext uri="{FF2B5EF4-FFF2-40B4-BE49-F238E27FC236}">
              <a16:creationId xmlns:a16="http://schemas.microsoft.com/office/drawing/2014/main" id="{034CD939-7C24-45C6-B73E-788079F89619}"/>
            </a:ext>
          </a:extLst>
        </xdr:cNvPr>
        <xdr:cNvSpPr txBox="1"/>
      </xdr:nvSpPr>
      <xdr:spPr>
        <a:xfrm>
          <a:off x="12164069" y="6350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483" name="n_1mainValue【試験研究機関】&#10;有形固定資産減価償却率">
          <a:extLst>
            <a:ext uri="{FF2B5EF4-FFF2-40B4-BE49-F238E27FC236}">
              <a16:creationId xmlns:a16="http://schemas.microsoft.com/office/drawing/2014/main" id="{421C29B2-A6B7-48BA-A08D-E89FE02A4B17}"/>
            </a:ext>
          </a:extLst>
        </xdr:cNvPr>
        <xdr:cNvSpPr txBox="1"/>
      </xdr:nvSpPr>
      <xdr:spPr>
        <a:xfrm>
          <a:off x="13745219"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63517</xdr:rowOff>
    </xdr:from>
    <xdr:ext cx="405111" cy="259045"/>
    <xdr:sp macro="" textlink="">
      <xdr:nvSpPr>
        <xdr:cNvPr id="484" name="n_2mainValue【試験研究機関】&#10;有形固定資産減価償却率">
          <a:extLst>
            <a:ext uri="{FF2B5EF4-FFF2-40B4-BE49-F238E27FC236}">
              <a16:creationId xmlns:a16="http://schemas.microsoft.com/office/drawing/2014/main" id="{DFBED8A7-E86F-4DD8-9B5C-35D864B523E2}"/>
            </a:ext>
          </a:extLst>
        </xdr:cNvPr>
        <xdr:cNvSpPr txBox="1"/>
      </xdr:nvSpPr>
      <xdr:spPr>
        <a:xfrm>
          <a:off x="12964169" y="541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49801</xdr:rowOff>
    </xdr:from>
    <xdr:ext cx="405111" cy="259045"/>
    <xdr:sp macro="" textlink="">
      <xdr:nvSpPr>
        <xdr:cNvPr id="485" name="n_3mainValue【試験研究機関】&#10;有形固定資産減価償却率">
          <a:extLst>
            <a:ext uri="{FF2B5EF4-FFF2-40B4-BE49-F238E27FC236}">
              <a16:creationId xmlns:a16="http://schemas.microsoft.com/office/drawing/2014/main" id="{739271CE-A1D0-49BB-99E7-F4E6B955F772}"/>
            </a:ext>
          </a:extLst>
        </xdr:cNvPr>
        <xdr:cNvSpPr txBox="1"/>
      </xdr:nvSpPr>
      <xdr:spPr>
        <a:xfrm>
          <a:off x="12164069" y="539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a:extLst>
            <a:ext uri="{FF2B5EF4-FFF2-40B4-BE49-F238E27FC236}">
              <a16:creationId xmlns:a16="http://schemas.microsoft.com/office/drawing/2014/main" id="{D5120614-DBA2-4DCD-955C-0475AC475E6F}"/>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7" name="正方形/長方形 486">
          <a:extLst>
            <a:ext uri="{FF2B5EF4-FFF2-40B4-BE49-F238E27FC236}">
              <a16:creationId xmlns:a16="http://schemas.microsoft.com/office/drawing/2014/main" id="{635BDE2E-8336-4FEC-9FEF-B9594B835805}"/>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8" name="正方形/長方形 487">
          <a:extLst>
            <a:ext uri="{FF2B5EF4-FFF2-40B4-BE49-F238E27FC236}">
              <a16:creationId xmlns:a16="http://schemas.microsoft.com/office/drawing/2014/main" id="{6F765506-DDF7-45F3-83B0-5FCB0379D459}"/>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9" name="正方形/長方形 488">
          <a:extLst>
            <a:ext uri="{FF2B5EF4-FFF2-40B4-BE49-F238E27FC236}">
              <a16:creationId xmlns:a16="http://schemas.microsoft.com/office/drawing/2014/main" id="{AC8C17ED-8981-450C-8C28-7B7C26819E5C}"/>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90" name="正方形/長方形 489">
          <a:extLst>
            <a:ext uri="{FF2B5EF4-FFF2-40B4-BE49-F238E27FC236}">
              <a16:creationId xmlns:a16="http://schemas.microsoft.com/office/drawing/2014/main" id="{22C91940-6029-42CF-95FE-AF742E11D7F0}"/>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a:extLst>
            <a:ext uri="{FF2B5EF4-FFF2-40B4-BE49-F238E27FC236}">
              <a16:creationId xmlns:a16="http://schemas.microsoft.com/office/drawing/2014/main" id="{C4643435-4A69-4938-AFD2-7F3859008C93}"/>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2" name="テキスト ボックス 491">
          <a:extLst>
            <a:ext uri="{FF2B5EF4-FFF2-40B4-BE49-F238E27FC236}">
              <a16:creationId xmlns:a16="http://schemas.microsoft.com/office/drawing/2014/main" id="{68CE694F-0943-40EB-9E3D-B8347D10551A}"/>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3" name="直線コネクタ 492">
          <a:extLst>
            <a:ext uri="{FF2B5EF4-FFF2-40B4-BE49-F238E27FC236}">
              <a16:creationId xmlns:a16="http://schemas.microsoft.com/office/drawing/2014/main" id="{3A1FF95C-2A62-4422-8106-A2ADE1B491BD}"/>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4" name="直線コネクタ 493">
          <a:extLst>
            <a:ext uri="{FF2B5EF4-FFF2-40B4-BE49-F238E27FC236}">
              <a16:creationId xmlns:a16="http://schemas.microsoft.com/office/drawing/2014/main" id="{14B240FD-96CE-436E-935B-8243B40FCF9B}"/>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5" name="テキスト ボックス 494">
          <a:extLst>
            <a:ext uri="{FF2B5EF4-FFF2-40B4-BE49-F238E27FC236}">
              <a16:creationId xmlns:a16="http://schemas.microsoft.com/office/drawing/2014/main" id="{61636F7F-44D3-45C1-8E1E-E3A0FD8E6245}"/>
            </a:ext>
          </a:extLst>
        </xdr:cNvPr>
        <xdr:cNvSpPr txBox="1"/>
      </xdr:nvSpPr>
      <xdr:spPr>
        <a:xfrm>
          <a:off x="160523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6" name="直線コネクタ 495">
          <a:extLst>
            <a:ext uri="{FF2B5EF4-FFF2-40B4-BE49-F238E27FC236}">
              <a16:creationId xmlns:a16="http://schemas.microsoft.com/office/drawing/2014/main" id="{C4CAF227-A929-4156-8BE3-A3261EB8C5BC}"/>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7" name="テキスト ボックス 496">
          <a:extLst>
            <a:ext uri="{FF2B5EF4-FFF2-40B4-BE49-F238E27FC236}">
              <a16:creationId xmlns:a16="http://schemas.microsoft.com/office/drawing/2014/main" id="{A6C127A0-E84B-469F-B23E-7BE3A0F49A9F}"/>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8" name="直線コネクタ 497">
          <a:extLst>
            <a:ext uri="{FF2B5EF4-FFF2-40B4-BE49-F238E27FC236}">
              <a16:creationId xmlns:a16="http://schemas.microsoft.com/office/drawing/2014/main" id="{C3B56515-B1D2-4019-952D-E36750F34E8D}"/>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9" name="テキスト ボックス 498">
          <a:extLst>
            <a:ext uri="{FF2B5EF4-FFF2-40B4-BE49-F238E27FC236}">
              <a16:creationId xmlns:a16="http://schemas.microsoft.com/office/drawing/2014/main" id="{3CA80BC3-055E-4778-B59E-0DA773CB4F7E}"/>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0" name="直線コネクタ 499">
          <a:extLst>
            <a:ext uri="{FF2B5EF4-FFF2-40B4-BE49-F238E27FC236}">
              <a16:creationId xmlns:a16="http://schemas.microsoft.com/office/drawing/2014/main" id="{C3673E2A-EF08-477E-B7EC-392C913B3934}"/>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1" name="テキスト ボックス 500">
          <a:extLst>
            <a:ext uri="{FF2B5EF4-FFF2-40B4-BE49-F238E27FC236}">
              <a16:creationId xmlns:a16="http://schemas.microsoft.com/office/drawing/2014/main" id="{B0FE06CF-9A24-4345-8D53-945472DB48D7}"/>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2" name="直線コネクタ 501">
          <a:extLst>
            <a:ext uri="{FF2B5EF4-FFF2-40B4-BE49-F238E27FC236}">
              <a16:creationId xmlns:a16="http://schemas.microsoft.com/office/drawing/2014/main" id="{FA45EB90-353A-4ACD-93E2-94778F02BA5C}"/>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3" name="テキスト ボックス 502">
          <a:extLst>
            <a:ext uri="{FF2B5EF4-FFF2-40B4-BE49-F238E27FC236}">
              <a16:creationId xmlns:a16="http://schemas.microsoft.com/office/drawing/2014/main" id="{E05DFB12-2C98-4ACA-B401-9357FABE38B7}"/>
            </a:ext>
          </a:extLst>
        </xdr:cNvPr>
        <xdr:cNvSpPr txBox="1"/>
      </xdr:nvSpPr>
      <xdr:spPr>
        <a:xfrm>
          <a:off x="16052346"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4" name="直線コネクタ 503">
          <a:extLst>
            <a:ext uri="{FF2B5EF4-FFF2-40B4-BE49-F238E27FC236}">
              <a16:creationId xmlns:a16="http://schemas.microsoft.com/office/drawing/2014/main" id="{98B72FF5-0E83-4554-8F6F-56A94A4097D2}"/>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5" name="テキスト ボックス 504">
          <a:extLst>
            <a:ext uri="{FF2B5EF4-FFF2-40B4-BE49-F238E27FC236}">
              <a16:creationId xmlns:a16="http://schemas.microsoft.com/office/drawing/2014/main" id="{C8C93270-338E-40C1-92BF-108119963E5B}"/>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6" name="【試験研究機関】&#10;一人当たり面積グラフ枠">
          <a:extLst>
            <a:ext uri="{FF2B5EF4-FFF2-40B4-BE49-F238E27FC236}">
              <a16:creationId xmlns:a16="http://schemas.microsoft.com/office/drawing/2014/main" id="{3EED6F06-867F-4E30-AF0E-A67B31CA65CC}"/>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127000</xdr:rowOff>
    </xdr:from>
    <xdr:to>
      <xdr:col>116</xdr:col>
      <xdr:colOff>62864</xdr:colOff>
      <xdr:row>41</xdr:row>
      <xdr:rowOff>158750</xdr:rowOff>
    </xdr:to>
    <xdr:cxnSp macro="">
      <xdr:nvCxnSpPr>
        <xdr:cNvPr id="507" name="直線コネクタ 506">
          <a:extLst>
            <a:ext uri="{FF2B5EF4-FFF2-40B4-BE49-F238E27FC236}">
              <a16:creationId xmlns:a16="http://schemas.microsoft.com/office/drawing/2014/main" id="{63B6A7E9-6EFB-40AF-9436-7FD31A862988}"/>
            </a:ext>
          </a:extLst>
        </xdr:cNvPr>
        <xdr:cNvCxnSpPr/>
      </xdr:nvCxnSpPr>
      <xdr:spPr>
        <a:xfrm flipV="1">
          <a:off x="19952970" y="5314950"/>
          <a:ext cx="1269"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508" name="【試験研究機関】&#10;一人当たり面積最小値テキスト">
          <a:extLst>
            <a:ext uri="{FF2B5EF4-FFF2-40B4-BE49-F238E27FC236}">
              <a16:creationId xmlns:a16="http://schemas.microsoft.com/office/drawing/2014/main" id="{60837608-43C2-46DB-A7C3-CCCEC84F82AF}"/>
            </a:ext>
          </a:extLst>
        </xdr:cNvPr>
        <xdr:cNvSpPr txBox="1"/>
      </xdr:nvSpPr>
      <xdr:spPr>
        <a:xfrm>
          <a:off x="20002500"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509" name="直線コネクタ 508">
          <a:extLst>
            <a:ext uri="{FF2B5EF4-FFF2-40B4-BE49-F238E27FC236}">
              <a16:creationId xmlns:a16="http://schemas.microsoft.com/office/drawing/2014/main" id="{9F2F2C0D-0F27-427F-A9A1-AD90123F8B1D}"/>
            </a:ext>
          </a:extLst>
        </xdr:cNvPr>
        <xdr:cNvCxnSpPr/>
      </xdr:nvCxnSpPr>
      <xdr:spPr>
        <a:xfrm>
          <a:off x="19878675" y="6810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73677</xdr:rowOff>
    </xdr:from>
    <xdr:ext cx="469744" cy="259045"/>
    <xdr:sp macro="" textlink="">
      <xdr:nvSpPr>
        <xdr:cNvPr id="510" name="【試験研究機関】&#10;一人当たり面積最大値テキスト">
          <a:extLst>
            <a:ext uri="{FF2B5EF4-FFF2-40B4-BE49-F238E27FC236}">
              <a16:creationId xmlns:a16="http://schemas.microsoft.com/office/drawing/2014/main" id="{066C3CA0-4CB7-4F8E-8181-2AE23366A776}"/>
            </a:ext>
          </a:extLst>
        </xdr:cNvPr>
        <xdr:cNvSpPr txBox="1"/>
      </xdr:nvSpPr>
      <xdr:spPr>
        <a:xfrm>
          <a:off x="20002500"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511" name="直線コネクタ 510">
          <a:extLst>
            <a:ext uri="{FF2B5EF4-FFF2-40B4-BE49-F238E27FC236}">
              <a16:creationId xmlns:a16="http://schemas.microsoft.com/office/drawing/2014/main" id="{9D9B17A0-0270-4D95-BC47-71B96B1DAB9C}"/>
            </a:ext>
          </a:extLst>
        </xdr:cNvPr>
        <xdr:cNvCxnSpPr/>
      </xdr:nvCxnSpPr>
      <xdr:spPr>
        <a:xfrm>
          <a:off x="19878675"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137177</xdr:rowOff>
    </xdr:from>
    <xdr:ext cx="469744" cy="259045"/>
    <xdr:sp macro="" textlink="">
      <xdr:nvSpPr>
        <xdr:cNvPr id="512" name="【試験研究機関】&#10;一人当たり面積平均値テキスト">
          <a:extLst>
            <a:ext uri="{FF2B5EF4-FFF2-40B4-BE49-F238E27FC236}">
              <a16:creationId xmlns:a16="http://schemas.microsoft.com/office/drawing/2014/main" id="{01649A9D-284A-4530-B1C8-239091B0A350}"/>
            </a:ext>
          </a:extLst>
        </xdr:cNvPr>
        <xdr:cNvSpPr txBox="1"/>
      </xdr:nvSpPr>
      <xdr:spPr>
        <a:xfrm>
          <a:off x="20002500" y="6141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513" name="フローチャート: 判断 512">
          <a:extLst>
            <a:ext uri="{FF2B5EF4-FFF2-40B4-BE49-F238E27FC236}">
              <a16:creationId xmlns:a16="http://schemas.microsoft.com/office/drawing/2014/main" id="{1F3F765D-3C27-4F0D-8784-E1A5F4ADCC6E}"/>
            </a:ext>
          </a:extLst>
        </xdr:cNvPr>
        <xdr:cNvSpPr/>
      </xdr:nvSpPr>
      <xdr:spPr>
        <a:xfrm>
          <a:off x="19897725" y="627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514" name="フローチャート: 判断 513">
          <a:extLst>
            <a:ext uri="{FF2B5EF4-FFF2-40B4-BE49-F238E27FC236}">
              <a16:creationId xmlns:a16="http://schemas.microsoft.com/office/drawing/2014/main" id="{880DCD78-D40A-469D-B164-10455BB40A9D}"/>
            </a:ext>
          </a:extLst>
        </xdr:cNvPr>
        <xdr:cNvSpPr/>
      </xdr:nvSpPr>
      <xdr:spPr>
        <a:xfrm>
          <a:off x="19154775" y="62484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127000</xdr:rowOff>
    </xdr:from>
    <xdr:to>
      <xdr:col>107</xdr:col>
      <xdr:colOff>101600</xdr:colOff>
      <xdr:row>39</xdr:row>
      <xdr:rowOff>57150</xdr:rowOff>
    </xdr:to>
    <xdr:sp macro="" textlink="">
      <xdr:nvSpPr>
        <xdr:cNvPr id="515" name="フローチャート: 判断 514">
          <a:extLst>
            <a:ext uri="{FF2B5EF4-FFF2-40B4-BE49-F238E27FC236}">
              <a16:creationId xmlns:a16="http://schemas.microsoft.com/office/drawing/2014/main" id="{8E3A4797-A20B-4BEA-88A8-01FC4C68FB92}"/>
            </a:ext>
          </a:extLst>
        </xdr:cNvPr>
        <xdr:cNvSpPr/>
      </xdr:nvSpPr>
      <xdr:spPr>
        <a:xfrm>
          <a:off x="18345150" y="6286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16" name="フローチャート: 判断 515">
          <a:extLst>
            <a:ext uri="{FF2B5EF4-FFF2-40B4-BE49-F238E27FC236}">
              <a16:creationId xmlns:a16="http://schemas.microsoft.com/office/drawing/2014/main" id="{8F7756A5-6266-4819-A983-72FA66B4CC51}"/>
            </a:ext>
          </a:extLst>
        </xdr:cNvPr>
        <xdr:cNvSpPr/>
      </xdr:nvSpPr>
      <xdr:spPr>
        <a:xfrm>
          <a:off x="17554575" y="63341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DF95C996-D901-4995-8DD0-123B8954C79E}"/>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3485A38A-A9FB-4C3A-A459-B502556DF17C}"/>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C6D77B2-EBBB-4ABB-AE8F-3D1BDA8BD883}"/>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AAFBFB1A-2BA8-41A0-B628-CC0098D00C55}"/>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5858C638-D0EB-4D60-8D1B-13B0564B4321}"/>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107950</xdr:rowOff>
    </xdr:from>
    <xdr:to>
      <xdr:col>116</xdr:col>
      <xdr:colOff>114300</xdr:colOff>
      <xdr:row>42</xdr:row>
      <xdr:rowOff>38100</xdr:rowOff>
    </xdr:to>
    <xdr:sp macro="" textlink="">
      <xdr:nvSpPr>
        <xdr:cNvPr id="522" name="楕円 521">
          <a:extLst>
            <a:ext uri="{FF2B5EF4-FFF2-40B4-BE49-F238E27FC236}">
              <a16:creationId xmlns:a16="http://schemas.microsoft.com/office/drawing/2014/main" id="{BF4E7DEE-C6A7-47B0-86DB-B3CDBE8A4A98}"/>
            </a:ext>
          </a:extLst>
        </xdr:cNvPr>
        <xdr:cNvSpPr/>
      </xdr:nvSpPr>
      <xdr:spPr>
        <a:xfrm>
          <a:off x="19897725" y="6753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41</xdr:row>
      <xdr:rowOff>22877</xdr:rowOff>
    </xdr:from>
    <xdr:ext cx="469744" cy="259045"/>
    <xdr:sp macro="" textlink="">
      <xdr:nvSpPr>
        <xdr:cNvPr id="523" name="【試験研究機関】&#10;一人当たり面積該当値テキスト">
          <a:extLst>
            <a:ext uri="{FF2B5EF4-FFF2-40B4-BE49-F238E27FC236}">
              <a16:creationId xmlns:a16="http://schemas.microsoft.com/office/drawing/2014/main" id="{18BFB552-6EEA-442A-B2C6-FD974305C692}"/>
            </a:ext>
          </a:extLst>
        </xdr:cNvPr>
        <xdr:cNvSpPr txBox="1"/>
      </xdr:nvSpPr>
      <xdr:spPr>
        <a:xfrm>
          <a:off x="20002500" y="667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107950</xdr:rowOff>
    </xdr:from>
    <xdr:to>
      <xdr:col>112</xdr:col>
      <xdr:colOff>38100</xdr:colOff>
      <xdr:row>42</xdr:row>
      <xdr:rowOff>38100</xdr:rowOff>
    </xdr:to>
    <xdr:sp macro="" textlink="">
      <xdr:nvSpPr>
        <xdr:cNvPr id="524" name="楕円 523">
          <a:extLst>
            <a:ext uri="{FF2B5EF4-FFF2-40B4-BE49-F238E27FC236}">
              <a16:creationId xmlns:a16="http://schemas.microsoft.com/office/drawing/2014/main" id="{538F3168-1A82-4E09-9298-4DCA9BD539C6}"/>
            </a:ext>
          </a:extLst>
        </xdr:cNvPr>
        <xdr:cNvSpPr/>
      </xdr:nvSpPr>
      <xdr:spPr>
        <a:xfrm>
          <a:off x="19154775" y="67532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158750</xdr:rowOff>
    </xdr:from>
    <xdr:to>
      <xdr:col>116</xdr:col>
      <xdr:colOff>63500</xdr:colOff>
      <xdr:row>41</xdr:row>
      <xdr:rowOff>158750</xdr:rowOff>
    </xdr:to>
    <xdr:cxnSp macro="">
      <xdr:nvCxnSpPr>
        <xdr:cNvPr id="525" name="直線コネクタ 524">
          <a:extLst>
            <a:ext uri="{FF2B5EF4-FFF2-40B4-BE49-F238E27FC236}">
              <a16:creationId xmlns:a16="http://schemas.microsoft.com/office/drawing/2014/main" id="{A70344B3-860F-406B-A6A7-3C0D4EA33C09}"/>
            </a:ext>
          </a:extLst>
        </xdr:cNvPr>
        <xdr:cNvCxnSpPr/>
      </xdr:nvCxnSpPr>
      <xdr:spPr>
        <a:xfrm>
          <a:off x="19202400" y="68103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107950</xdr:rowOff>
    </xdr:from>
    <xdr:to>
      <xdr:col>107</xdr:col>
      <xdr:colOff>101600</xdr:colOff>
      <xdr:row>42</xdr:row>
      <xdr:rowOff>38100</xdr:rowOff>
    </xdr:to>
    <xdr:sp macro="" textlink="">
      <xdr:nvSpPr>
        <xdr:cNvPr id="526" name="楕円 525">
          <a:extLst>
            <a:ext uri="{FF2B5EF4-FFF2-40B4-BE49-F238E27FC236}">
              <a16:creationId xmlns:a16="http://schemas.microsoft.com/office/drawing/2014/main" id="{03DCC4A3-E581-429C-B71E-773BA6E7E275}"/>
            </a:ext>
          </a:extLst>
        </xdr:cNvPr>
        <xdr:cNvSpPr/>
      </xdr:nvSpPr>
      <xdr:spPr>
        <a:xfrm>
          <a:off x="18345150" y="6753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158750</xdr:rowOff>
    </xdr:from>
    <xdr:to>
      <xdr:col>111</xdr:col>
      <xdr:colOff>177800</xdr:colOff>
      <xdr:row>41</xdr:row>
      <xdr:rowOff>158750</xdr:rowOff>
    </xdr:to>
    <xdr:cxnSp macro="">
      <xdr:nvCxnSpPr>
        <xdr:cNvPr id="527" name="直線コネクタ 526">
          <a:extLst>
            <a:ext uri="{FF2B5EF4-FFF2-40B4-BE49-F238E27FC236}">
              <a16:creationId xmlns:a16="http://schemas.microsoft.com/office/drawing/2014/main" id="{0BD01B58-AF1A-43F4-B332-DE04E93C307C}"/>
            </a:ext>
          </a:extLst>
        </xdr:cNvPr>
        <xdr:cNvCxnSpPr/>
      </xdr:nvCxnSpPr>
      <xdr:spPr>
        <a:xfrm>
          <a:off x="18392775" y="68103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107950</xdr:rowOff>
    </xdr:from>
    <xdr:to>
      <xdr:col>102</xdr:col>
      <xdr:colOff>165100</xdr:colOff>
      <xdr:row>42</xdr:row>
      <xdr:rowOff>38100</xdr:rowOff>
    </xdr:to>
    <xdr:sp macro="" textlink="">
      <xdr:nvSpPr>
        <xdr:cNvPr id="528" name="楕円 527">
          <a:extLst>
            <a:ext uri="{FF2B5EF4-FFF2-40B4-BE49-F238E27FC236}">
              <a16:creationId xmlns:a16="http://schemas.microsoft.com/office/drawing/2014/main" id="{8F1CA728-4673-4070-A6C8-BC9DB19253A5}"/>
            </a:ext>
          </a:extLst>
        </xdr:cNvPr>
        <xdr:cNvSpPr/>
      </xdr:nvSpPr>
      <xdr:spPr>
        <a:xfrm>
          <a:off x="17554575" y="67532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158750</xdr:rowOff>
    </xdr:from>
    <xdr:to>
      <xdr:col>107</xdr:col>
      <xdr:colOff>50800</xdr:colOff>
      <xdr:row>41</xdr:row>
      <xdr:rowOff>158750</xdr:rowOff>
    </xdr:to>
    <xdr:cxnSp macro="">
      <xdr:nvCxnSpPr>
        <xdr:cNvPr id="529" name="直線コネクタ 528">
          <a:extLst>
            <a:ext uri="{FF2B5EF4-FFF2-40B4-BE49-F238E27FC236}">
              <a16:creationId xmlns:a16="http://schemas.microsoft.com/office/drawing/2014/main" id="{32F1EC42-6EA7-4211-853E-2AE5D7DE8600}"/>
            </a:ext>
          </a:extLst>
        </xdr:cNvPr>
        <xdr:cNvCxnSpPr/>
      </xdr:nvCxnSpPr>
      <xdr:spPr>
        <a:xfrm>
          <a:off x="17602200" y="68103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35577</xdr:rowOff>
    </xdr:from>
    <xdr:ext cx="469744" cy="259045"/>
    <xdr:sp macro="" textlink="">
      <xdr:nvSpPr>
        <xdr:cNvPr id="530" name="n_1aveValue【試験研究機関】&#10;一人当たり面積">
          <a:extLst>
            <a:ext uri="{FF2B5EF4-FFF2-40B4-BE49-F238E27FC236}">
              <a16:creationId xmlns:a16="http://schemas.microsoft.com/office/drawing/2014/main" id="{1682BED8-9BA2-4BD6-9A75-D1848B219BE7}"/>
            </a:ext>
          </a:extLst>
        </xdr:cNvPr>
        <xdr:cNvSpPr txBox="1"/>
      </xdr:nvSpPr>
      <xdr:spPr>
        <a:xfrm>
          <a:off x="18983402"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73677</xdr:rowOff>
    </xdr:from>
    <xdr:ext cx="469744" cy="259045"/>
    <xdr:sp macro="" textlink="">
      <xdr:nvSpPr>
        <xdr:cNvPr id="531" name="n_2aveValue【試験研究機関】&#10;一人当たり面積">
          <a:extLst>
            <a:ext uri="{FF2B5EF4-FFF2-40B4-BE49-F238E27FC236}">
              <a16:creationId xmlns:a16="http://schemas.microsoft.com/office/drawing/2014/main" id="{123A55AA-A3C4-4D1A-BF06-71EBA62BBB40}"/>
            </a:ext>
          </a:extLst>
        </xdr:cNvPr>
        <xdr:cNvSpPr txBox="1"/>
      </xdr:nvSpPr>
      <xdr:spPr>
        <a:xfrm>
          <a:off x="18183302"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32" name="n_3aveValue【試験研究機関】&#10;一人当たり面積">
          <a:extLst>
            <a:ext uri="{FF2B5EF4-FFF2-40B4-BE49-F238E27FC236}">
              <a16:creationId xmlns:a16="http://schemas.microsoft.com/office/drawing/2014/main" id="{B505A97A-BDD9-4238-9436-BE675CF54C5C}"/>
            </a:ext>
          </a:extLst>
        </xdr:cNvPr>
        <xdr:cNvSpPr txBox="1"/>
      </xdr:nvSpPr>
      <xdr:spPr>
        <a:xfrm>
          <a:off x="17383202"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29227</xdr:rowOff>
    </xdr:from>
    <xdr:ext cx="469744" cy="259045"/>
    <xdr:sp macro="" textlink="">
      <xdr:nvSpPr>
        <xdr:cNvPr id="533" name="n_1mainValue【試験研究機関】&#10;一人当たり面積">
          <a:extLst>
            <a:ext uri="{FF2B5EF4-FFF2-40B4-BE49-F238E27FC236}">
              <a16:creationId xmlns:a16="http://schemas.microsoft.com/office/drawing/2014/main" id="{753E87F2-D6F4-435F-8486-364BB58E39C4}"/>
            </a:ext>
          </a:extLst>
        </xdr:cNvPr>
        <xdr:cNvSpPr txBox="1"/>
      </xdr:nvSpPr>
      <xdr:spPr>
        <a:xfrm>
          <a:off x="18983402"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29227</xdr:rowOff>
    </xdr:from>
    <xdr:ext cx="469744" cy="259045"/>
    <xdr:sp macro="" textlink="">
      <xdr:nvSpPr>
        <xdr:cNvPr id="534" name="n_2mainValue【試験研究機関】&#10;一人当たり面積">
          <a:extLst>
            <a:ext uri="{FF2B5EF4-FFF2-40B4-BE49-F238E27FC236}">
              <a16:creationId xmlns:a16="http://schemas.microsoft.com/office/drawing/2014/main" id="{92D6F8B1-DB31-4896-A727-F6E83C6417B9}"/>
            </a:ext>
          </a:extLst>
        </xdr:cNvPr>
        <xdr:cNvSpPr txBox="1"/>
      </xdr:nvSpPr>
      <xdr:spPr>
        <a:xfrm>
          <a:off x="18183302"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29227</xdr:rowOff>
    </xdr:from>
    <xdr:ext cx="469744" cy="259045"/>
    <xdr:sp macro="" textlink="">
      <xdr:nvSpPr>
        <xdr:cNvPr id="535" name="n_3mainValue【試験研究機関】&#10;一人当たり面積">
          <a:extLst>
            <a:ext uri="{FF2B5EF4-FFF2-40B4-BE49-F238E27FC236}">
              <a16:creationId xmlns:a16="http://schemas.microsoft.com/office/drawing/2014/main" id="{750FC97E-1CEC-47F1-8BCF-C2A5DBA8FC43}"/>
            </a:ext>
          </a:extLst>
        </xdr:cNvPr>
        <xdr:cNvSpPr txBox="1"/>
      </xdr:nvSpPr>
      <xdr:spPr>
        <a:xfrm>
          <a:off x="17383202"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6" name="正方形/長方形 535">
          <a:extLst>
            <a:ext uri="{FF2B5EF4-FFF2-40B4-BE49-F238E27FC236}">
              <a16:creationId xmlns:a16="http://schemas.microsoft.com/office/drawing/2014/main" id="{5C0C3A42-1820-4778-8BA7-708713662F45}"/>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37" name="正方形/長方形 536">
          <a:extLst>
            <a:ext uri="{FF2B5EF4-FFF2-40B4-BE49-F238E27FC236}">
              <a16:creationId xmlns:a16="http://schemas.microsoft.com/office/drawing/2014/main" id="{C34AD05D-9516-49B9-AB33-3D9187F0537A}"/>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38" name="正方形/長方形 537">
          <a:extLst>
            <a:ext uri="{FF2B5EF4-FFF2-40B4-BE49-F238E27FC236}">
              <a16:creationId xmlns:a16="http://schemas.microsoft.com/office/drawing/2014/main" id="{C5085C2A-C92E-403B-974C-EC0695FA58C1}"/>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39" name="正方形/長方形 538">
          <a:extLst>
            <a:ext uri="{FF2B5EF4-FFF2-40B4-BE49-F238E27FC236}">
              <a16:creationId xmlns:a16="http://schemas.microsoft.com/office/drawing/2014/main" id="{E377064A-36F2-405C-8463-C6F132A97793}"/>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40" name="正方形/長方形 539">
          <a:extLst>
            <a:ext uri="{FF2B5EF4-FFF2-40B4-BE49-F238E27FC236}">
              <a16:creationId xmlns:a16="http://schemas.microsoft.com/office/drawing/2014/main" id="{E186A4AE-80B0-44F4-AFB2-389DBFA72795}"/>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a:extLst>
            <a:ext uri="{FF2B5EF4-FFF2-40B4-BE49-F238E27FC236}">
              <a16:creationId xmlns:a16="http://schemas.microsoft.com/office/drawing/2014/main" id="{8A549D1C-826F-400E-AF14-75B53EBA9B76}"/>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a:extLst>
            <a:ext uri="{FF2B5EF4-FFF2-40B4-BE49-F238E27FC236}">
              <a16:creationId xmlns:a16="http://schemas.microsoft.com/office/drawing/2014/main" id="{7E471CCC-D056-4818-96E0-2DB663E0C747}"/>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a:extLst>
            <a:ext uri="{FF2B5EF4-FFF2-40B4-BE49-F238E27FC236}">
              <a16:creationId xmlns:a16="http://schemas.microsoft.com/office/drawing/2014/main" id="{3142F312-FEE7-4C14-839B-10FE214CB343}"/>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4" name="テキスト ボックス 543">
          <a:extLst>
            <a:ext uri="{FF2B5EF4-FFF2-40B4-BE49-F238E27FC236}">
              <a16:creationId xmlns:a16="http://schemas.microsoft.com/office/drawing/2014/main" id="{7DC41518-712D-437D-B221-738036559034}"/>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5" name="直線コネクタ 544">
          <a:extLst>
            <a:ext uri="{FF2B5EF4-FFF2-40B4-BE49-F238E27FC236}">
              <a16:creationId xmlns:a16="http://schemas.microsoft.com/office/drawing/2014/main" id="{39C5F0D4-D7A9-4166-AA45-B0E901D156D1}"/>
            </a:ext>
          </a:extLst>
        </xdr:cNvPr>
        <xdr:cNvCxnSpPr/>
      </xdr:nvCxnSpPr>
      <xdr:spPr>
        <a:xfrm>
          <a:off x="11210925" y="10448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6" name="テキスト ボックス 545">
          <a:extLst>
            <a:ext uri="{FF2B5EF4-FFF2-40B4-BE49-F238E27FC236}">
              <a16:creationId xmlns:a16="http://schemas.microsoft.com/office/drawing/2014/main" id="{D7D2248F-7012-41E9-B258-FC73438FA195}"/>
            </a:ext>
          </a:extLst>
        </xdr:cNvPr>
        <xdr:cNvSpPr txBox="1"/>
      </xdr:nvSpPr>
      <xdr:spPr>
        <a:xfrm>
          <a:off x="10845966"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7" name="直線コネクタ 546">
          <a:extLst>
            <a:ext uri="{FF2B5EF4-FFF2-40B4-BE49-F238E27FC236}">
              <a16:creationId xmlns:a16="http://schemas.microsoft.com/office/drawing/2014/main" id="{1D85E9A5-E315-4A51-84A8-17A2AF0AD1B4}"/>
            </a:ext>
          </a:extLst>
        </xdr:cNvPr>
        <xdr:cNvCxnSpPr/>
      </xdr:nvCxnSpPr>
      <xdr:spPr>
        <a:xfrm>
          <a:off x="11210925" y="100869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8" name="テキスト ボックス 547">
          <a:extLst>
            <a:ext uri="{FF2B5EF4-FFF2-40B4-BE49-F238E27FC236}">
              <a16:creationId xmlns:a16="http://schemas.microsoft.com/office/drawing/2014/main" id="{E5B4E8E7-D764-4DAE-A9FC-2F2AD2C8E4B6}"/>
            </a:ext>
          </a:extLst>
        </xdr:cNvPr>
        <xdr:cNvSpPr txBox="1"/>
      </xdr:nvSpPr>
      <xdr:spPr>
        <a:xfrm>
          <a:off x="10845966"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9" name="直線コネクタ 548">
          <a:extLst>
            <a:ext uri="{FF2B5EF4-FFF2-40B4-BE49-F238E27FC236}">
              <a16:creationId xmlns:a16="http://schemas.microsoft.com/office/drawing/2014/main" id="{8181C717-C900-4EA4-A137-2C22A5156209}"/>
            </a:ext>
          </a:extLst>
        </xdr:cNvPr>
        <xdr:cNvCxnSpPr/>
      </xdr:nvCxnSpPr>
      <xdr:spPr>
        <a:xfrm>
          <a:off x="11210925" y="972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0" name="テキスト ボックス 549">
          <a:extLst>
            <a:ext uri="{FF2B5EF4-FFF2-40B4-BE49-F238E27FC236}">
              <a16:creationId xmlns:a16="http://schemas.microsoft.com/office/drawing/2014/main" id="{1FA7D597-736B-4B27-9E24-930F416DA5CB}"/>
            </a:ext>
          </a:extLst>
        </xdr:cNvPr>
        <xdr:cNvSpPr txBox="1"/>
      </xdr:nvSpPr>
      <xdr:spPr>
        <a:xfrm>
          <a:off x="10845966"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1" name="直線コネクタ 550">
          <a:extLst>
            <a:ext uri="{FF2B5EF4-FFF2-40B4-BE49-F238E27FC236}">
              <a16:creationId xmlns:a16="http://schemas.microsoft.com/office/drawing/2014/main" id="{2E6626DD-8B27-47AA-A87C-310E1737802B}"/>
            </a:ext>
          </a:extLst>
        </xdr:cNvPr>
        <xdr:cNvCxnSpPr/>
      </xdr:nvCxnSpPr>
      <xdr:spPr>
        <a:xfrm>
          <a:off x="11210925" y="93726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2" name="テキスト ボックス 551">
          <a:extLst>
            <a:ext uri="{FF2B5EF4-FFF2-40B4-BE49-F238E27FC236}">
              <a16:creationId xmlns:a16="http://schemas.microsoft.com/office/drawing/2014/main" id="{066AB00A-A3D8-4ACF-828D-A9E38DAA3C3B}"/>
            </a:ext>
          </a:extLst>
        </xdr:cNvPr>
        <xdr:cNvSpPr txBox="1"/>
      </xdr:nvSpPr>
      <xdr:spPr>
        <a:xfrm>
          <a:off x="10845966"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3" name="直線コネクタ 552">
          <a:extLst>
            <a:ext uri="{FF2B5EF4-FFF2-40B4-BE49-F238E27FC236}">
              <a16:creationId xmlns:a16="http://schemas.microsoft.com/office/drawing/2014/main" id="{F45A37C3-0A62-49BD-B3EC-ECABF779C93D}"/>
            </a:ext>
          </a:extLst>
        </xdr:cNvPr>
        <xdr:cNvCxnSpPr/>
      </xdr:nvCxnSpPr>
      <xdr:spPr>
        <a:xfrm>
          <a:off x="11210925" y="9010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4" name="テキスト ボックス 553">
          <a:extLst>
            <a:ext uri="{FF2B5EF4-FFF2-40B4-BE49-F238E27FC236}">
              <a16:creationId xmlns:a16="http://schemas.microsoft.com/office/drawing/2014/main" id="{A69F186D-4A70-4919-AACE-06E714F917C2}"/>
            </a:ext>
          </a:extLst>
        </xdr:cNvPr>
        <xdr:cNvSpPr txBox="1"/>
      </xdr:nvSpPr>
      <xdr:spPr>
        <a:xfrm>
          <a:off x="10845966"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5" name="直線コネクタ 554">
          <a:extLst>
            <a:ext uri="{FF2B5EF4-FFF2-40B4-BE49-F238E27FC236}">
              <a16:creationId xmlns:a16="http://schemas.microsoft.com/office/drawing/2014/main" id="{2C9EFEF3-5A81-45D3-B717-E2544757153A}"/>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6" name="テキスト ボックス 555">
          <a:extLst>
            <a:ext uri="{FF2B5EF4-FFF2-40B4-BE49-F238E27FC236}">
              <a16:creationId xmlns:a16="http://schemas.microsoft.com/office/drawing/2014/main" id="{4CAD363C-E3A9-4A41-985D-57A1B655694F}"/>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7" name="【警察施設】&#10;有形固定資産減価償却率グラフ枠">
          <a:extLst>
            <a:ext uri="{FF2B5EF4-FFF2-40B4-BE49-F238E27FC236}">
              <a16:creationId xmlns:a16="http://schemas.microsoft.com/office/drawing/2014/main" id="{7D235457-068B-424C-B48F-D4A551D150B8}"/>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82550</xdr:rowOff>
    </xdr:from>
    <xdr:to>
      <xdr:col>85</xdr:col>
      <xdr:colOff>126364</xdr:colOff>
      <xdr:row>64</xdr:row>
      <xdr:rowOff>63500</xdr:rowOff>
    </xdr:to>
    <xdr:cxnSp macro="">
      <xdr:nvCxnSpPr>
        <xdr:cNvPr id="558" name="直線コネクタ 557">
          <a:extLst>
            <a:ext uri="{FF2B5EF4-FFF2-40B4-BE49-F238E27FC236}">
              <a16:creationId xmlns:a16="http://schemas.microsoft.com/office/drawing/2014/main" id="{8F118EA9-6512-4D33-BB6E-CF998B7D893F}"/>
            </a:ext>
          </a:extLst>
        </xdr:cNvPr>
        <xdr:cNvCxnSpPr/>
      </xdr:nvCxnSpPr>
      <xdr:spPr>
        <a:xfrm flipV="1">
          <a:off x="14695170" y="9001125"/>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67327</xdr:rowOff>
    </xdr:from>
    <xdr:ext cx="405111" cy="259045"/>
    <xdr:sp macro="" textlink="">
      <xdr:nvSpPr>
        <xdr:cNvPr id="559" name="【警察施設】&#10;有形固定資産減価償却率最小値テキスト">
          <a:extLst>
            <a:ext uri="{FF2B5EF4-FFF2-40B4-BE49-F238E27FC236}">
              <a16:creationId xmlns:a16="http://schemas.microsoft.com/office/drawing/2014/main" id="{D09C75B2-B47B-4775-B563-6BC39944EB24}"/>
            </a:ext>
          </a:extLst>
        </xdr:cNvPr>
        <xdr:cNvSpPr txBox="1"/>
      </xdr:nvSpPr>
      <xdr:spPr>
        <a:xfrm>
          <a:off x="14744700" y="1043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63500</xdr:rowOff>
    </xdr:from>
    <xdr:to>
      <xdr:col>86</xdr:col>
      <xdr:colOff>25400</xdr:colOff>
      <xdr:row>64</xdr:row>
      <xdr:rowOff>63500</xdr:rowOff>
    </xdr:to>
    <xdr:cxnSp macro="">
      <xdr:nvCxnSpPr>
        <xdr:cNvPr id="560" name="直線コネクタ 559">
          <a:extLst>
            <a:ext uri="{FF2B5EF4-FFF2-40B4-BE49-F238E27FC236}">
              <a16:creationId xmlns:a16="http://schemas.microsoft.com/office/drawing/2014/main" id="{FA3B6268-A20C-4141-908F-A2C303A2E1E3}"/>
            </a:ext>
          </a:extLst>
        </xdr:cNvPr>
        <xdr:cNvCxnSpPr/>
      </xdr:nvCxnSpPr>
      <xdr:spPr>
        <a:xfrm>
          <a:off x="14611350" y="10439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29227</xdr:rowOff>
    </xdr:from>
    <xdr:ext cx="405111" cy="259045"/>
    <xdr:sp macro="" textlink="">
      <xdr:nvSpPr>
        <xdr:cNvPr id="561" name="【警察施設】&#10;有形固定資産減価償却率最大値テキスト">
          <a:extLst>
            <a:ext uri="{FF2B5EF4-FFF2-40B4-BE49-F238E27FC236}">
              <a16:creationId xmlns:a16="http://schemas.microsoft.com/office/drawing/2014/main" id="{DE37B7AE-7880-4C6E-9435-FB53689195D5}"/>
            </a:ext>
          </a:extLst>
        </xdr:cNvPr>
        <xdr:cNvSpPr txBox="1"/>
      </xdr:nvSpPr>
      <xdr:spPr>
        <a:xfrm>
          <a:off x="14744700" y="877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82550</xdr:rowOff>
    </xdr:from>
    <xdr:to>
      <xdr:col>86</xdr:col>
      <xdr:colOff>25400</xdr:colOff>
      <xdr:row>55</xdr:row>
      <xdr:rowOff>82550</xdr:rowOff>
    </xdr:to>
    <xdr:cxnSp macro="">
      <xdr:nvCxnSpPr>
        <xdr:cNvPr id="562" name="直線コネクタ 561">
          <a:extLst>
            <a:ext uri="{FF2B5EF4-FFF2-40B4-BE49-F238E27FC236}">
              <a16:creationId xmlns:a16="http://schemas.microsoft.com/office/drawing/2014/main" id="{1672F0DA-998C-4911-813A-859966738849}"/>
            </a:ext>
          </a:extLst>
        </xdr:cNvPr>
        <xdr:cNvCxnSpPr/>
      </xdr:nvCxnSpPr>
      <xdr:spPr>
        <a:xfrm>
          <a:off x="14611350" y="90011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118127</xdr:rowOff>
    </xdr:from>
    <xdr:ext cx="405111" cy="259045"/>
    <xdr:sp macro="" textlink="">
      <xdr:nvSpPr>
        <xdr:cNvPr id="563" name="【警察施設】&#10;有形固定資産減価償却率平均値テキスト">
          <a:extLst>
            <a:ext uri="{FF2B5EF4-FFF2-40B4-BE49-F238E27FC236}">
              <a16:creationId xmlns:a16="http://schemas.microsoft.com/office/drawing/2014/main" id="{CD4D9420-014D-4E23-B7E8-41B1634535F3}"/>
            </a:ext>
          </a:extLst>
        </xdr:cNvPr>
        <xdr:cNvSpPr txBox="1"/>
      </xdr:nvSpPr>
      <xdr:spPr>
        <a:xfrm>
          <a:off x="14744700" y="9846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95250</xdr:rowOff>
    </xdr:from>
    <xdr:to>
      <xdr:col>85</xdr:col>
      <xdr:colOff>177800</xdr:colOff>
      <xdr:row>62</xdr:row>
      <xdr:rowOff>25400</xdr:rowOff>
    </xdr:to>
    <xdr:sp macro="" textlink="">
      <xdr:nvSpPr>
        <xdr:cNvPr id="564" name="フローチャート: 判断 563">
          <a:extLst>
            <a:ext uri="{FF2B5EF4-FFF2-40B4-BE49-F238E27FC236}">
              <a16:creationId xmlns:a16="http://schemas.microsoft.com/office/drawing/2014/main" id="{8ECE4885-F20A-4FB7-8BC9-95DAE6FEE51C}"/>
            </a:ext>
          </a:extLst>
        </xdr:cNvPr>
        <xdr:cNvSpPr/>
      </xdr:nvSpPr>
      <xdr:spPr>
        <a:xfrm>
          <a:off x="14649450" y="9982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565" name="フローチャート: 判断 564">
          <a:extLst>
            <a:ext uri="{FF2B5EF4-FFF2-40B4-BE49-F238E27FC236}">
              <a16:creationId xmlns:a16="http://schemas.microsoft.com/office/drawing/2014/main" id="{0B72DE5F-8DBA-411E-96AC-C8762225D7CD}"/>
            </a:ext>
          </a:extLst>
        </xdr:cNvPr>
        <xdr:cNvSpPr/>
      </xdr:nvSpPr>
      <xdr:spPr>
        <a:xfrm>
          <a:off x="13887450" y="9896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69850</xdr:rowOff>
    </xdr:from>
    <xdr:to>
      <xdr:col>76</xdr:col>
      <xdr:colOff>165100</xdr:colOff>
      <xdr:row>62</xdr:row>
      <xdr:rowOff>0</xdr:rowOff>
    </xdr:to>
    <xdr:sp macro="" textlink="">
      <xdr:nvSpPr>
        <xdr:cNvPr id="566" name="フローチャート: 判断 565">
          <a:extLst>
            <a:ext uri="{FF2B5EF4-FFF2-40B4-BE49-F238E27FC236}">
              <a16:creationId xmlns:a16="http://schemas.microsoft.com/office/drawing/2014/main" id="{36535734-F930-40F1-91F1-0B0F5FB495D1}"/>
            </a:ext>
          </a:extLst>
        </xdr:cNvPr>
        <xdr:cNvSpPr/>
      </xdr:nvSpPr>
      <xdr:spPr>
        <a:xfrm>
          <a:off x="13096875" y="9953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67" name="フローチャート: 判断 566">
          <a:extLst>
            <a:ext uri="{FF2B5EF4-FFF2-40B4-BE49-F238E27FC236}">
              <a16:creationId xmlns:a16="http://schemas.microsoft.com/office/drawing/2014/main" id="{0B8744F1-7183-4D03-9097-D83769C3A981}"/>
            </a:ext>
          </a:extLst>
        </xdr:cNvPr>
        <xdr:cNvSpPr/>
      </xdr:nvSpPr>
      <xdr:spPr>
        <a:xfrm>
          <a:off x="12296775" y="98679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3CBE8E59-BF2D-4DAE-B4DD-A9B22B31FC91}"/>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CAD99B9C-6A04-4A75-8655-9996020E1D0F}"/>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71C77799-511B-4927-B157-3BDAAEE8D093}"/>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A79C7BE8-3A3E-479D-BF4B-448E37BAA184}"/>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332AF584-6A8C-49A0-8E42-0C7479B9385B}"/>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57150</xdr:rowOff>
    </xdr:from>
    <xdr:to>
      <xdr:col>85</xdr:col>
      <xdr:colOff>177800</xdr:colOff>
      <xdr:row>63</xdr:row>
      <xdr:rowOff>158750</xdr:rowOff>
    </xdr:to>
    <xdr:sp macro="" textlink="">
      <xdr:nvSpPr>
        <xdr:cNvPr id="573" name="楕円 572">
          <a:extLst>
            <a:ext uri="{FF2B5EF4-FFF2-40B4-BE49-F238E27FC236}">
              <a16:creationId xmlns:a16="http://schemas.microsoft.com/office/drawing/2014/main" id="{A878554F-EF4E-4A3D-9057-E2BB46FC6E06}"/>
            </a:ext>
          </a:extLst>
        </xdr:cNvPr>
        <xdr:cNvSpPr/>
      </xdr:nvSpPr>
      <xdr:spPr>
        <a:xfrm>
          <a:off x="14649450" y="102679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63</xdr:row>
      <xdr:rowOff>35577</xdr:rowOff>
    </xdr:from>
    <xdr:ext cx="405111" cy="259045"/>
    <xdr:sp macro="" textlink="">
      <xdr:nvSpPr>
        <xdr:cNvPr id="574" name="【警察施設】&#10;有形固定資産減価償却率該当値テキスト">
          <a:extLst>
            <a:ext uri="{FF2B5EF4-FFF2-40B4-BE49-F238E27FC236}">
              <a16:creationId xmlns:a16="http://schemas.microsoft.com/office/drawing/2014/main" id="{80A811B3-8433-4917-899C-756F43AD7547}"/>
            </a:ext>
          </a:extLst>
        </xdr:cNvPr>
        <xdr:cNvSpPr txBox="1"/>
      </xdr:nvSpPr>
      <xdr:spPr>
        <a:xfrm>
          <a:off x="14744700" y="1024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139700</xdr:rowOff>
    </xdr:from>
    <xdr:to>
      <xdr:col>81</xdr:col>
      <xdr:colOff>101600</xdr:colOff>
      <xdr:row>63</xdr:row>
      <xdr:rowOff>69850</xdr:rowOff>
    </xdr:to>
    <xdr:sp macro="" textlink="">
      <xdr:nvSpPr>
        <xdr:cNvPr id="575" name="楕円 574">
          <a:extLst>
            <a:ext uri="{FF2B5EF4-FFF2-40B4-BE49-F238E27FC236}">
              <a16:creationId xmlns:a16="http://schemas.microsoft.com/office/drawing/2014/main" id="{D1EE7332-3317-4575-A4FC-0406AEBEC647}"/>
            </a:ext>
          </a:extLst>
        </xdr:cNvPr>
        <xdr:cNvSpPr/>
      </xdr:nvSpPr>
      <xdr:spPr>
        <a:xfrm>
          <a:off x="13887450" y="101917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19050</xdr:rowOff>
    </xdr:from>
    <xdr:to>
      <xdr:col>85</xdr:col>
      <xdr:colOff>127000</xdr:colOff>
      <xdr:row>63</xdr:row>
      <xdr:rowOff>107950</xdr:rowOff>
    </xdr:to>
    <xdr:cxnSp macro="">
      <xdr:nvCxnSpPr>
        <xdr:cNvPr id="576" name="直線コネクタ 575">
          <a:extLst>
            <a:ext uri="{FF2B5EF4-FFF2-40B4-BE49-F238E27FC236}">
              <a16:creationId xmlns:a16="http://schemas.microsoft.com/office/drawing/2014/main" id="{CCD46C26-E3DE-4721-80AB-C170B932C491}"/>
            </a:ext>
          </a:extLst>
        </xdr:cNvPr>
        <xdr:cNvCxnSpPr/>
      </xdr:nvCxnSpPr>
      <xdr:spPr>
        <a:xfrm>
          <a:off x="13935075" y="10229850"/>
          <a:ext cx="762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0</xdr:rowOff>
    </xdr:from>
    <xdr:to>
      <xdr:col>76</xdr:col>
      <xdr:colOff>165100</xdr:colOff>
      <xdr:row>62</xdr:row>
      <xdr:rowOff>101600</xdr:rowOff>
    </xdr:to>
    <xdr:sp macro="" textlink="">
      <xdr:nvSpPr>
        <xdr:cNvPr id="577" name="楕円 576">
          <a:extLst>
            <a:ext uri="{FF2B5EF4-FFF2-40B4-BE49-F238E27FC236}">
              <a16:creationId xmlns:a16="http://schemas.microsoft.com/office/drawing/2014/main" id="{CEA0A989-E8AB-4626-96D9-027C3E2D55BC}"/>
            </a:ext>
          </a:extLst>
        </xdr:cNvPr>
        <xdr:cNvSpPr/>
      </xdr:nvSpPr>
      <xdr:spPr>
        <a:xfrm>
          <a:off x="13096875" y="100488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50800</xdr:rowOff>
    </xdr:from>
    <xdr:to>
      <xdr:col>81</xdr:col>
      <xdr:colOff>50800</xdr:colOff>
      <xdr:row>63</xdr:row>
      <xdr:rowOff>19050</xdr:rowOff>
    </xdr:to>
    <xdr:cxnSp macro="">
      <xdr:nvCxnSpPr>
        <xdr:cNvPr id="578" name="直線コネクタ 577">
          <a:extLst>
            <a:ext uri="{FF2B5EF4-FFF2-40B4-BE49-F238E27FC236}">
              <a16:creationId xmlns:a16="http://schemas.microsoft.com/office/drawing/2014/main" id="{FB6AEA35-CD8E-42BF-98AC-A19C1334ACAA}"/>
            </a:ext>
          </a:extLst>
        </xdr:cNvPr>
        <xdr:cNvCxnSpPr/>
      </xdr:nvCxnSpPr>
      <xdr:spPr>
        <a:xfrm>
          <a:off x="13144500" y="10096500"/>
          <a:ext cx="79057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158750</xdr:rowOff>
    </xdr:from>
    <xdr:to>
      <xdr:col>72</xdr:col>
      <xdr:colOff>38100</xdr:colOff>
      <xdr:row>62</xdr:row>
      <xdr:rowOff>88900</xdr:rowOff>
    </xdr:to>
    <xdr:sp macro="" textlink="">
      <xdr:nvSpPr>
        <xdr:cNvPr id="579" name="楕円 578">
          <a:extLst>
            <a:ext uri="{FF2B5EF4-FFF2-40B4-BE49-F238E27FC236}">
              <a16:creationId xmlns:a16="http://schemas.microsoft.com/office/drawing/2014/main" id="{4F9E40A1-521F-4040-A29F-AFE4CE954288}"/>
            </a:ext>
          </a:extLst>
        </xdr:cNvPr>
        <xdr:cNvSpPr/>
      </xdr:nvSpPr>
      <xdr:spPr>
        <a:xfrm>
          <a:off x="12296775" y="10048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38100</xdr:rowOff>
    </xdr:from>
    <xdr:to>
      <xdr:col>76</xdr:col>
      <xdr:colOff>114300</xdr:colOff>
      <xdr:row>62</xdr:row>
      <xdr:rowOff>50800</xdr:rowOff>
    </xdr:to>
    <xdr:cxnSp macro="">
      <xdr:nvCxnSpPr>
        <xdr:cNvPr id="580" name="直線コネクタ 579">
          <a:extLst>
            <a:ext uri="{FF2B5EF4-FFF2-40B4-BE49-F238E27FC236}">
              <a16:creationId xmlns:a16="http://schemas.microsoft.com/office/drawing/2014/main" id="{E032D67B-AF4C-4713-BBF7-2540A9B9F210}"/>
            </a:ext>
          </a:extLst>
        </xdr:cNvPr>
        <xdr:cNvCxnSpPr/>
      </xdr:nvCxnSpPr>
      <xdr:spPr>
        <a:xfrm>
          <a:off x="12344400" y="10086975"/>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124477</xdr:rowOff>
    </xdr:from>
    <xdr:ext cx="405111" cy="259045"/>
    <xdr:sp macro="" textlink="">
      <xdr:nvSpPr>
        <xdr:cNvPr id="581" name="n_1aveValue【警察施設】&#10;有形固定資産減価償却率">
          <a:extLst>
            <a:ext uri="{FF2B5EF4-FFF2-40B4-BE49-F238E27FC236}">
              <a16:creationId xmlns:a16="http://schemas.microsoft.com/office/drawing/2014/main" id="{D20C4F3B-1B62-49F7-963A-E2F94C70412E}"/>
            </a:ext>
          </a:extLst>
        </xdr:cNvPr>
        <xdr:cNvSpPr txBox="1"/>
      </xdr:nvSpPr>
      <xdr:spPr>
        <a:xfrm>
          <a:off x="13745219" y="9684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16527</xdr:rowOff>
    </xdr:from>
    <xdr:ext cx="405111" cy="259045"/>
    <xdr:sp macro="" textlink="">
      <xdr:nvSpPr>
        <xdr:cNvPr id="582" name="n_2aveValue【警察施設】&#10;有形固定資産減価償却率">
          <a:extLst>
            <a:ext uri="{FF2B5EF4-FFF2-40B4-BE49-F238E27FC236}">
              <a16:creationId xmlns:a16="http://schemas.microsoft.com/office/drawing/2014/main" id="{61F15417-7D3F-4D0D-ABEA-9EA97BC5A2A2}"/>
            </a:ext>
          </a:extLst>
        </xdr:cNvPr>
        <xdr:cNvSpPr txBox="1"/>
      </xdr:nvSpPr>
      <xdr:spPr>
        <a:xfrm>
          <a:off x="12964169" y="974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86377</xdr:rowOff>
    </xdr:from>
    <xdr:ext cx="405111" cy="259045"/>
    <xdr:sp macro="" textlink="">
      <xdr:nvSpPr>
        <xdr:cNvPr id="583" name="n_3aveValue【警察施設】&#10;有形固定資産減価償却率">
          <a:extLst>
            <a:ext uri="{FF2B5EF4-FFF2-40B4-BE49-F238E27FC236}">
              <a16:creationId xmlns:a16="http://schemas.microsoft.com/office/drawing/2014/main" id="{47826478-8F99-4E17-A333-2E2110A6A80F}"/>
            </a:ext>
          </a:extLst>
        </xdr:cNvPr>
        <xdr:cNvSpPr txBox="1"/>
      </xdr:nvSpPr>
      <xdr:spPr>
        <a:xfrm>
          <a:off x="12164069" y="964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60977</xdr:rowOff>
    </xdr:from>
    <xdr:ext cx="405111" cy="259045"/>
    <xdr:sp macro="" textlink="">
      <xdr:nvSpPr>
        <xdr:cNvPr id="584" name="n_1mainValue【警察施設】&#10;有形固定資産減価償却率">
          <a:extLst>
            <a:ext uri="{FF2B5EF4-FFF2-40B4-BE49-F238E27FC236}">
              <a16:creationId xmlns:a16="http://schemas.microsoft.com/office/drawing/2014/main" id="{6DF5AD7C-21E7-4C37-B0A2-C4591396B6E9}"/>
            </a:ext>
          </a:extLst>
        </xdr:cNvPr>
        <xdr:cNvSpPr txBox="1"/>
      </xdr:nvSpPr>
      <xdr:spPr>
        <a:xfrm>
          <a:off x="13745219" y="1027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92727</xdr:rowOff>
    </xdr:from>
    <xdr:ext cx="405111" cy="259045"/>
    <xdr:sp macro="" textlink="">
      <xdr:nvSpPr>
        <xdr:cNvPr id="585" name="n_2mainValue【警察施設】&#10;有形固定資産減価償却率">
          <a:extLst>
            <a:ext uri="{FF2B5EF4-FFF2-40B4-BE49-F238E27FC236}">
              <a16:creationId xmlns:a16="http://schemas.microsoft.com/office/drawing/2014/main" id="{2B199425-7472-404B-A30C-DF97005D436F}"/>
            </a:ext>
          </a:extLst>
        </xdr:cNvPr>
        <xdr:cNvSpPr txBox="1"/>
      </xdr:nvSpPr>
      <xdr:spPr>
        <a:xfrm>
          <a:off x="12964169" y="10141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80027</xdr:rowOff>
    </xdr:from>
    <xdr:ext cx="405111" cy="259045"/>
    <xdr:sp macro="" textlink="">
      <xdr:nvSpPr>
        <xdr:cNvPr id="586" name="n_3mainValue【警察施設】&#10;有形固定資産減価償却率">
          <a:extLst>
            <a:ext uri="{FF2B5EF4-FFF2-40B4-BE49-F238E27FC236}">
              <a16:creationId xmlns:a16="http://schemas.microsoft.com/office/drawing/2014/main" id="{7F8DED7F-C7F9-4EAB-A0E5-3D712F8B9F63}"/>
            </a:ext>
          </a:extLst>
        </xdr:cNvPr>
        <xdr:cNvSpPr txBox="1"/>
      </xdr:nvSpPr>
      <xdr:spPr>
        <a:xfrm>
          <a:off x="12164069" y="1013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7" name="正方形/長方形 586">
          <a:extLst>
            <a:ext uri="{FF2B5EF4-FFF2-40B4-BE49-F238E27FC236}">
              <a16:creationId xmlns:a16="http://schemas.microsoft.com/office/drawing/2014/main" id="{A99DFA8F-5DB9-47CA-BCB1-8946C2820393}"/>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88" name="正方形/長方形 587">
          <a:extLst>
            <a:ext uri="{FF2B5EF4-FFF2-40B4-BE49-F238E27FC236}">
              <a16:creationId xmlns:a16="http://schemas.microsoft.com/office/drawing/2014/main" id="{7CA3EE9D-8AC0-488F-A0F6-1BF83B8AC4E7}"/>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89" name="正方形/長方形 588">
          <a:extLst>
            <a:ext uri="{FF2B5EF4-FFF2-40B4-BE49-F238E27FC236}">
              <a16:creationId xmlns:a16="http://schemas.microsoft.com/office/drawing/2014/main" id="{FDC40CF3-B5A7-401D-A826-B4114E415D7E}"/>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90" name="正方形/長方形 589">
          <a:extLst>
            <a:ext uri="{FF2B5EF4-FFF2-40B4-BE49-F238E27FC236}">
              <a16:creationId xmlns:a16="http://schemas.microsoft.com/office/drawing/2014/main" id="{CBAD7555-020B-492D-A83B-3AF91AAF9BE4}"/>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91" name="正方形/長方形 590">
          <a:extLst>
            <a:ext uri="{FF2B5EF4-FFF2-40B4-BE49-F238E27FC236}">
              <a16:creationId xmlns:a16="http://schemas.microsoft.com/office/drawing/2014/main" id="{BFD531F6-A435-4796-87F3-611549DA552A}"/>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2" name="正方形/長方形 591">
          <a:extLst>
            <a:ext uri="{FF2B5EF4-FFF2-40B4-BE49-F238E27FC236}">
              <a16:creationId xmlns:a16="http://schemas.microsoft.com/office/drawing/2014/main" id="{B39AF72D-0064-450A-9479-3918B57FA573}"/>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3" name="テキスト ボックス 592">
          <a:extLst>
            <a:ext uri="{FF2B5EF4-FFF2-40B4-BE49-F238E27FC236}">
              <a16:creationId xmlns:a16="http://schemas.microsoft.com/office/drawing/2014/main" id="{24956E54-A92A-4A6A-8184-B16F4E6044DD}"/>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4" name="直線コネクタ 593">
          <a:extLst>
            <a:ext uri="{FF2B5EF4-FFF2-40B4-BE49-F238E27FC236}">
              <a16:creationId xmlns:a16="http://schemas.microsoft.com/office/drawing/2014/main" id="{A6386422-CC93-43B8-AB14-B1FD5F6C4990}"/>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5" name="テキスト ボックス 594">
          <a:extLst>
            <a:ext uri="{FF2B5EF4-FFF2-40B4-BE49-F238E27FC236}">
              <a16:creationId xmlns:a16="http://schemas.microsoft.com/office/drawing/2014/main" id="{0153838D-84DA-45CB-A89B-91E2871A6FA3}"/>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96" name="直線コネクタ 595">
          <a:extLst>
            <a:ext uri="{FF2B5EF4-FFF2-40B4-BE49-F238E27FC236}">
              <a16:creationId xmlns:a16="http://schemas.microsoft.com/office/drawing/2014/main" id="{0B8A738F-A136-4EF2-955E-145296BE98AA}"/>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7" name="テキスト ボックス 596">
          <a:extLst>
            <a:ext uri="{FF2B5EF4-FFF2-40B4-BE49-F238E27FC236}">
              <a16:creationId xmlns:a16="http://schemas.microsoft.com/office/drawing/2014/main" id="{B765D439-09AC-4B7D-9AED-E61749F7D216}"/>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8" name="直線コネクタ 597">
          <a:extLst>
            <a:ext uri="{FF2B5EF4-FFF2-40B4-BE49-F238E27FC236}">
              <a16:creationId xmlns:a16="http://schemas.microsoft.com/office/drawing/2014/main" id="{AD2837A0-A993-4C41-BA6A-81D73B565F3D}"/>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9" name="テキスト ボックス 598">
          <a:extLst>
            <a:ext uri="{FF2B5EF4-FFF2-40B4-BE49-F238E27FC236}">
              <a16:creationId xmlns:a16="http://schemas.microsoft.com/office/drawing/2014/main" id="{6F69803C-0592-4D88-BE06-EFAC176E089B}"/>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0" name="直線コネクタ 599">
          <a:extLst>
            <a:ext uri="{FF2B5EF4-FFF2-40B4-BE49-F238E27FC236}">
              <a16:creationId xmlns:a16="http://schemas.microsoft.com/office/drawing/2014/main" id="{C500CD68-1E2C-4CA1-90D6-B613858F194C}"/>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1" name="テキスト ボックス 600">
          <a:extLst>
            <a:ext uri="{FF2B5EF4-FFF2-40B4-BE49-F238E27FC236}">
              <a16:creationId xmlns:a16="http://schemas.microsoft.com/office/drawing/2014/main" id="{524F083B-7E94-4569-827E-DD478C44BBF7}"/>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2" name="直線コネクタ 601">
          <a:extLst>
            <a:ext uri="{FF2B5EF4-FFF2-40B4-BE49-F238E27FC236}">
              <a16:creationId xmlns:a16="http://schemas.microsoft.com/office/drawing/2014/main" id="{0265EEC6-821F-46B9-91F9-02566D75C94A}"/>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3" name="テキスト ボックス 602">
          <a:extLst>
            <a:ext uri="{FF2B5EF4-FFF2-40B4-BE49-F238E27FC236}">
              <a16:creationId xmlns:a16="http://schemas.microsoft.com/office/drawing/2014/main" id="{A22BC074-51C0-413E-AFFC-55D1B189DA55}"/>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4" name="直線コネクタ 603">
          <a:extLst>
            <a:ext uri="{FF2B5EF4-FFF2-40B4-BE49-F238E27FC236}">
              <a16:creationId xmlns:a16="http://schemas.microsoft.com/office/drawing/2014/main" id="{F2E5E661-3FE4-4C94-BC42-612A7A6C3DC8}"/>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5" name="テキスト ボックス 604">
          <a:extLst>
            <a:ext uri="{FF2B5EF4-FFF2-40B4-BE49-F238E27FC236}">
              <a16:creationId xmlns:a16="http://schemas.microsoft.com/office/drawing/2014/main" id="{14444D55-8DC5-42CD-8322-F2DC76ED3DBC}"/>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6" name="直線コネクタ 605">
          <a:extLst>
            <a:ext uri="{FF2B5EF4-FFF2-40B4-BE49-F238E27FC236}">
              <a16:creationId xmlns:a16="http://schemas.microsoft.com/office/drawing/2014/main" id="{0248ED54-1B33-4717-B435-4BE8669FC17A}"/>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7" name="テキスト ボックス 606">
          <a:extLst>
            <a:ext uri="{FF2B5EF4-FFF2-40B4-BE49-F238E27FC236}">
              <a16:creationId xmlns:a16="http://schemas.microsoft.com/office/drawing/2014/main" id="{3FF75BED-11A9-40D4-B841-8E7D7FD8CC7C}"/>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8" name="【警察施設】&#10;一人当たり面積グラフ枠">
          <a:extLst>
            <a:ext uri="{FF2B5EF4-FFF2-40B4-BE49-F238E27FC236}">
              <a16:creationId xmlns:a16="http://schemas.microsoft.com/office/drawing/2014/main" id="{4483C5BA-3A79-40B7-B1EA-CF5D2B5C75C2}"/>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133350</xdr:rowOff>
    </xdr:from>
    <xdr:to>
      <xdr:col>116</xdr:col>
      <xdr:colOff>62864</xdr:colOff>
      <xdr:row>64</xdr:row>
      <xdr:rowOff>114300</xdr:rowOff>
    </xdr:to>
    <xdr:cxnSp macro="">
      <xdr:nvCxnSpPr>
        <xdr:cNvPr id="609" name="直線コネクタ 608">
          <a:extLst>
            <a:ext uri="{FF2B5EF4-FFF2-40B4-BE49-F238E27FC236}">
              <a16:creationId xmlns:a16="http://schemas.microsoft.com/office/drawing/2014/main" id="{1DE74A41-8836-4B0B-B461-BEDD5703FA87}"/>
            </a:ext>
          </a:extLst>
        </xdr:cNvPr>
        <xdr:cNvCxnSpPr/>
      </xdr:nvCxnSpPr>
      <xdr:spPr>
        <a:xfrm flipV="1">
          <a:off x="19952970" y="9048750"/>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118127</xdr:rowOff>
    </xdr:from>
    <xdr:ext cx="469744" cy="259045"/>
    <xdr:sp macro="" textlink="">
      <xdr:nvSpPr>
        <xdr:cNvPr id="610" name="【警察施設】&#10;一人当たり面積最小値テキスト">
          <a:extLst>
            <a:ext uri="{FF2B5EF4-FFF2-40B4-BE49-F238E27FC236}">
              <a16:creationId xmlns:a16="http://schemas.microsoft.com/office/drawing/2014/main" id="{FC212248-460D-4956-98E8-DB2105977767}"/>
            </a:ext>
          </a:extLst>
        </xdr:cNvPr>
        <xdr:cNvSpPr txBox="1"/>
      </xdr:nvSpPr>
      <xdr:spPr>
        <a:xfrm>
          <a:off x="20002500"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611" name="直線コネクタ 610">
          <a:extLst>
            <a:ext uri="{FF2B5EF4-FFF2-40B4-BE49-F238E27FC236}">
              <a16:creationId xmlns:a16="http://schemas.microsoft.com/office/drawing/2014/main" id="{2D9BF23B-E5C6-490F-9EBC-7256B3B37B1B}"/>
            </a:ext>
          </a:extLst>
        </xdr:cNvPr>
        <xdr:cNvCxnSpPr/>
      </xdr:nvCxnSpPr>
      <xdr:spPr>
        <a:xfrm>
          <a:off x="19878675" y="104870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80027</xdr:rowOff>
    </xdr:from>
    <xdr:ext cx="469744" cy="259045"/>
    <xdr:sp macro="" textlink="">
      <xdr:nvSpPr>
        <xdr:cNvPr id="612" name="【警察施設】&#10;一人当たり面積最大値テキスト">
          <a:extLst>
            <a:ext uri="{FF2B5EF4-FFF2-40B4-BE49-F238E27FC236}">
              <a16:creationId xmlns:a16="http://schemas.microsoft.com/office/drawing/2014/main" id="{911CED06-3A77-48D3-A30C-5A0A19BA7D73}"/>
            </a:ext>
          </a:extLst>
        </xdr:cNvPr>
        <xdr:cNvSpPr txBox="1"/>
      </xdr:nvSpPr>
      <xdr:spPr>
        <a:xfrm>
          <a:off x="2000250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13" name="直線コネクタ 612">
          <a:extLst>
            <a:ext uri="{FF2B5EF4-FFF2-40B4-BE49-F238E27FC236}">
              <a16:creationId xmlns:a16="http://schemas.microsoft.com/office/drawing/2014/main" id="{08F05FAE-8010-4599-8C1B-0EBFBCD7B8E8}"/>
            </a:ext>
          </a:extLst>
        </xdr:cNvPr>
        <xdr:cNvCxnSpPr/>
      </xdr:nvCxnSpPr>
      <xdr:spPr>
        <a:xfrm>
          <a:off x="19878675" y="9048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29227</xdr:rowOff>
    </xdr:from>
    <xdr:ext cx="469744" cy="259045"/>
    <xdr:sp macro="" textlink="">
      <xdr:nvSpPr>
        <xdr:cNvPr id="614" name="【警察施設】&#10;一人当たり面積平均値テキスト">
          <a:extLst>
            <a:ext uri="{FF2B5EF4-FFF2-40B4-BE49-F238E27FC236}">
              <a16:creationId xmlns:a16="http://schemas.microsoft.com/office/drawing/2014/main" id="{B326AC00-B03D-4F09-B90E-0BBD78B10928}"/>
            </a:ext>
          </a:extLst>
        </xdr:cNvPr>
        <xdr:cNvSpPr txBox="1"/>
      </xdr:nvSpPr>
      <xdr:spPr>
        <a:xfrm>
          <a:off x="20002500" y="9913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615" name="フローチャート: 判断 614">
          <a:extLst>
            <a:ext uri="{FF2B5EF4-FFF2-40B4-BE49-F238E27FC236}">
              <a16:creationId xmlns:a16="http://schemas.microsoft.com/office/drawing/2014/main" id="{1B150287-1EAD-49BA-90C6-019912B09AAF}"/>
            </a:ext>
          </a:extLst>
        </xdr:cNvPr>
        <xdr:cNvSpPr/>
      </xdr:nvSpPr>
      <xdr:spPr>
        <a:xfrm>
          <a:off x="19897725" y="100584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16" name="フローチャート: 判断 615">
          <a:extLst>
            <a:ext uri="{FF2B5EF4-FFF2-40B4-BE49-F238E27FC236}">
              <a16:creationId xmlns:a16="http://schemas.microsoft.com/office/drawing/2014/main" id="{F4183EE9-97AE-4D97-AB06-22BACB31921B}"/>
            </a:ext>
          </a:extLst>
        </xdr:cNvPr>
        <xdr:cNvSpPr/>
      </xdr:nvSpPr>
      <xdr:spPr>
        <a:xfrm>
          <a:off x="19154775" y="10077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17" name="フローチャート: 判断 616">
          <a:extLst>
            <a:ext uri="{FF2B5EF4-FFF2-40B4-BE49-F238E27FC236}">
              <a16:creationId xmlns:a16="http://schemas.microsoft.com/office/drawing/2014/main" id="{1B1378DC-4DCE-4D57-AD7D-E5703D52689F}"/>
            </a:ext>
          </a:extLst>
        </xdr:cNvPr>
        <xdr:cNvSpPr/>
      </xdr:nvSpPr>
      <xdr:spPr>
        <a:xfrm>
          <a:off x="18345150" y="10077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18" name="フローチャート: 判断 617">
          <a:extLst>
            <a:ext uri="{FF2B5EF4-FFF2-40B4-BE49-F238E27FC236}">
              <a16:creationId xmlns:a16="http://schemas.microsoft.com/office/drawing/2014/main" id="{ADB5741D-ACD3-4E0C-860E-0B8E326A5F96}"/>
            </a:ext>
          </a:extLst>
        </xdr:cNvPr>
        <xdr:cNvSpPr/>
      </xdr:nvSpPr>
      <xdr:spPr>
        <a:xfrm>
          <a:off x="17554575" y="10115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6E3D0E76-4985-4488-8300-4C0482D16B2D}"/>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16063A5E-BA76-4AC0-B008-FA644BF0AE92}"/>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CDED39E2-8EF6-4418-B17F-326FAF44675A}"/>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EFA7CEE3-77E8-400A-B9E6-776DD32E2865}"/>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6FB3E22-1D5B-4596-AA02-FAA97FA43C3F}"/>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101600</xdr:rowOff>
    </xdr:from>
    <xdr:to>
      <xdr:col>116</xdr:col>
      <xdr:colOff>114300</xdr:colOff>
      <xdr:row>64</xdr:row>
      <xdr:rowOff>31750</xdr:rowOff>
    </xdr:to>
    <xdr:sp macro="" textlink="">
      <xdr:nvSpPr>
        <xdr:cNvPr id="624" name="楕円 623">
          <a:extLst>
            <a:ext uri="{FF2B5EF4-FFF2-40B4-BE49-F238E27FC236}">
              <a16:creationId xmlns:a16="http://schemas.microsoft.com/office/drawing/2014/main" id="{4561AC61-1158-4180-893B-DFB3BC7024ED}"/>
            </a:ext>
          </a:extLst>
        </xdr:cNvPr>
        <xdr:cNvSpPr/>
      </xdr:nvSpPr>
      <xdr:spPr>
        <a:xfrm>
          <a:off x="19897725" y="10315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80027</xdr:rowOff>
    </xdr:from>
    <xdr:ext cx="469744" cy="259045"/>
    <xdr:sp macro="" textlink="">
      <xdr:nvSpPr>
        <xdr:cNvPr id="625" name="【警察施設】&#10;一人当たり面積該当値テキスト">
          <a:extLst>
            <a:ext uri="{FF2B5EF4-FFF2-40B4-BE49-F238E27FC236}">
              <a16:creationId xmlns:a16="http://schemas.microsoft.com/office/drawing/2014/main" id="{AFE7261A-8FF9-406B-89CF-D11952AE6154}"/>
            </a:ext>
          </a:extLst>
        </xdr:cNvPr>
        <xdr:cNvSpPr txBox="1"/>
      </xdr:nvSpPr>
      <xdr:spPr>
        <a:xfrm>
          <a:off x="20002500" y="1029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26" name="楕円 625">
          <a:extLst>
            <a:ext uri="{FF2B5EF4-FFF2-40B4-BE49-F238E27FC236}">
              <a16:creationId xmlns:a16="http://schemas.microsoft.com/office/drawing/2014/main" id="{D9E106F6-E360-42EC-8AE8-1B1E614A0A05}"/>
            </a:ext>
          </a:extLst>
        </xdr:cNvPr>
        <xdr:cNvSpPr/>
      </xdr:nvSpPr>
      <xdr:spPr>
        <a:xfrm>
          <a:off x="19154775" y="103346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152400</xdr:rowOff>
    </xdr:from>
    <xdr:to>
      <xdr:col>116</xdr:col>
      <xdr:colOff>63500</xdr:colOff>
      <xdr:row>64</xdr:row>
      <xdr:rowOff>0</xdr:rowOff>
    </xdr:to>
    <xdr:cxnSp macro="">
      <xdr:nvCxnSpPr>
        <xdr:cNvPr id="627" name="直線コネクタ 626">
          <a:extLst>
            <a:ext uri="{FF2B5EF4-FFF2-40B4-BE49-F238E27FC236}">
              <a16:creationId xmlns:a16="http://schemas.microsoft.com/office/drawing/2014/main" id="{9B572F51-CB71-452A-895D-3B132F507D67}"/>
            </a:ext>
          </a:extLst>
        </xdr:cNvPr>
        <xdr:cNvCxnSpPr/>
      </xdr:nvCxnSpPr>
      <xdr:spPr>
        <a:xfrm flipV="1">
          <a:off x="19202400" y="10363200"/>
          <a:ext cx="7524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28" name="楕円 627">
          <a:extLst>
            <a:ext uri="{FF2B5EF4-FFF2-40B4-BE49-F238E27FC236}">
              <a16:creationId xmlns:a16="http://schemas.microsoft.com/office/drawing/2014/main" id="{E50E11A4-02BF-42DF-904E-03DA85425EC6}"/>
            </a:ext>
          </a:extLst>
        </xdr:cNvPr>
        <xdr:cNvSpPr/>
      </xdr:nvSpPr>
      <xdr:spPr>
        <a:xfrm>
          <a:off x="18345150" y="103346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29" name="直線コネクタ 628">
          <a:extLst>
            <a:ext uri="{FF2B5EF4-FFF2-40B4-BE49-F238E27FC236}">
              <a16:creationId xmlns:a16="http://schemas.microsoft.com/office/drawing/2014/main" id="{80F7BC0E-FA1A-48A0-81C8-E937BF41EEF1}"/>
            </a:ext>
          </a:extLst>
        </xdr:cNvPr>
        <xdr:cNvCxnSpPr/>
      </xdr:nvCxnSpPr>
      <xdr:spPr>
        <a:xfrm>
          <a:off x="18392775" y="103727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158750</xdr:rowOff>
    </xdr:from>
    <xdr:to>
      <xdr:col>102</xdr:col>
      <xdr:colOff>165100</xdr:colOff>
      <xdr:row>64</xdr:row>
      <xdr:rowOff>88900</xdr:rowOff>
    </xdr:to>
    <xdr:sp macro="" textlink="">
      <xdr:nvSpPr>
        <xdr:cNvPr id="630" name="楕円 629">
          <a:extLst>
            <a:ext uri="{FF2B5EF4-FFF2-40B4-BE49-F238E27FC236}">
              <a16:creationId xmlns:a16="http://schemas.microsoft.com/office/drawing/2014/main" id="{EBFA2092-85CD-4A65-A637-DFAAAB9B776E}"/>
            </a:ext>
          </a:extLst>
        </xdr:cNvPr>
        <xdr:cNvSpPr/>
      </xdr:nvSpPr>
      <xdr:spPr>
        <a:xfrm>
          <a:off x="17554575" y="103727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38100</xdr:rowOff>
    </xdr:to>
    <xdr:cxnSp macro="">
      <xdr:nvCxnSpPr>
        <xdr:cNvPr id="631" name="直線コネクタ 630">
          <a:extLst>
            <a:ext uri="{FF2B5EF4-FFF2-40B4-BE49-F238E27FC236}">
              <a16:creationId xmlns:a16="http://schemas.microsoft.com/office/drawing/2014/main" id="{85C27D04-60B5-4B30-AB4E-1E539C69BCDD}"/>
            </a:ext>
          </a:extLst>
        </xdr:cNvPr>
        <xdr:cNvCxnSpPr/>
      </xdr:nvCxnSpPr>
      <xdr:spPr>
        <a:xfrm flipV="1">
          <a:off x="17602200" y="1037272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632" name="n_1aveValue【警察施設】&#10;一人当たり面積">
          <a:extLst>
            <a:ext uri="{FF2B5EF4-FFF2-40B4-BE49-F238E27FC236}">
              <a16:creationId xmlns:a16="http://schemas.microsoft.com/office/drawing/2014/main" id="{723E3979-6104-42B7-8B1A-9CBB472CA9D1}"/>
            </a:ext>
          </a:extLst>
        </xdr:cNvPr>
        <xdr:cNvSpPr txBox="1"/>
      </xdr:nvSpPr>
      <xdr:spPr>
        <a:xfrm>
          <a:off x="18983402" y="986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633" name="n_2aveValue【警察施設】&#10;一人当たり面積">
          <a:extLst>
            <a:ext uri="{FF2B5EF4-FFF2-40B4-BE49-F238E27FC236}">
              <a16:creationId xmlns:a16="http://schemas.microsoft.com/office/drawing/2014/main" id="{2E6B774D-8740-4A9A-8E6E-1CBF6A616DEF}"/>
            </a:ext>
          </a:extLst>
        </xdr:cNvPr>
        <xdr:cNvSpPr txBox="1"/>
      </xdr:nvSpPr>
      <xdr:spPr>
        <a:xfrm>
          <a:off x="18183302" y="986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634" name="n_3aveValue【警察施設】&#10;一人当たり面積">
          <a:extLst>
            <a:ext uri="{FF2B5EF4-FFF2-40B4-BE49-F238E27FC236}">
              <a16:creationId xmlns:a16="http://schemas.microsoft.com/office/drawing/2014/main" id="{773FD555-DD0B-491E-BFA6-DA263BAC878D}"/>
            </a:ext>
          </a:extLst>
        </xdr:cNvPr>
        <xdr:cNvSpPr txBox="1"/>
      </xdr:nvSpPr>
      <xdr:spPr>
        <a:xfrm>
          <a:off x="17383202" y="98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35" name="n_1mainValue【警察施設】&#10;一人当たり面積">
          <a:extLst>
            <a:ext uri="{FF2B5EF4-FFF2-40B4-BE49-F238E27FC236}">
              <a16:creationId xmlns:a16="http://schemas.microsoft.com/office/drawing/2014/main" id="{74F17678-C5C4-42BB-87B6-BD6727536936}"/>
            </a:ext>
          </a:extLst>
        </xdr:cNvPr>
        <xdr:cNvSpPr txBox="1"/>
      </xdr:nvSpPr>
      <xdr:spPr>
        <a:xfrm>
          <a:off x="18983402"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36" name="n_2mainValue【警察施設】&#10;一人当たり面積">
          <a:extLst>
            <a:ext uri="{FF2B5EF4-FFF2-40B4-BE49-F238E27FC236}">
              <a16:creationId xmlns:a16="http://schemas.microsoft.com/office/drawing/2014/main" id="{2095EF8F-2438-4F95-9137-EC4E25EEDA99}"/>
            </a:ext>
          </a:extLst>
        </xdr:cNvPr>
        <xdr:cNvSpPr txBox="1"/>
      </xdr:nvSpPr>
      <xdr:spPr>
        <a:xfrm>
          <a:off x="18183302"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80027</xdr:rowOff>
    </xdr:from>
    <xdr:ext cx="469744" cy="259045"/>
    <xdr:sp macro="" textlink="">
      <xdr:nvSpPr>
        <xdr:cNvPr id="637" name="n_3mainValue【警察施設】&#10;一人当たり面積">
          <a:extLst>
            <a:ext uri="{FF2B5EF4-FFF2-40B4-BE49-F238E27FC236}">
              <a16:creationId xmlns:a16="http://schemas.microsoft.com/office/drawing/2014/main" id="{8228F78C-E16B-487F-B8DD-8142BC46F3D4}"/>
            </a:ext>
          </a:extLst>
        </xdr:cNvPr>
        <xdr:cNvSpPr txBox="1"/>
      </xdr:nvSpPr>
      <xdr:spPr>
        <a:xfrm>
          <a:off x="17383202"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8" name="正方形/長方形 637">
          <a:extLst>
            <a:ext uri="{FF2B5EF4-FFF2-40B4-BE49-F238E27FC236}">
              <a16:creationId xmlns:a16="http://schemas.microsoft.com/office/drawing/2014/main" id="{444A23E3-405F-4898-870D-A4A78E6FF011}"/>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39" name="正方形/長方形 638">
          <a:extLst>
            <a:ext uri="{FF2B5EF4-FFF2-40B4-BE49-F238E27FC236}">
              <a16:creationId xmlns:a16="http://schemas.microsoft.com/office/drawing/2014/main" id="{74CD89C8-46D0-4B76-BABE-725D4204A5EE}"/>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40" name="正方形/長方形 639">
          <a:extLst>
            <a:ext uri="{FF2B5EF4-FFF2-40B4-BE49-F238E27FC236}">
              <a16:creationId xmlns:a16="http://schemas.microsoft.com/office/drawing/2014/main" id="{FAD0C1E0-E547-4A3A-9848-31760695A578}"/>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41" name="正方形/長方形 640">
          <a:extLst>
            <a:ext uri="{FF2B5EF4-FFF2-40B4-BE49-F238E27FC236}">
              <a16:creationId xmlns:a16="http://schemas.microsoft.com/office/drawing/2014/main" id="{03DCB281-C737-4734-ABA0-70A1B9BFC917}"/>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42" name="正方形/長方形 641">
          <a:extLst>
            <a:ext uri="{FF2B5EF4-FFF2-40B4-BE49-F238E27FC236}">
              <a16:creationId xmlns:a16="http://schemas.microsoft.com/office/drawing/2014/main" id="{C91A6350-34BE-498D-ABA3-ED3D63055676}"/>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正方形/長方形 642">
          <a:extLst>
            <a:ext uri="{FF2B5EF4-FFF2-40B4-BE49-F238E27FC236}">
              <a16:creationId xmlns:a16="http://schemas.microsoft.com/office/drawing/2014/main" id="{603679C1-847E-41EE-8F03-B6B1B2C1DEF3}"/>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4" name="テキスト ボックス 643">
          <a:extLst>
            <a:ext uri="{FF2B5EF4-FFF2-40B4-BE49-F238E27FC236}">
              <a16:creationId xmlns:a16="http://schemas.microsoft.com/office/drawing/2014/main" id="{AF484A88-695F-4EF8-904E-623A3257E596}"/>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5" name="直線コネクタ 644">
          <a:extLst>
            <a:ext uri="{FF2B5EF4-FFF2-40B4-BE49-F238E27FC236}">
              <a16:creationId xmlns:a16="http://schemas.microsoft.com/office/drawing/2014/main" id="{F660DF78-35EE-4B47-A007-6DABA5B91BB7}"/>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6" name="テキスト ボックス 645">
          <a:extLst>
            <a:ext uri="{FF2B5EF4-FFF2-40B4-BE49-F238E27FC236}">
              <a16:creationId xmlns:a16="http://schemas.microsoft.com/office/drawing/2014/main" id="{2ECE62CC-CE32-4764-ABC5-F9C3C72BCBAA}"/>
            </a:ext>
          </a:extLst>
        </xdr:cNvPr>
        <xdr:cNvSpPr txBox="1"/>
      </xdr:nvSpPr>
      <xdr:spPr>
        <a:xfrm>
          <a:off x="10845966"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7" name="直線コネクタ 646">
          <a:extLst>
            <a:ext uri="{FF2B5EF4-FFF2-40B4-BE49-F238E27FC236}">
              <a16:creationId xmlns:a16="http://schemas.microsoft.com/office/drawing/2014/main" id="{612BC304-339F-472A-A27B-85B43EB3FEE8}"/>
            </a:ext>
          </a:extLst>
        </xdr:cNvPr>
        <xdr:cNvCxnSpPr/>
      </xdr:nvCxnSpPr>
      <xdr:spPr>
        <a:xfrm>
          <a:off x="11210925" y="13973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48" name="テキスト ボックス 647">
          <a:extLst>
            <a:ext uri="{FF2B5EF4-FFF2-40B4-BE49-F238E27FC236}">
              <a16:creationId xmlns:a16="http://schemas.microsoft.com/office/drawing/2014/main" id="{5C9F91CF-47D9-4610-91DE-8B32377DDEFB}"/>
            </a:ext>
          </a:extLst>
        </xdr:cNvPr>
        <xdr:cNvSpPr txBox="1"/>
      </xdr:nvSpPr>
      <xdr:spPr>
        <a:xfrm>
          <a:off x="10845966" y="13837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9" name="直線コネクタ 648">
          <a:extLst>
            <a:ext uri="{FF2B5EF4-FFF2-40B4-BE49-F238E27FC236}">
              <a16:creationId xmlns:a16="http://schemas.microsoft.com/office/drawing/2014/main" id="{3DE14185-54BE-4882-B973-68D9FE385D6A}"/>
            </a:ext>
          </a:extLst>
        </xdr:cNvPr>
        <xdr:cNvCxnSpPr/>
      </xdr:nvCxnSpPr>
      <xdr:spPr>
        <a:xfrm>
          <a:off x="11210925" y="13544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50" name="テキスト ボックス 649">
          <a:extLst>
            <a:ext uri="{FF2B5EF4-FFF2-40B4-BE49-F238E27FC236}">
              <a16:creationId xmlns:a16="http://schemas.microsoft.com/office/drawing/2014/main" id="{5A9368E5-01F9-49A5-83A1-B5A2E15748C8}"/>
            </a:ext>
          </a:extLst>
        </xdr:cNvPr>
        <xdr:cNvSpPr txBox="1"/>
      </xdr:nvSpPr>
      <xdr:spPr>
        <a:xfrm>
          <a:off x="10845966"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51" name="直線コネクタ 650">
          <a:extLst>
            <a:ext uri="{FF2B5EF4-FFF2-40B4-BE49-F238E27FC236}">
              <a16:creationId xmlns:a16="http://schemas.microsoft.com/office/drawing/2014/main" id="{A7675C77-9A37-450E-AFB0-3E3F3DBAD669}"/>
            </a:ext>
          </a:extLst>
        </xdr:cNvPr>
        <xdr:cNvCxnSpPr/>
      </xdr:nvCxnSpPr>
      <xdr:spPr>
        <a:xfrm>
          <a:off x="11210925" y="13115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52" name="テキスト ボックス 651">
          <a:extLst>
            <a:ext uri="{FF2B5EF4-FFF2-40B4-BE49-F238E27FC236}">
              <a16:creationId xmlns:a16="http://schemas.microsoft.com/office/drawing/2014/main" id="{5537A351-85BA-4618-83D8-45E80E093729}"/>
            </a:ext>
          </a:extLst>
        </xdr:cNvPr>
        <xdr:cNvSpPr txBox="1"/>
      </xdr:nvSpPr>
      <xdr:spPr>
        <a:xfrm>
          <a:off x="10845966"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3" name="直線コネクタ 652">
          <a:extLst>
            <a:ext uri="{FF2B5EF4-FFF2-40B4-BE49-F238E27FC236}">
              <a16:creationId xmlns:a16="http://schemas.microsoft.com/office/drawing/2014/main" id="{9C0755FD-E15A-4066-AD9F-0331CC204F8C}"/>
            </a:ext>
          </a:extLst>
        </xdr:cNvPr>
        <xdr:cNvCxnSpPr/>
      </xdr:nvCxnSpPr>
      <xdr:spPr>
        <a:xfrm>
          <a:off x="11210925" y="126777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4" name="テキスト ボックス 653">
          <a:extLst>
            <a:ext uri="{FF2B5EF4-FFF2-40B4-BE49-F238E27FC236}">
              <a16:creationId xmlns:a16="http://schemas.microsoft.com/office/drawing/2014/main" id="{95D83650-7BAA-4670-99F3-3C6448A573CF}"/>
            </a:ext>
          </a:extLst>
        </xdr:cNvPr>
        <xdr:cNvSpPr txBox="1"/>
      </xdr:nvSpPr>
      <xdr:spPr>
        <a:xfrm>
          <a:off x="10845966"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5" name="直線コネクタ 654">
          <a:extLst>
            <a:ext uri="{FF2B5EF4-FFF2-40B4-BE49-F238E27FC236}">
              <a16:creationId xmlns:a16="http://schemas.microsoft.com/office/drawing/2014/main" id="{01855025-EF55-4782-8B0F-49E58E9C11F6}"/>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6" name="テキスト ボックス 655">
          <a:extLst>
            <a:ext uri="{FF2B5EF4-FFF2-40B4-BE49-F238E27FC236}">
              <a16:creationId xmlns:a16="http://schemas.microsoft.com/office/drawing/2014/main" id="{54AAF4D1-E7A5-4824-9C35-F6AB89BCCA33}"/>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7" name="【庁舎】&#10;有形固定資産減価償却率グラフ枠">
          <a:extLst>
            <a:ext uri="{FF2B5EF4-FFF2-40B4-BE49-F238E27FC236}">
              <a16:creationId xmlns:a16="http://schemas.microsoft.com/office/drawing/2014/main" id="{6DF2C926-82F9-4D7A-BD33-7B054385DA23}"/>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163830</xdr:rowOff>
    </xdr:from>
    <xdr:to>
      <xdr:col>85</xdr:col>
      <xdr:colOff>126364</xdr:colOff>
      <xdr:row>85</xdr:row>
      <xdr:rowOff>67818</xdr:rowOff>
    </xdr:to>
    <xdr:cxnSp macro="">
      <xdr:nvCxnSpPr>
        <xdr:cNvPr id="658" name="直線コネクタ 657">
          <a:extLst>
            <a:ext uri="{FF2B5EF4-FFF2-40B4-BE49-F238E27FC236}">
              <a16:creationId xmlns:a16="http://schemas.microsoft.com/office/drawing/2014/main" id="{5F032763-6B58-4632-8DA6-A8C8484E3BFB}"/>
            </a:ext>
          </a:extLst>
        </xdr:cNvPr>
        <xdr:cNvCxnSpPr/>
      </xdr:nvCxnSpPr>
      <xdr:spPr>
        <a:xfrm flipV="1">
          <a:off x="14695170" y="12638405"/>
          <a:ext cx="1269" cy="119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71645</xdr:rowOff>
    </xdr:from>
    <xdr:ext cx="405111" cy="259045"/>
    <xdr:sp macro="" textlink="">
      <xdr:nvSpPr>
        <xdr:cNvPr id="659" name="【庁舎】&#10;有形固定資産減価償却率最小値テキスト">
          <a:extLst>
            <a:ext uri="{FF2B5EF4-FFF2-40B4-BE49-F238E27FC236}">
              <a16:creationId xmlns:a16="http://schemas.microsoft.com/office/drawing/2014/main" id="{2573EE77-1526-4B9D-B682-A1A7968E6A18}"/>
            </a:ext>
          </a:extLst>
        </xdr:cNvPr>
        <xdr:cNvSpPr txBox="1"/>
      </xdr:nvSpPr>
      <xdr:spPr>
        <a:xfrm>
          <a:off x="14744700" y="138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67818</xdr:rowOff>
    </xdr:from>
    <xdr:to>
      <xdr:col>86</xdr:col>
      <xdr:colOff>25400</xdr:colOff>
      <xdr:row>85</xdr:row>
      <xdr:rowOff>67818</xdr:rowOff>
    </xdr:to>
    <xdr:cxnSp macro="">
      <xdr:nvCxnSpPr>
        <xdr:cNvPr id="660" name="直線コネクタ 659">
          <a:extLst>
            <a:ext uri="{FF2B5EF4-FFF2-40B4-BE49-F238E27FC236}">
              <a16:creationId xmlns:a16="http://schemas.microsoft.com/office/drawing/2014/main" id="{E2D7E271-E5EF-48C7-BE9E-DB872C21CF84}"/>
            </a:ext>
          </a:extLst>
        </xdr:cNvPr>
        <xdr:cNvCxnSpPr/>
      </xdr:nvCxnSpPr>
      <xdr:spPr>
        <a:xfrm>
          <a:off x="14611350" y="138377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110507</xdr:rowOff>
    </xdr:from>
    <xdr:ext cx="405111" cy="259045"/>
    <xdr:sp macro="" textlink="">
      <xdr:nvSpPr>
        <xdr:cNvPr id="661" name="【庁舎】&#10;有形固定資産減価償却率最大値テキスト">
          <a:extLst>
            <a:ext uri="{FF2B5EF4-FFF2-40B4-BE49-F238E27FC236}">
              <a16:creationId xmlns:a16="http://schemas.microsoft.com/office/drawing/2014/main" id="{6DC3B791-D717-41BE-B76C-E69AD9052828}"/>
            </a:ext>
          </a:extLst>
        </xdr:cNvPr>
        <xdr:cNvSpPr txBox="1"/>
      </xdr:nvSpPr>
      <xdr:spPr>
        <a:xfrm>
          <a:off x="14744700" y="1242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62" name="直線コネクタ 661">
          <a:extLst>
            <a:ext uri="{FF2B5EF4-FFF2-40B4-BE49-F238E27FC236}">
              <a16:creationId xmlns:a16="http://schemas.microsoft.com/office/drawing/2014/main" id="{D80AA119-3C06-4D75-9249-55CAD980B54E}"/>
            </a:ext>
          </a:extLst>
        </xdr:cNvPr>
        <xdr:cNvCxnSpPr/>
      </xdr:nvCxnSpPr>
      <xdr:spPr>
        <a:xfrm>
          <a:off x="14611350" y="12638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148607</xdr:rowOff>
    </xdr:from>
    <xdr:ext cx="405111" cy="259045"/>
    <xdr:sp macro="" textlink="">
      <xdr:nvSpPr>
        <xdr:cNvPr id="663" name="【庁舎】&#10;有形固定資産減価償却率平均値テキスト">
          <a:extLst>
            <a:ext uri="{FF2B5EF4-FFF2-40B4-BE49-F238E27FC236}">
              <a16:creationId xmlns:a16="http://schemas.microsoft.com/office/drawing/2014/main" id="{34DFE08F-7E85-4E91-AF89-3560807C1BCE}"/>
            </a:ext>
          </a:extLst>
        </xdr:cNvPr>
        <xdr:cNvSpPr txBox="1"/>
      </xdr:nvSpPr>
      <xdr:spPr>
        <a:xfrm>
          <a:off x="14744700" y="1310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664" name="フローチャート: 判断 663">
          <a:extLst>
            <a:ext uri="{FF2B5EF4-FFF2-40B4-BE49-F238E27FC236}">
              <a16:creationId xmlns:a16="http://schemas.microsoft.com/office/drawing/2014/main" id="{0EDF21F3-0830-4E18-9BF5-5B76298B36EF}"/>
            </a:ext>
          </a:extLst>
        </xdr:cNvPr>
        <xdr:cNvSpPr/>
      </xdr:nvSpPr>
      <xdr:spPr>
        <a:xfrm>
          <a:off x="14649450" y="131241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85598</xdr:rowOff>
    </xdr:from>
    <xdr:to>
      <xdr:col>81</xdr:col>
      <xdr:colOff>101600</xdr:colOff>
      <xdr:row>82</xdr:row>
      <xdr:rowOff>15748</xdr:rowOff>
    </xdr:to>
    <xdr:sp macro="" textlink="">
      <xdr:nvSpPr>
        <xdr:cNvPr id="665" name="フローチャート: 判断 664">
          <a:extLst>
            <a:ext uri="{FF2B5EF4-FFF2-40B4-BE49-F238E27FC236}">
              <a16:creationId xmlns:a16="http://schemas.microsoft.com/office/drawing/2014/main" id="{589D202D-D211-4B5A-A450-F81009967B58}"/>
            </a:ext>
          </a:extLst>
        </xdr:cNvPr>
        <xdr:cNvSpPr/>
      </xdr:nvSpPr>
      <xdr:spPr>
        <a:xfrm>
          <a:off x="13887450" y="1321422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35306</xdr:rowOff>
    </xdr:from>
    <xdr:to>
      <xdr:col>76</xdr:col>
      <xdr:colOff>165100</xdr:colOff>
      <xdr:row>81</xdr:row>
      <xdr:rowOff>136906</xdr:rowOff>
    </xdr:to>
    <xdr:sp macro="" textlink="">
      <xdr:nvSpPr>
        <xdr:cNvPr id="666" name="フローチャート: 判断 665">
          <a:extLst>
            <a:ext uri="{FF2B5EF4-FFF2-40B4-BE49-F238E27FC236}">
              <a16:creationId xmlns:a16="http://schemas.microsoft.com/office/drawing/2014/main" id="{46957D48-2FC8-43A1-9539-F51F37DCCD65}"/>
            </a:ext>
          </a:extLst>
        </xdr:cNvPr>
        <xdr:cNvSpPr/>
      </xdr:nvSpPr>
      <xdr:spPr>
        <a:xfrm>
          <a:off x="13096875" y="1316075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5587</xdr:rowOff>
    </xdr:from>
    <xdr:to>
      <xdr:col>72</xdr:col>
      <xdr:colOff>38100</xdr:colOff>
      <xdr:row>80</xdr:row>
      <xdr:rowOff>107187</xdr:rowOff>
    </xdr:to>
    <xdr:sp macro="" textlink="">
      <xdr:nvSpPr>
        <xdr:cNvPr id="667" name="フローチャート: 判断 666">
          <a:extLst>
            <a:ext uri="{FF2B5EF4-FFF2-40B4-BE49-F238E27FC236}">
              <a16:creationId xmlns:a16="http://schemas.microsoft.com/office/drawing/2014/main" id="{D0F166E8-B578-42B3-A622-F94B1B1E4DE0}"/>
            </a:ext>
          </a:extLst>
        </xdr:cNvPr>
        <xdr:cNvSpPr/>
      </xdr:nvSpPr>
      <xdr:spPr>
        <a:xfrm>
          <a:off x="12296775" y="129722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781F2987-47EA-4D95-871A-9E6B739FFD9B}"/>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C9EE88C-5DB0-43EE-B5BD-F039DE84460E}"/>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279286DF-8DA6-432D-9EA2-E2661EAF9C8A}"/>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32C9E72F-4EC9-4367-B8F1-1763D03473D8}"/>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691D4A14-22D9-49EB-979F-FEC90AA7AFE0}"/>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23876</xdr:rowOff>
    </xdr:from>
    <xdr:to>
      <xdr:col>85</xdr:col>
      <xdr:colOff>177800</xdr:colOff>
      <xdr:row>80</xdr:row>
      <xdr:rowOff>125476</xdr:rowOff>
    </xdr:to>
    <xdr:sp macro="" textlink="">
      <xdr:nvSpPr>
        <xdr:cNvPr id="673" name="楕円 672">
          <a:extLst>
            <a:ext uri="{FF2B5EF4-FFF2-40B4-BE49-F238E27FC236}">
              <a16:creationId xmlns:a16="http://schemas.microsoft.com/office/drawing/2014/main" id="{E57415DF-B815-4D51-87BD-568F6C9A68BB}"/>
            </a:ext>
          </a:extLst>
        </xdr:cNvPr>
        <xdr:cNvSpPr/>
      </xdr:nvSpPr>
      <xdr:spPr>
        <a:xfrm>
          <a:off x="14649450" y="129905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46753</xdr:rowOff>
    </xdr:from>
    <xdr:ext cx="405111" cy="259045"/>
    <xdr:sp macro="" textlink="">
      <xdr:nvSpPr>
        <xdr:cNvPr id="674" name="【庁舎】&#10;有形固定資産減価償却率該当値テキスト">
          <a:extLst>
            <a:ext uri="{FF2B5EF4-FFF2-40B4-BE49-F238E27FC236}">
              <a16:creationId xmlns:a16="http://schemas.microsoft.com/office/drawing/2014/main" id="{3B118B16-2DD5-4512-A919-B6596206228F}"/>
            </a:ext>
          </a:extLst>
        </xdr:cNvPr>
        <xdr:cNvSpPr txBox="1"/>
      </xdr:nvSpPr>
      <xdr:spPr>
        <a:xfrm>
          <a:off x="14744700" y="12851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39878</xdr:rowOff>
    </xdr:from>
    <xdr:to>
      <xdr:col>81</xdr:col>
      <xdr:colOff>101600</xdr:colOff>
      <xdr:row>81</xdr:row>
      <xdr:rowOff>141478</xdr:rowOff>
    </xdr:to>
    <xdr:sp macro="" textlink="">
      <xdr:nvSpPr>
        <xdr:cNvPr id="675" name="楕円 674">
          <a:extLst>
            <a:ext uri="{FF2B5EF4-FFF2-40B4-BE49-F238E27FC236}">
              <a16:creationId xmlns:a16="http://schemas.microsoft.com/office/drawing/2014/main" id="{C912AC20-2A80-4276-A34B-A26EE70A96F0}"/>
            </a:ext>
          </a:extLst>
        </xdr:cNvPr>
        <xdr:cNvSpPr/>
      </xdr:nvSpPr>
      <xdr:spPr>
        <a:xfrm>
          <a:off x="13887450" y="1316532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74676</xdr:rowOff>
    </xdr:from>
    <xdr:to>
      <xdr:col>85</xdr:col>
      <xdr:colOff>127000</xdr:colOff>
      <xdr:row>81</xdr:row>
      <xdr:rowOff>90678</xdr:rowOff>
    </xdr:to>
    <xdr:cxnSp macro="">
      <xdr:nvCxnSpPr>
        <xdr:cNvPr id="676" name="直線コネクタ 675">
          <a:extLst>
            <a:ext uri="{FF2B5EF4-FFF2-40B4-BE49-F238E27FC236}">
              <a16:creationId xmlns:a16="http://schemas.microsoft.com/office/drawing/2014/main" id="{D750630D-7E0D-49BD-99B8-0FEC721A0641}"/>
            </a:ext>
          </a:extLst>
        </xdr:cNvPr>
        <xdr:cNvCxnSpPr/>
      </xdr:nvCxnSpPr>
      <xdr:spPr>
        <a:xfrm flipV="1">
          <a:off x="13935075" y="13038201"/>
          <a:ext cx="762000" cy="1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151892</xdr:rowOff>
    </xdr:from>
    <xdr:to>
      <xdr:col>76</xdr:col>
      <xdr:colOff>165100</xdr:colOff>
      <xdr:row>81</xdr:row>
      <xdr:rowOff>82042</xdr:rowOff>
    </xdr:to>
    <xdr:sp macro="" textlink="">
      <xdr:nvSpPr>
        <xdr:cNvPr id="677" name="楕円 676">
          <a:extLst>
            <a:ext uri="{FF2B5EF4-FFF2-40B4-BE49-F238E27FC236}">
              <a16:creationId xmlns:a16="http://schemas.microsoft.com/office/drawing/2014/main" id="{1F5D6D29-EF23-4452-B9A6-6D239B295742}"/>
            </a:ext>
          </a:extLst>
        </xdr:cNvPr>
        <xdr:cNvSpPr/>
      </xdr:nvSpPr>
      <xdr:spPr>
        <a:xfrm>
          <a:off x="13096875" y="131154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31242</xdr:rowOff>
    </xdr:from>
    <xdr:to>
      <xdr:col>81</xdr:col>
      <xdr:colOff>50800</xdr:colOff>
      <xdr:row>81</xdr:row>
      <xdr:rowOff>90678</xdr:rowOff>
    </xdr:to>
    <xdr:cxnSp macro="">
      <xdr:nvCxnSpPr>
        <xdr:cNvPr id="678" name="直線コネクタ 677">
          <a:extLst>
            <a:ext uri="{FF2B5EF4-FFF2-40B4-BE49-F238E27FC236}">
              <a16:creationId xmlns:a16="http://schemas.microsoft.com/office/drawing/2014/main" id="{813A564D-B655-4090-BE01-983C4E24D79F}"/>
            </a:ext>
          </a:extLst>
        </xdr:cNvPr>
        <xdr:cNvCxnSpPr/>
      </xdr:nvCxnSpPr>
      <xdr:spPr>
        <a:xfrm>
          <a:off x="13144500" y="13153517"/>
          <a:ext cx="79057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65024</xdr:rowOff>
    </xdr:from>
    <xdr:to>
      <xdr:col>72</xdr:col>
      <xdr:colOff>38100</xdr:colOff>
      <xdr:row>80</xdr:row>
      <xdr:rowOff>166624</xdr:rowOff>
    </xdr:to>
    <xdr:sp macro="" textlink="">
      <xdr:nvSpPr>
        <xdr:cNvPr id="679" name="楕円 678">
          <a:extLst>
            <a:ext uri="{FF2B5EF4-FFF2-40B4-BE49-F238E27FC236}">
              <a16:creationId xmlns:a16="http://schemas.microsoft.com/office/drawing/2014/main" id="{7F589381-7052-4715-837C-D0AA48C19EF6}"/>
            </a:ext>
          </a:extLst>
        </xdr:cNvPr>
        <xdr:cNvSpPr/>
      </xdr:nvSpPr>
      <xdr:spPr>
        <a:xfrm>
          <a:off x="12296775" y="1303172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115824</xdr:rowOff>
    </xdr:from>
    <xdr:to>
      <xdr:col>76</xdr:col>
      <xdr:colOff>114300</xdr:colOff>
      <xdr:row>81</xdr:row>
      <xdr:rowOff>31242</xdr:rowOff>
    </xdr:to>
    <xdr:cxnSp macro="">
      <xdr:nvCxnSpPr>
        <xdr:cNvPr id="680" name="直線コネクタ 679">
          <a:extLst>
            <a:ext uri="{FF2B5EF4-FFF2-40B4-BE49-F238E27FC236}">
              <a16:creationId xmlns:a16="http://schemas.microsoft.com/office/drawing/2014/main" id="{7FFB555B-60A3-45AE-B448-7827479A0D0C}"/>
            </a:ext>
          </a:extLst>
        </xdr:cNvPr>
        <xdr:cNvCxnSpPr/>
      </xdr:nvCxnSpPr>
      <xdr:spPr>
        <a:xfrm>
          <a:off x="12344400" y="13079349"/>
          <a:ext cx="8001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6875</xdr:rowOff>
    </xdr:from>
    <xdr:ext cx="405111" cy="259045"/>
    <xdr:sp macro="" textlink="">
      <xdr:nvSpPr>
        <xdr:cNvPr id="681" name="n_1aveValue【庁舎】&#10;有形固定資産減価償却率">
          <a:extLst>
            <a:ext uri="{FF2B5EF4-FFF2-40B4-BE49-F238E27FC236}">
              <a16:creationId xmlns:a16="http://schemas.microsoft.com/office/drawing/2014/main" id="{7446E772-AFC5-432C-AB96-906B049650F5}"/>
            </a:ext>
          </a:extLst>
        </xdr:cNvPr>
        <xdr:cNvSpPr txBox="1"/>
      </xdr:nvSpPr>
      <xdr:spPr>
        <a:xfrm>
          <a:off x="13745219" y="1329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128033</xdr:rowOff>
    </xdr:from>
    <xdr:ext cx="405111" cy="259045"/>
    <xdr:sp macro="" textlink="">
      <xdr:nvSpPr>
        <xdr:cNvPr id="682" name="n_2aveValue【庁舎】&#10;有形固定資産減価償却率">
          <a:extLst>
            <a:ext uri="{FF2B5EF4-FFF2-40B4-BE49-F238E27FC236}">
              <a16:creationId xmlns:a16="http://schemas.microsoft.com/office/drawing/2014/main" id="{BC39539F-7215-4024-9031-3901BDDF20F7}"/>
            </a:ext>
          </a:extLst>
        </xdr:cNvPr>
        <xdr:cNvSpPr txBox="1"/>
      </xdr:nvSpPr>
      <xdr:spPr>
        <a:xfrm>
          <a:off x="12964169" y="1325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123714</xdr:rowOff>
    </xdr:from>
    <xdr:ext cx="405111" cy="259045"/>
    <xdr:sp macro="" textlink="">
      <xdr:nvSpPr>
        <xdr:cNvPr id="683" name="n_3aveValue【庁舎】&#10;有形固定資産減価償却率">
          <a:extLst>
            <a:ext uri="{FF2B5EF4-FFF2-40B4-BE49-F238E27FC236}">
              <a16:creationId xmlns:a16="http://schemas.microsoft.com/office/drawing/2014/main" id="{ED7AA6BC-EC9A-478A-8379-456537C2154B}"/>
            </a:ext>
          </a:extLst>
        </xdr:cNvPr>
        <xdr:cNvSpPr txBox="1"/>
      </xdr:nvSpPr>
      <xdr:spPr>
        <a:xfrm>
          <a:off x="12164069" y="12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158005</xdr:rowOff>
    </xdr:from>
    <xdr:ext cx="405111" cy="259045"/>
    <xdr:sp macro="" textlink="">
      <xdr:nvSpPr>
        <xdr:cNvPr id="684" name="n_1mainValue【庁舎】&#10;有形固定資産減価償却率">
          <a:extLst>
            <a:ext uri="{FF2B5EF4-FFF2-40B4-BE49-F238E27FC236}">
              <a16:creationId xmlns:a16="http://schemas.microsoft.com/office/drawing/2014/main" id="{A6A2F883-D14A-4EF4-A8E9-728BF68FDD9A}"/>
            </a:ext>
          </a:extLst>
        </xdr:cNvPr>
        <xdr:cNvSpPr txBox="1"/>
      </xdr:nvSpPr>
      <xdr:spPr>
        <a:xfrm>
          <a:off x="13745219" y="1296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98569</xdr:rowOff>
    </xdr:from>
    <xdr:ext cx="405111" cy="259045"/>
    <xdr:sp macro="" textlink="">
      <xdr:nvSpPr>
        <xdr:cNvPr id="685" name="n_2mainValue【庁舎】&#10;有形固定資産減価償却率">
          <a:extLst>
            <a:ext uri="{FF2B5EF4-FFF2-40B4-BE49-F238E27FC236}">
              <a16:creationId xmlns:a16="http://schemas.microsoft.com/office/drawing/2014/main" id="{584ADCD1-3297-4E80-8284-1403038A365A}"/>
            </a:ext>
          </a:extLst>
        </xdr:cNvPr>
        <xdr:cNvSpPr txBox="1"/>
      </xdr:nvSpPr>
      <xdr:spPr>
        <a:xfrm>
          <a:off x="12964169" y="129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157751</xdr:rowOff>
    </xdr:from>
    <xdr:ext cx="405111" cy="259045"/>
    <xdr:sp macro="" textlink="">
      <xdr:nvSpPr>
        <xdr:cNvPr id="686" name="n_3mainValue【庁舎】&#10;有形固定資産減価償却率">
          <a:extLst>
            <a:ext uri="{FF2B5EF4-FFF2-40B4-BE49-F238E27FC236}">
              <a16:creationId xmlns:a16="http://schemas.microsoft.com/office/drawing/2014/main" id="{6203ABE9-9096-4DC9-843D-6DF29AC5581B}"/>
            </a:ext>
          </a:extLst>
        </xdr:cNvPr>
        <xdr:cNvSpPr txBox="1"/>
      </xdr:nvSpPr>
      <xdr:spPr>
        <a:xfrm>
          <a:off x="12164069" y="13124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173DED35-F980-4A3D-B4C6-C1E1E470F62F}"/>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88" name="正方形/長方形 687">
          <a:extLst>
            <a:ext uri="{FF2B5EF4-FFF2-40B4-BE49-F238E27FC236}">
              <a16:creationId xmlns:a16="http://schemas.microsoft.com/office/drawing/2014/main" id="{7684070A-0811-4467-9689-1A219651B576}"/>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89" name="正方形/長方形 688">
          <a:extLst>
            <a:ext uri="{FF2B5EF4-FFF2-40B4-BE49-F238E27FC236}">
              <a16:creationId xmlns:a16="http://schemas.microsoft.com/office/drawing/2014/main" id="{285662E3-BE35-4B52-9391-8AD135D60F9E}"/>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90" name="正方形/長方形 689">
          <a:extLst>
            <a:ext uri="{FF2B5EF4-FFF2-40B4-BE49-F238E27FC236}">
              <a16:creationId xmlns:a16="http://schemas.microsoft.com/office/drawing/2014/main" id="{1D1F310F-1375-4F8B-8548-81F334915591}"/>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91" name="正方形/長方形 690">
          <a:extLst>
            <a:ext uri="{FF2B5EF4-FFF2-40B4-BE49-F238E27FC236}">
              <a16:creationId xmlns:a16="http://schemas.microsoft.com/office/drawing/2014/main" id="{D8E058FE-122A-4BAB-B727-EB03E8E6765A}"/>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6CCCB612-94F9-486C-A323-126BAF5F1113}"/>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6C9BA50-F642-4E9E-B0A5-EA65EA3A1A45}"/>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665B963D-6687-4104-91B4-F1CFEA57D932}"/>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5" name="テキスト ボックス 694">
          <a:extLst>
            <a:ext uri="{FF2B5EF4-FFF2-40B4-BE49-F238E27FC236}">
              <a16:creationId xmlns:a16="http://schemas.microsoft.com/office/drawing/2014/main" id="{E9124F05-EE1C-46CC-8A2E-21CAD20EC13B}"/>
            </a:ext>
          </a:extLst>
        </xdr:cNvPr>
        <xdr:cNvSpPr txBox="1"/>
      </xdr:nvSpPr>
      <xdr:spPr>
        <a:xfrm>
          <a:off x="160523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D4E2B0BF-9EEA-450C-868E-B3903AE7ACD3}"/>
            </a:ext>
          </a:extLst>
        </xdr:cNvPr>
        <xdr:cNvCxnSpPr/>
      </xdr:nvCxnSpPr>
      <xdr:spPr>
        <a:xfrm>
          <a:off x="164592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8D5FF950-8405-48F0-A3F3-B3D31F1A2868}"/>
            </a:ext>
          </a:extLst>
        </xdr:cNvPr>
        <xdr:cNvSpPr txBox="1"/>
      </xdr:nvSpPr>
      <xdr:spPr>
        <a:xfrm>
          <a:off x="160523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3832EFC9-0AC7-4E31-A19C-7536A490CCB8}"/>
            </a:ext>
          </a:extLst>
        </xdr:cNvPr>
        <xdr:cNvCxnSpPr/>
      </xdr:nvCxnSpPr>
      <xdr:spPr>
        <a:xfrm>
          <a:off x="164592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46472206-3F95-4AD7-8E8E-EE52EDE24670}"/>
            </a:ext>
          </a:extLst>
        </xdr:cNvPr>
        <xdr:cNvSpPr txBox="1"/>
      </xdr:nvSpPr>
      <xdr:spPr>
        <a:xfrm>
          <a:off x="16052346"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8EC81500-9BA0-494C-9CB6-6E7E3C9BDE8C}"/>
            </a:ext>
          </a:extLst>
        </xdr:cNvPr>
        <xdr:cNvCxnSpPr/>
      </xdr:nvCxnSpPr>
      <xdr:spPr>
        <a:xfrm>
          <a:off x="164592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A9099B15-C119-49F7-A9EB-353AC936C602}"/>
            </a:ext>
          </a:extLst>
        </xdr:cNvPr>
        <xdr:cNvSpPr txBox="1"/>
      </xdr:nvSpPr>
      <xdr:spPr>
        <a:xfrm>
          <a:off x="16052346"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7B249F8F-A83E-45F7-AEC0-471F112E6BBF}"/>
            </a:ext>
          </a:extLst>
        </xdr:cNvPr>
        <xdr:cNvCxnSpPr/>
      </xdr:nvCxnSpPr>
      <xdr:spPr>
        <a:xfrm>
          <a:off x="164592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1B6EF340-839E-4E49-ACC5-06678E600D67}"/>
            </a:ext>
          </a:extLst>
        </xdr:cNvPr>
        <xdr:cNvSpPr txBox="1"/>
      </xdr:nvSpPr>
      <xdr:spPr>
        <a:xfrm>
          <a:off x="16052346"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1759BACF-B0FD-489B-899B-1490EE36FC63}"/>
            </a:ext>
          </a:extLst>
        </xdr:cNvPr>
        <xdr:cNvCxnSpPr/>
      </xdr:nvCxnSpPr>
      <xdr:spPr>
        <a:xfrm>
          <a:off x="164592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FBD59E35-3467-4CDE-AA8D-BEBFE1B2E7CE}"/>
            </a:ext>
          </a:extLst>
        </xdr:cNvPr>
        <xdr:cNvSpPr txBox="1"/>
      </xdr:nvSpPr>
      <xdr:spPr>
        <a:xfrm>
          <a:off x="16052346"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A80F7036-1EF4-447C-80C9-1618F15A4F21}"/>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E3BBA0F2-2FAE-4D24-A613-2CFE344C1586}"/>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庁舎】&#10;一人当たり面積グラフ枠">
          <a:extLst>
            <a:ext uri="{FF2B5EF4-FFF2-40B4-BE49-F238E27FC236}">
              <a16:creationId xmlns:a16="http://schemas.microsoft.com/office/drawing/2014/main" id="{2F6ED857-623B-4341-96C4-F3F4F7D28126}"/>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19050</xdr:rowOff>
    </xdr:from>
    <xdr:to>
      <xdr:col>116</xdr:col>
      <xdr:colOff>62864</xdr:colOff>
      <xdr:row>85</xdr:row>
      <xdr:rowOff>82550</xdr:rowOff>
    </xdr:to>
    <xdr:cxnSp macro="">
      <xdr:nvCxnSpPr>
        <xdr:cNvPr id="709" name="直線コネクタ 708">
          <a:extLst>
            <a:ext uri="{FF2B5EF4-FFF2-40B4-BE49-F238E27FC236}">
              <a16:creationId xmlns:a16="http://schemas.microsoft.com/office/drawing/2014/main" id="{2A23A00E-87A2-468C-92AF-A0CFCE9403DC}"/>
            </a:ext>
          </a:extLst>
        </xdr:cNvPr>
        <xdr:cNvCxnSpPr/>
      </xdr:nvCxnSpPr>
      <xdr:spPr>
        <a:xfrm flipV="1">
          <a:off x="19952970" y="12496800"/>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86377</xdr:rowOff>
    </xdr:from>
    <xdr:ext cx="469744" cy="259045"/>
    <xdr:sp macro="" textlink="">
      <xdr:nvSpPr>
        <xdr:cNvPr id="710" name="【庁舎】&#10;一人当たり面積最小値テキスト">
          <a:extLst>
            <a:ext uri="{FF2B5EF4-FFF2-40B4-BE49-F238E27FC236}">
              <a16:creationId xmlns:a16="http://schemas.microsoft.com/office/drawing/2014/main" id="{07593EE0-1F8C-495A-91D3-6C3CED21C95D}"/>
            </a:ext>
          </a:extLst>
        </xdr:cNvPr>
        <xdr:cNvSpPr txBox="1"/>
      </xdr:nvSpPr>
      <xdr:spPr>
        <a:xfrm>
          <a:off x="20002500" y="1385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82550</xdr:rowOff>
    </xdr:from>
    <xdr:to>
      <xdr:col>116</xdr:col>
      <xdr:colOff>152400</xdr:colOff>
      <xdr:row>85</xdr:row>
      <xdr:rowOff>82550</xdr:rowOff>
    </xdr:to>
    <xdr:cxnSp macro="">
      <xdr:nvCxnSpPr>
        <xdr:cNvPr id="711" name="直線コネクタ 710">
          <a:extLst>
            <a:ext uri="{FF2B5EF4-FFF2-40B4-BE49-F238E27FC236}">
              <a16:creationId xmlns:a16="http://schemas.microsoft.com/office/drawing/2014/main" id="{B2591987-D0BE-4DD7-9F06-6BEE9BC79F29}"/>
            </a:ext>
          </a:extLst>
        </xdr:cNvPr>
        <xdr:cNvCxnSpPr/>
      </xdr:nvCxnSpPr>
      <xdr:spPr>
        <a:xfrm>
          <a:off x="19878675" y="1385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137177</xdr:rowOff>
    </xdr:from>
    <xdr:ext cx="469744" cy="259045"/>
    <xdr:sp macro="" textlink="">
      <xdr:nvSpPr>
        <xdr:cNvPr id="712" name="【庁舎】&#10;一人当たり面積最大値テキスト">
          <a:extLst>
            <a:ext uri="{FF2B5EF4-FFF2-40B4-BE49-F238E27FC236}">
              <a16:creationId xmlns:a16="http://schemas.microsoft.com/office/drawing/2014/main" id="{A0C3C663-7511-4480-B78D-5F87F80262DA}"/>
            </a:ext>
          </a:extLst>
        </xdr:cNvPr>
        <xdr:cNvSpPr txBox="1"/>
      </xdr:nvSpPr>
      <xdr:spPr>
        <a:xfrm>
          <a:off x="20002500" y="1229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3" name="直線コネクタ 712">
          <a:extLst>
            <a:ext uri="{FF2B5EF4-FFF2-40B4-BE49-F238E27FC236}">
              <a16:creationId xmlns:a16="http://schemas.microsoft.com/office/drawing/2014/main" id="{BA67FF15-17FD-4C09-BAC3-1E228735479F}"/>
            </a:ext>
          </a:extLst>
        </xdr:cNvPr>
        <xdr:cNvCxnSpPr/>
      </xdr:nvCxnSpPr>
      <xdr:spPr>
        <a:xfrm>
          <a:off x="19878675" y="12496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54627</xdr:rowOff>
    </xdr:from>
    <xdr:ext cx="469744" cy="259045"/>
    <xdr:sp macro="" textlink="">
      <xdr:nvSpPr>
        <xdr:cNvPr id="714" name="【庁舎】&#10;一人当たり面積平均値テキスト">
          <a:extLst>
            <a:ext uri="{FF2B5EF4-FFF2-40B4-BE49-F238E27FC236}">
              <a16:creationId xmlns:a16="http://schemas.microsoft.com/office/drawing/2014/main" id="{44DD3259-21A2-49D2-B0C7-58E075EB89A4}"/>
            </a:ext>
          </a:extLst>
        </xdr:cNvPr>
        <xdr:cNvSpPr txBox="1"/>
      </xdr:nvSpPr>
      <xdr:spPr>
        <a:xfrm>
          <a:off x="20002500" y="13342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715" name="フローチャート: 判断 714">
          <a:extLst>
            <a:ext uri="{FF2B5EF4-FFF2-40B4-BE49-F238E27FC236}">
              <a16:creationId xmlns:a16="http://schemas.microsoft.com/office/drawing/2014/main" id="{F77A753C-D082-44C0-BDF1-5B2B8F0BC4EF}"/>
            </a:ext>
          </a:extLst>
        </xdr:cNvPr>
        <xdr:cNvSpPr/>
      </xdr:nvSpPr>
      <xdr:spPr>
        <a:xfrm>
          <a:off x="19897725" y="13477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6" name="フローチャート: 判断 715">
          <a:extLst>
            <a:ext uri="{FF2B5EF4-FFF2-40B4-BE49-F238E27FC236}">
              <a16:creationId xmlns:a16="http://schemas.microsoft.com/office/drawing/2014/main" id="{1904523D-0B70-41C9-8924-D183666E659F}"/>
            </a:ext>
          </a:extLst>
        </xdr:cNvPr>
        <xdr:cNvSpPr/>
      </xdr:nvSpPr>
      <xdr:spPr>
        <a:xfrm>
          <a:off x="19154775" y="13496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17" name="フローチャート: 判断 716">
          <a:extLst>
            <a:ext uri="{FF2B5EF4-FFF2-40B4-BE49-F238E27FC236}">
              <a16:creationId xmlns:a16="http://schemas.microsoft.com/office/drawing/2014/main" id="{FBD1EEEF-835C-4926-A884-577D38A7A037}"/>
            </a:ext>
          </a:extLst>
        </xdr:cNvPr>
        <xdr:cNvSpPr/>
      </xdr:nvSpPr>
      <xdr:spPr>
        <a:xfrm>
          <a:off x="18345150" y="13506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718" name="フローチャート: 判断 717">
          <a:extLst>
            <a:ext uri="{FF2B5EF4-FFF2-40B4-BE49-F238E27FC236}">
              <a16:creationId xmlns:a16="http://schemas.microsoft.com/office/drawing/2014/main" id="{1C4D3AE7-8FCF-4CBE-BE05-C0B76E4516FC}"/>
            </a:ext>
          </a:extLst>
        </xdr:cNvPr>
        <xdr:cNvSpPr/>
      </xdr:nvSpPr>
      <xdr:spPr>
        <a:xfrm>
          <a:off x="17554575" y="13468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F71261E-673D-4B09-8D3E-84DEAE5AEF9A}"/>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E7BF1BE-9D60-4B4E-A9A5-7B5C491CF6CF}"/>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6A7599E1-7EBB-4E7D-A3FD-E57D43C46034}"/>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828DFE7-BDE3-48FF-BCFB-4F4A598D328E}"/>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9E61938C-8203-42DB-9930-39EE93D1F5AA}"/>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127000</xdr:rowOff>
    </xdr:from>
    <xdr:to>
      <xdr:col>116</xdr:col>
      <xdr:colOff>114300</xdr:colOff>
      <xdr:row>85</xdr:row>
      <xdr:rowOff>57150</xdr:rowOff>
    </xdr:to>
    <xdr:sp macro="" textlink="">
      <xdr:nvSpPr>
        <xdr:cNvPr id="724" name="楕円 723">
          <a:extLst>
            <a:ext uri="{FF2B5EF4-FFF2-40B4-BE49-F238E27FC236}">
              <a16:creationId xmlns:a16="http://schemas.microsoft.com/office/drawing/2014/main" id="{F3BDE8C4-1BAA-4C3B-95E6-6657C46BA149}"/>
            </a:ext>
          </a:extLst>
        </xdr:cNvPr>
        <xdr:cNvSpPr/>
      </xdr:nvSpPr>
      <xdr:spPr>
        <a:xfrm>
          <a:off x="19897725" y="13735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41927</xdr:rowOff>
    </xdr:from>
    <xdr:ext cx="469744" cy="259045"/>
    <xdr:sp macro="" textlink="">
      <xdr:nvSpPr>
        <xdr:cNvPr id="725" name="【庁舎】&#10;一人当たり面積該当値テキスト">
          <a:extLst>
            <a:ext uri="{FF2B5EF4-FFF2-40B4-BE49-F238E27FC236}">
              <a16:creationId xmlns:a16="http://schemas.microsoft.com/office/drawing/2014/main" id="{34FD9695-37A4-4AB3-88CD-1EF35DF4D127}"/>
            </a:ext>
          </a:extLst>
        </xdr:cNvPr>
        <xdr:cNvSpPr txBox="1"/>
      </xdr:nvSpPr>
      <xdr:spPr>
        <a:xfrm>
          <a:off x="20002500"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726" name="楕円 725">
          <a:extLst>
            <a:ext uri="{FF2B5EF4-FFF2-40B4-BE49-F238E27FC236}">
              <a16:creationId xmlns:a16="http://schemas.microsoft.com/office/drawing/2014/main" id="{4BA63461-D86F-40C7-983B-EBD2139723B9}"/>
            </a:ext>
          </a:extLst>
        </xdr:cNvPr>
        <xdr:cNvSpPr/>
      </xdr:nvSpPr>
      <xdr:spPr>
        <a:xfrm>
          <a:off x="19154775" y="137922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6350</xdr:rowOff>
    </xdr:from>
    <xdr:to>
      <xdr:col>116</xdr:col>
      <xdr:colOff>63500</xdr:colOff>
      <xdr:row>85</xdr:row>
      <xdr:rowOff>69850</xdr:rowOff>
    </xdr:to>
    <xdr:cxnSp macro="">
      <xdr:nvCxnSpPr>
        <xdr:cNvPr id="727" name="直線コネクタ 726">
          <a:extLst>
            <a:ext uri="{FF2B5EF4-FFF2-40B4-BE49-F238E27FC236}">
              <a16:creationId xmlns:a16="http://schemas.microsoft.com/office/drawing/2014/main" id="{491F73DE-5B39-4E90-93F3-8F70F6BEFA43}"/>
            </a:ext>
          </a:extLst>
        </xdr:cNvPr>
        <xdr:cNvCxnSpPr/>
      </xdr:nvCxnSpPr>
      <xdr:spPr>
        <a:xfrm flipV="1">
          <a:off x="19202400" y="13782675"/>
          <a:ext cx="752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8" name="楕円 727">
          <a:extLst>
            <a:ext uri="{FF2B5EF4-FFF2-40B4-BE49-F238E27FC236}">
              <a16:creationId xmlns:a16="http://schemas.microsoft.com/office/drawing/2014/main" id="{8F9B3E29-32A0-4B8E-9C17-6710016A336C}"/>
            </a:ext>
          </a:extLst>
        </xdr:cNvPr>
        <xdr:cNvSpPr/>
      </xdr:nvSpPr>
      <xdr:spPr>
        <a:xfrm>
          <a:off x="18345150" y="13820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85</xdr:row>
      <xdr:rowOff>95250</xdr:rowOff>
    </xdr:to>
    <xdr:cxnSp macro="">
      <xdr:nvCxnSpPr>
        <xdr:cNvPr id="729" name="直線コネクタ 728">
          <a:extLst>
            <a:ext uri="{FF2B5EF4-FFF2-40B4-BE49-F238E27FC236}">
              <a16:creationId xmlns:a16="http://schemas.microsoft.com/office/drawing/2014/main" id="{B6D32902-E181-4C7B-AF5B-483A9A025956}"/>
            </a:ext>
          </a:extLst>
        </xdr:cNvPr>
        <xdr:cNvCxnSpPr/>
      </xdr:nvCxnSpPr>
      <xdr:spPr>
        <a:xfrm flipV="1">
          <a:off x="18392775" y="13839825"/>
          <a:ext cx="8096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57150</xdr:rowOff>
    </xdr:from>
    <xdr:to>
      <xdr:col>102</xdr:col>
      <xdr:colOff>165100</xdr:colOff>
      <xdr:row>85</xdr:row>
      <xdr:rowOff>158750</xdr:rowOff>
    </xdr:to>
    <xdr:sp macro="" textlink="">
      <xdr:nvSpPr>
        <xdr:cNvPr id="730" name="楕円 729">
          <a:extLst>
            <a:ext uri="{FF2B5EF4-FFF2-40B4-BE49-F238E27FC236}">
              <a16:creationId xmlns:a16="http://schemas.microsoft.com/office/drawing/2014/main" id="{9E15A490-E6DA-4415-B2C8-935D39AA87FC}"/>
            </a:ext>
          </a:extLst>
        </xdr:cNvPr>
        <xdr:cNvSpPr/>
      </xdr:nvSpPr>
      <xdr:spPr>
        <a:xfrm>
          <a:off x="17554575" y="138303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107950</xdr:rowOff>
    </xdr:to>
    <xdr:cxnSp macro="">
      <xdr:nvCxnSpPr>
        <xdr:cNvPr id="731" name="直線コネクタ 730">
          <a:extLst>
            <a:ext uri="{FF2B5EF4-FFF2-40B4-BE49-F238E27FC236}">
              <a16:creationId xmlns:a16="http://schemas.microsoft.com/office/drawing/2014/main" id="{D8315F82-C1DB-4C0F-992D-3C902328E861}"/>
            </a:ext>
          </a:extLst>
        </xdr:cNvPr>
        <xdr:cNvCxnSpPr/>
      </xdr:nvCxnSpPr>
      <xdr:spPr>
        <a:xfrm flipV="1">
          <a:off x="17602200" y="13868400"/>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2" name="n_1aveValue【庁舎】&#10;一人当たり面積">
          <a:extLst>
            <a:ext uri="{FF2B5EF4-FFF2-40B4-BE49-F238E27FC236}">
              <a16:creationId xmlns:a16="http://schemas.microsoft.com/office/drawing/2014/main" id="{D1A88834-B14E-4CEC-9056-4AB77CE7EE9D}"/>
            </a:ext>
          </a:extLst>
        </xdr:cNvPr>
        <xdr:cNvSpPr txBox="1"/>
      </xdr:nvSpPr>
      <xdr:spPr>
        <a:xfrm>
          <a:off x="189834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33" name="n_2aveValue【庁舎】&#10;一人当たり面積">
          <a:extLst>
            <a:ext uri="{FF2B5EF4-FFF2-40B4-BE49-F238E27FC236}">
              <a16:creationId xmlns:a16="http://schemas.microsoft.com/office/drawing/2014/main" id="{B8E0F4CD-BB7D-4977-9F1A-CA2C83DCC956}"/>
            </a:ext>
          </a:extLst>
        </xdr:cNvPr>
        <xdr:cNvSpPr txBox="1"/>
      </xdr:nvSpPr>
      <xdr:spPr>
        <a:xfrm>
          <a:off x="18183302"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734" name="n_3aveValue【庁舎】&#10;一人当たり面積">
          <a:extLst>
            <a:ext uri="{FF2B5EF4-FFF2-40B4-BE49-F238E27FC236}">
              <a16:creationId xmlns:a16="http://schemas.microsoft.com/office/drawing/2014/main" id="{D7B6FBF8-0127-42C3-B6A3-633659E6DC9F}"/>
            </a:ext>
          </a:extLst>
        </xdr:cNvPr>
        <xdr:cNvSpPr txBox="1"/>
      </xdr:nvSpPr>
      <xdr:spPr>
        <a:xfrm>
          <a:off x="17383202" y="132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735" name="n_1mainValue【庁舎】&#10;一人当たり面積">
          <a:extLst>
            <a:ext uri="{FF2B5EF4-FFF2-40B4-BE49-F238E27FC236}">
              <a16:creationId xmlns:a16="http://schemas.microsoft.com/office/drawing/2014/main" id="{A94B7909-9CD8-4901-9F9B-6BE3C0D45DAF}"/>
            </a:ext>
          </a:extLst>
        </xdr:cNvPr>
        <xdr:cNvSpPr txBox="1"/>
      </xdr:nvSpPr>
      <xdr:spPr>
        <a:xfrm>
          <a:off x="18983402"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6" name="n_2mainValue【庁舎】&#10;一人当たり面積">
          <a:extLst>
            <a:ext uri="{FF2B5EF4-FFF2-40B4-BE49-F238E27FC236}">
              <a16:creationId xmlns:a16="http://schemas.microsoft.com/office/drawing/2014/main" id="{328CDA34-9A76-45AA-B840-C9CD37D5B230}"/>
            </a:ext>
          </a:extLst>
        </xdr:cNvPr>
        <xdr:cNvSpPr txBox="1"/>
      </xdr:nvSpPr>
      <xdr:spPr>
        <a:xfrm>
          <a:off x="18183302" y="1391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149877</xdr:rowOff>
    </xdr:from>
    <xdr:ext cx="469744" cy="259045"/>
    <xdr:sp macro="" textlink="">
      <xdr:nvSpPr>
        <xdr:cNvPr id="737" name="n_3mainValue【庁舎】&#10;一人当たり面積">
          <a:extLst>
            <a:ext uri="{FF2B5EF4-FFF2-40B4-BE49-F238E27FC236}">
              <a16:creationId xmlns:a16="http://schemas.microsoft.com/office/drawing/2014/main" id="{CBF5A7A7-6E6F-4688-9718-BC73E4CE758C}"/>
            </a:ext>
          </a:extLst>
        </xdr:cNvPr>
        <xdr:cNvSpPr txBox="1"/>
      </xdr:nvSpPr>
      <xdr:spPr>
        <a:xfrm>
          <a:off x="17383202"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E5CD0B50-7BEA-4BB9-A3AA-FBC39C3E71D1}"/>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0D9CC6E7-E1DD-4AB1-BE1A-5A4C479D755D}"/>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065F22FD-89B0-4E6F-ADDD-5BE3F834DAC7}"/>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類似団体と比較して特に有形固定資産減価償却率が高くなっている施設は、陸上競技場・野球場・球技場である。</a:t>
          </a:r>
        </a:p>
        <a:p>
          <a:r>
            <a:rPr kumimoji="1" lang="ja-JP" altLang="en-US" sz="1300">
              <a:latin typeface="ＭＳ Ｐゴシック" panose="020B0600070205080204" pitchFamily="50" charset="-128"/>
              <a:ea typeface="ＭＳ Ｐゴシック" panose="020B0600070205080204" pitchFamily="50" charset="-128"/>
            </a:rPr>
            <a:t>陸上競技場・野球場・球技場については、昭和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年代に整備されており、平成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年度に個別施設計画を策定し、予防保全型維持管理による施設の長寿命化に取り組んでいる。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5,267,762
5,226,066
83,424.39
2,425,830,211
2,411,637,482
9,565,708
1,344,611,193
5,812,170,802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20.7
326.9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北海道は広大な行政面積を有しているため、多額の財政需要が生じている一方で、これに見合う道税等の歳入を確保できていないことから、全国平均を下回っている。</a:t>
          </a:r>
          <a:endPar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近年は法人関係税等の基準財政収入額の増加に伴い、指数は上昇傾向で推移している。令和元年度は前年度並となっているが、今後も企業立地の促進などによる税源確保等に努めていく。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127907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43</xdr:row>
      <xdr:rowOff>129722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57357"/>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75293</xdr:rowOff>
    </xdr:from>
    <xdr:to>
      <xdr:col>11</xdr:col>
      <xdr:colOff>82550</xdr:colOff>
      <xdr:row>40</xdr:row>
      <xdr:rowOff>5443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に国の景気・経済対策に呼応し、積極的に公共投資を実施してきたことにより道債償還費が多額であるほか、高齢化の進展等に伴い、社会保障関係経費などが増加の傾向にあり、全国及びグループ内平均を上回って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令和元年度は、分母となる臨時財政対策債が減少し、分子における社会保障関係経費などの補助費等が増加したため、前年度から</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ポイント上昇している。引き続き、道債償還費の縮減に向けた新規道債発行の抑制や、医療費の適正化など、歳出の削減・効率化に努めていく。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23585</xdr:rowOff>
    </xdr:from>
    <xdr:to>
      <xdr:col>23</xdr:col>
      <xdr:colOff>133350</xdr:colOff>
      <xdr:row>67</xdr:row>
      <xdr:rowOff>14515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67685"/>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158042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14515</xdr:rowOff>
    </xdr:from>
    <xdr:to>
      <xdr:col>24</xdr:col>
      <xdr:colOff>12700</xdr:colOff>
      <xdr:row>67</xdr:row>
      <xdr:rowOff>14515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109962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23585</xdr:rowOff>
    </xdr:from>
    <xdr:to>
      <xdr:col>24</xdr:col>
      <xdr:colOff>12700</xdr:colOff>
      <xdr:row>58</xdr:row>
      <xdr:rowOff>23585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150585</xdr:rowOff>
    </xdr:from>
    <xdr:to>
      <xdr:col>23</xdr:col>
      <xdr:colOff>133350</xdr:colOff>
      <xdr:row>67</xdr:row>
      <xdr:rowOff>14515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94835"/>
          <a:ext cx="8382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97262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2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150585</xdr:rowOff>
    </xdr:from>
    <xdr:to>
      <xdr:col>19</xdr:col>
      <xdr:colOff>133350</xdr:colOff>
      <xdr:row>66</xdr:row>
      <xdr:rowOff>48078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948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106334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48078</xdr:rowOff>
    </xdr:from>
    <xdr:to>
      <xdr:col>15</xdr:col>
      <xdr:colOff>82550</xdr:colOff>
      <xdr:row>66</xdr:row>
      <xdr:rowOff>65315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36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97972</xdr:rowOff>
    </xdr:from>
    <xdr:to>
      <xdr:col>15</xdr:col>
      <xdr:colOff>133350</xdr:colOff>
      <xdr:row>64</xdr:row>
      <xdr:rowOff>28122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38299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46265</xdr:rowOff>
    </xdr:from>
    <xdr:to>
      <xdr:col>11</xdr:col>
      <xdr:colOff>31750</xdr:colOff>
      <xdr:row>66</xdr:row>
      <xdr:rowOff>65315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1906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97972</xdr:rowOff>
    </xdr:from>
    <xdr:to>
      <xdr:col>11</xdr:col>
      <xdr:colOff>82550</xdr:colOff>
      <xdr:row>64</xdr:row>
      <xdr:rowOff>28122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38299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135165</xdr:rowOff>
    </xdr:from>
    <xdr:to>
      <xdr:col>23</xdr:col>
      <xdr:colOff>184150</xdr:colOff>
      <xdr:row>67</xdr:row>
      <xdr:rowOff>65315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31042</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34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99785</xdr:rowOff>
    </xdr:from>
    <xdr:to>
      <xdr:col>19</xdr:col>
      <xdr:colOff>184150</xdr:colOff>
      <xdr:row>66</xdr:row>
      <xdr:rowOff>29935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14712</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3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168728</xdr:rowOff>
    </xdr:from>
    <xdr:to>
      <xdr:col>15</xdr:col>
      <xdr:colOff>133350</xdr:colOff>
      <xdr:row>66</xdr:row>
      <xdr:rowOff>98878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83655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9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14515</xdr:rowOff>
    </xdr:from>
    <xdr:to>
      <xdr:col>11</xdr:col>
      <xdr:colOff>82550</xdr:colOff>
      <xdr:row>66</xdr:row>
      <xdr:rowOff>116115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100892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166915</xdr:rowOff>
    </xdr:from>
    <xdr:to>
      <xdr:col>7</xdr:col>
      <xdr:colOff>31750</xdr:colOff>
      <xdr:row>64</xdr:row>
      <xdr:rowOff>97065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81842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広大な行政面積などの特殊要因により、人口</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万人当たりの職員数が多いことから、人件費が主な要因となり全国平均を上回っている。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年度までの</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年間で知事部局職員</a:t>
          </a:r>
          <a:r>
            <a:rPr kumimoji="1" lang="en-US" altLang="ja-JP" sz="1200">
              <a:latin typeface="ＭＳ Ｐゴシック" panose="020B0600070205080204" pitchFamily="50" charset="-128"/>
              <a:ea typeface="ＭＳ Ｐゴシック" panose="020B0600070205080204" pitchFamily="50" charset="-128"/>
            </a:rPr>
            <a:t>6,126</a:t>
          </a:r>
          <a:r>
            <a:rPr kumimoji="1" lang="ja-JP" altLang="en-US" sz="1200">
              <a:latin typeface="ＭＳ Ｐゴシック" panose="020B0600070205080204" pitchFamily="50" charset="-128"/>
              <a:ea typeface="ＭＳ Ｐゴシック" panose="020B0600070205080204" pitchFamily="50" charset="-128"/>
            </a:rPr>
            <a:t>人の削減を行うなど職員数の適正化を図ってきたが、今後も、現行の組織規模を基本としながら、スクラップ・アンド・ビルドにより、複雑・多様化する行政ニーズに的確に対応する執行体制の確立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98073</xdr:rowOff>
    </xdr:from>
    <xdr:to>
      <xdr:col>23</xdr:col>
      <xdr:colOff>133350</xdr:colOff>
      <xdr:row>88</xdr:row>
      <xdr:rowOff>52805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85523"/>
          <a:ext cx="0" cy="1154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24882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52805</xdr:rowOff>
    </xdr:from>
    <xdr:to>
      <xdr:col>24</xdr:col>
      <xdr:colOff>12700</xdr:colOff>
      <xdr:row>88</xdr:row>
      <xdr:rowOff>52805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4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13000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98073</xdr:rowOff>
    </xdr:from>
    <xdr:to>
      <xdr:col>24</xdr:col>
      <xdr:colOff>12700</xdr:colOff>
      <xdr:row>81</xdr:row>
      <xdr:rowOff>98073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8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80511</xdr:rowOff>
    </xdr:from>
    <xdr:to>
      <xdr:col>23</xdr:col>
      <xdr:colOff>133350</xdr:colOff>
      <xdr:row>82</xdr:row>
      <xdr:rowOff>86987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39411"/>
          <a:ext cx="8382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2627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30550</xdr:rowOff>
    </xdr:from>
    <xdr:to>
      <xdr:col>23</xdr:col>
      <xdr:colOff>184150</xdr:colOff>
      <xdr:row>83</xdr:row>
      <xdr:rowOff>132150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57950</xdr:rowOff>
    </xdr:from>
    <xdr:to>
      <xdr:col>19</xdr:col>
      <xdr:colOff>133350</xdr:colOff>
      <xdr:row>82</xdr:row>
      <xdr:rowOff>86987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16850"/>
          <a:ext cx="889000" cy="2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37205</xdr:rowOff>
    </xdr:from>
    <xdr:to>
      <xdr:col>19</xdr:col>
      <xdr:colOff>184150</xdr:colOff>
      <xdr:row>83</xdr:row>
      <xdr:rowOff>138805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123582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5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57950</xdr:rowOff>
    </xdr:from>
    <xdr:to>
      <xdr:col>15</xdr:col>
      <xdr:colOff>82550</xdr:colOff>
      <xdr:row>83</xdr:row>
      <xdr:rowOff>102605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16850"/>
          <a:ext cx="889000" cy="21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32279</xdr:rowOff>
    </xdr:from>
    <xdr:to>
      <xdr:col>15</xdr:col>
      <xdr:colOff>133350</xdr:colOff>
      <xdr:row>83</xdr:row>
      <xdr:rowOff>133879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118656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3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49840</xdr:rowOff>
    </xdr:from>
    <xdr:to>
      <xdr:col>11</xdr:col>
      <xdr:colOff>31750</xdr:colOff>
      <xdr:row>83</xdr:row>
      <xdr:rowOff>102605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80190"/>
          <a:ext cx="889000" cy="5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97692</xdr:rowOff>
    </xdr:from>
    <xdr:to>
      <xdr:col>11</xdr:col>
      <xdr:colOff>82550</xdr:colOff>
      <xdr:row>84</xdr:row>
      <xdr:rowOff>27842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12619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1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83796</xdr:rowOff>
    </xdr:from>
    <xdr:to>
      <xdr:col>7</xdr:col>
      <xdr:colOff>31750</xdr:colOff>
      <xdr:row>84</xdr:row>
      <xdr:rowOff>13946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170173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4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29711</xdr:rowOff>
    </xdr:from>
    <xdr:to>
      <xdr:col>23</xdr:col>
      <xdr:colOff>184150</xdr:colOff>
      <xdr:row>82</xdr:row>
      <xdr:rowOff>131311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46238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3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36187</xdr:rowOff>
    </xdr:from>
    <xdr:to>
      <xdr:col>19</xdr:col>
      <xdr:colOff>184150</xdr:colOff>
      <xdr:row>82</xdr:row>
      <xdr:rowOff>137787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147964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6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7150</xdr:rowOff>
    </xdr:from>
    <xdr:to>
      <xdr:col>15</xdr:col>
      <xdr:colOff>133350</xdr:colOff>
      <xdr:row>82</xdr:row>
      <xdr:rowOff>108750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118927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3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51805</xdr:rowOff>
    </xdr:from>
    <xdr:to>
      <xdr:col>11</xdr:col>
      <xdr:colOff>82550</xdr:colOff>
      <xdr:row>83</xdr:row>
      <xdr:rowOff>153405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163582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5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170490</xdr:rowOff>
    </xdr:from>
    <xdr:to>
      <xdr:col>7</xdr:col>
      <xdr:colOff>31750</xdr:colOff>
      <xdr:row>83</xdr:row>
      <xdr:rowOff>100640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110817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9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職員構成の変動等に伴い、前年度から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ポイント上昇しているが、全国及びグループ内平均を下回っている。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111761</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170661"/>
          <a:ext cx="0" cy="1109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26688</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111761</xdr:rowOff>
    </xdr:from>
    <xdr:to>
      <xdr:col>81</xdr:col>
      <xdr:colOff>133350</xdr:colOff>
      <xdr:row>82</xdr:row>
      <xdr:rowOff>111761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58420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3637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83</xdr:row>
      <xdr:rowOff>133350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170661"/>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111761</xdr:rowOff>
    </xdr:from>
    <xdr:to>
      <xdr:col>72</xdr:col>
      <xdr:colOff>203200</xdr:colOff>
      <xdr:row>82</xdr:row>
      <xdr:rowOff>111761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170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111761</xdr:rowOff>
    </xdr:from>
    <xdr:to>
      <xdr:col>68</xdr:col>
      <xdr:colOff>152400</xdr:colOff>
      <xdr:row>82</xdr:row>
      <xdr:rowOff>160020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1706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19066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60961</xdr:rowOff>
    </xdr:from>
    <xdr:to>
      <xdr:col>73</xdr:col>
      <xdr:colOff>44450</xdr:colOff>
      <xdr:row>82</xdr:row>
      <xdr:rowOff>162561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60961</xdr:rowOff>
    </xdr:from>
    <xdr:to>
      <xdr:col>68</xdr:col>
      <xdr:colOff>203200</xdr:colOff>
      <xdr:row>82</xdr:row>
      <xdr:rowOff>162561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109220</xdr:rowOff>
    </xdr:from>
    <xdr:to>
      <xdr:col>64</xdr:col>
      <xdr:colOff>152400</xdr:colOff>
      <xdr:row>83</xdr:row>
      <xdr:rowOff>39370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49547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北海道は、他都府県に比べて広大な面積を有するなどの特殊要因があるため、全国平均を上回っている。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職員数については、そのときどきの行政ニーズや社会経済情勢に留意しつつ、民間や市町村等との役割分担の見直しのほか、類似業務の集約化など、執行体制の不断の見直しを行うことにより、平成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年度までの</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年間で知事部局職員</a:t>
          </a:r>
          <a:r>
            <a:rPr kumimoji="1" lang="en-US" altLang="ja-JP" sz="1200">
              <a:latin typeface="ＭＳ Ｐゴシック" panose="020B0600070205080204" pitchFamily="50" charset="-128"/>
              <a:ea typeface="ＭＳ Ｐゴシック" panose="020B0600070205080204" pitchFamily="50" charset="-128"/>
            </a:rPr>
            <a:t>6,126</a:t>
          </a:r>
          <a:r>
            <a:rPr kumimoji="1" lang="ja-JP" altLang="en-US" sz="1200">
              <a:latin typeface="ＭＳ Ｐゴシック" panose="020B0600070205080204" pitchFamily="50" charset="-128"/>
              <a:ea typeface="ＭＳ Ｐゴシック" panose="020B0600070205080204" pitchFamily="50" charset="-128"/>
            </a:rPr>
            <a:t>人の削減を行うなど、適正化を図ってきた。平成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年度以降は、現行の組織規模を基本としながら、スクラップ・アンド・ビルドにより、複雑・多様化する行政ニーズに的確に対応する執行体制の確立に努めている。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58658</xdr:rowOff>
    </xdr:from>
    <xdr:to>
      <xdr:col>81</xdr:col>
      <xdr:colOff>44450</xdr:colOff>
      <xdr:row>66</xdr:row>
      <xdr:rowOff>137663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174208"/>
          <a:ext cx="0" cy="1279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109740</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2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137663</xdr:rowOff>
    </xdr:from>
    <xdr:to>
      <xdr:col>81</xdr:col>
      <xdr:colOff>133350</xdr:colOff>
      <xdr:row>66</xdr:row>
      <xdr:rowOff>137663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5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145035</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58658</xdr:rowOff>
    </xdr:from>
    <xdr:to>
      <xdr:col>81</xdr:col>
      <xdr:colOff>133350</xdr:colOff>
      <xdr:row>59</xdr:row>
      <xdr:rowOff>58658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17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45228</xdr:rowOff>
    </xdr:from>
    <xdr:to>
      <xdr:col>81</xdr:col>
      <xdr:colOff>44450</xdr:colOff>
      <xdr:row>61</xdr:row>
      <xdr:rowOff>74692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503678"/>
          <a:ext cx="838200" cy="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102502</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560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130425</xdr:rowOff>
    </xdr:from>
    <xdr:to>
      <xdr:col>81</xdr:col>
      <xdr:colOff>95250</xdr:colOff>
      <xdr:row>62</xdr:row>
      <xdr:rowOff>60575</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58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35118</xdr:rowOff>
    </xdr:from>
    <xdr:to>
      <xdr:col>77</xdr:col>
      <xdr:colOff>44450</xdr:colOff>
      <xdr:row>61</xdr:row>
      <xdr:rowOff>74692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493568"/>
          <a:ext cx="8890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117178</xdr:rowOff>
    </xdr:from>
    <xdr:to>
      <xdr:col>77</xdr:col>
      <xdr:colOff>95250</xdr:colOff>
      <xdr:row>62</xdr:row>
      <xdr:rowOff>47328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32105</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6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31233</xdr:rowOff>
    </xdr:from>
    <xdr:to>
      <xdr:col>72</xdr:col>
      <xdr:colOff>203200</xdr:colOff>
      <xdr:row>61</xdr:row>
      <xdr:rowOff>35118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489683"/>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99997</xdr:rowOff>
    </xdr:from>
    <xdr:to>
      <xdr:col>73</xdr:col>
      <xdr:colOff>44450</xdr:colOff>
      <xdr:row>62</xdr:row>
      <xdr:rowOff>30147</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14924</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64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31233</xdr:rowOff>
    </xdr:from>
    <xdr:to>
      <xdr:col>68</xdr:col>
      <xdr:colOff>152400</xdr:colOff>
      <xdr:row>63</xdr:row>
      <xdr:rowOff>27167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489683"/>
          <a:ext cx="889000" cy="33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83517</xdr:rowOff>
    </xdr:from>
    <xdr:to>
      <xdr:col>68</xdr:col>
      <xdr:colOff>203200</xdr:colOff>
      <xdr:row>62</xdr:row>
      <xdr:rowOff>13667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169894</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6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69297</xdr:rowOff>
    </xdr:from>
    <xdr:to>
      <xdr:col>64</xdr:col>
      <xdr:colOff>152400</xdr:colOff>
      <xdr:row>62</xdr:row>
      <xdr:rowOff>170897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9624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165878</xdr:rowOff>
    </xdr:from>
    <xdr:to>
      <xdr:col>81</xdr:col>
      <xdr:colOff>95250</xdr:colOff>
      <xdr:row>61</xdr:row>
      <xdr:rowOff>96028</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45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10955</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29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23892</xdr:rowOff>
    </xdr:from>
    <xdr:to>
      <xdr:col>77</xdr:col>
      <xdr:colOff>95250</xdr:colOff>
      <xdr:row>61</xdr:row>
      <xdr:rowOff>125492</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135669</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155768</xdr:rowOff>
    </xdr:from>
    <xdr:to>
      <xdr:col>73</xdr:col>
      <xdr:colOff>44450</xdr:colOff>
      <xdr:row>61</xdr:row>
      <xdr:rowOff>85918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4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96095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151883</xdr:rowOff>
    </xdr:from>
    <xdr:to>
      <xdr:col>68</xdr:col>
      <xdr:colOff>203200</xdr:colOff>
      <xdr:row>61</xdr:row>
      <xdr:rowOff>82033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4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92210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2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147817</xdr:rowOff>
    </xdr:from>
    <xdr:to>
      <xdr:col>64</xdr:col>
      <xdr:colOff>152400</xdr:colOff>
      <xdr:row>63</xdr:row>
      <xdr:rowOff>77967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7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62744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86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過去に国の景気・経済対策に呼応し、道債を財源として積極的に公共投資を実施したことなどにより、道債償還費が多額となっており、全国及びグループ内平均を大きく上回って推移している。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令和元年度は、利子償還額の減少などに伴い、前年度から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ポイント改善しているが、引き続き、新規道債発行の抑制に加え、道債の発行条件の改善や繰上償還など、様々な手法を活用して道債償還費の縮減を図り、比率の改善に努める。</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45</xdr:row>
      <xdr:rowOff>33867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33867</xdr:rowOff>
    </xdr:from>
    <xdr:to>
      <xdr:col>81</xdr:col>
      <xdr:colOff>44450</xdr:colOff>
      <xdr:row>45</xdr:row>
      <xdr:rowOff>60678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7491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60678</xdr:rowOff>
    </xdr:from>
    <xdr:to>
      <xdr:col>77</xdr:col>
      <xdr:colOff>44450</xdr:colOff>
      <xdr:row>45</xdr:row>
      <xdr:rowOff>87489</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7759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7055</xdr:rowOff>
    </xdr:from>
    <xdr:to>
      <xdr:col>72</xdr:col>
      <xdr:colOff>203200</xdr:colOff>
      <xdr:row>45</xdr:row>
      <xdr:rowOff>87489</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7223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103011</xdr:rowOff>
    </xdr:from>
    <xdr:to>
      <xdr:col>73</xdr:col>
      <xdr:colOff>44450</xdr:colOff>
      <xdr:row>41</xdr:row>
      <xdr:rowOff>33161</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43338</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7055</xdr:rowOff>
    </xdr:from>
    <xdr:to>
      <xdr:col>68</xdr:col>
      <xdr:colOff>152400</xdr:colOff>
      <xdr:row>45</xdr:row>
      <xdr:rowOff>20461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129822</xdr:rowOff>
    </xdr:from>
    <xdr:to>
      <xdr:col>68</xdr:col>
      <xdr:colOff>203200</xdr:colOff>
      <xdr:row>41</xdr:row>
      <xdr:rowOff>59972</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70149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154517</xdr:rowOff>
    </xdr:from>
    <xdr:to>
      <xdr:col>81</xdr:col>
      <xdr:colOff>95250</xdr:colOff>
      <xdr:row>45</xdr:row>
      <xdr:rowOff>84667</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50394</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9878</xdr:rowOff>
    </xdr:from>
    <xdr:to>
      <xdr:col>77</xdr:col>
      <xdr:colOff>95250</xdr:colOff>
      <xdr:row>45</xdr:row>
      <xdr:rowOff>111478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96255</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81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36689</xdr:rowOff>
    </xdr:from>
    <xdr:to>
      <xdr:col>73</xdr:col>
      <xdr:colOff>44450</xdr:colOff>
      <xdr:row>45</xdr:row>
      <xdr:rowOff>138289</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123066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127705</xdr:rowOff>
    </xdr:from>
    <xdr:to>
      <xdr:col>68</xdr:col>
      <xdr:colOff>203200</xdr:colOff>
      <xdr:row>45</xdr:row>
      <xdr:rowOff>57855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42632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141111</xdr:rowOff>
    </xdr:from>
    <xdr:to>
      <xdr:col>64</xdr:col>
      <xdr:colOff>152400</xdr:colOff>
      <xdr:row>45</xdr:row>
      <xdr:rowOff>71261</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56038</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に国の景気・経済対策に呼応し、道債を財源として積極的に公共投資を実施したことや、収支不足を補填するために行政改革推進債や退職手当債を発行していることなどから、道債残高が多額となっており、全国及びグループ内平均よりも高い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令和元年度は、国の国土強靱化緊急対策に伴う新規道債発行の影響などにより、前年度から</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ポイント悪化しているが、引き続き、道債残高の減少に向け、新規道債発行の抑制を図るなど、比率の改善に努める。</a:t>
          </a: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133773</xdr:rowOff>
    </xdr:from>
    <xdr:to>
      <xdr:col>81</xdr:col>
      <xdr:colOff>44450</xdr:colOff>
      <xdr:row>22</xdr:row>
      <xdr:rowOff>21632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62623"/>
          <a:ext cx="0" cy="1430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165159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21632</xdr:rowOff>
    </xdr:from>
    <xdr:to>
      <xdr:col>81</xdr:col>
      <xdr:colOff>133350</xdr:colOff>
      <xdr:row>22</xdr:row>
      <xdr:rowOff>21632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48700</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1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133773</xdr:rowOff>
    </xdr:from>
    <xdr:to>
      <xdr:col>81</xdr:col>
      <xdr:colOff>133350</xdr:colOff>
      <xdr:row>13</xdr:row>
      <xdr:rowOff>133773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6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165735</xdr:rowOff>
    </xdr:from>
    <xdr:to>
      <xdr:col>81</xdr:col>
      <xdr:colOff>44450</xdr:colOff>
      <xdr:row>22</xdr:row>
      <xdr:rowOff>21632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3766185"/>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57844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972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41317</xdr:rowOff>
    </xdr:from>
    <xdr:to>
      <xdr:col>81</xdr:col>
      <xdr:colOff>95250</xdr:colOff>
      <xdr:row>18</xdr:row>
      <xdr:rowOff>142917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155279</xdr:rowOff>
    </xdr:from>
    <xdr:to>
      <xdr:col>77</xdr:col>
      <xdr:colOff>44450</xdr:colOff>
      <xdr:row>21</xdr:row>
      <xdr:rowOff>165735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3755729"/>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13166</xdr:rowOff>
    </xdr:from>
    <xdr:to>
      <xdr:col>77</xdr:col>
      <xdr:colOff>95250</xdr:colOff>
      <xdr:row>18</xdr:row>
      <xdr:rowOff>114766</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124943</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868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102997</xdr:rowOff>
    </xdr:from>
    <xdr:to>
      <xdr:col>72</xdr:col>
      <xdr:colOff>203200</xdr:colOff>
      <xdr:row>21</xdr:row>
      <xdr:rowOff>155279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370344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170138</xdr:rowOff>
    </xdr:from>
    <xdr:to>
      <xdr:col>73</xdr:col>
      <xdr:colOff>44450</xdr:colOff>
      <xdr:row>18</xdr:row>
      <xdr:rowOff>100288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110465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8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38650</xdr:rowOff>
    </xdr:from>
    <xdr:to>
      <xdr:col>68</xdr:col>
      <xdr:colOff>152400</xdr:colOff>
      <xdr:row>21</xdr:row>
      <xdr:rowOff>102997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363910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101617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121878</xdr:rowOff>
    </xdr:from>
    <xdr:to>
      <xdr:col>64</xdr:col>
      <xdr:colOff>152400</xdr:colOff>
      <xdr:row>18</xdr:row>
      <xdr:rowOff>52028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62205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8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142282</xdr:rowOff>
    </xdr:from>
    <xdr:to>
      <xdr:col>81</xdr:col>
      <xdr:colOff>95250</xdr:colOff>
      <xdr:row>22</xdr:row>
      <xdr:rowOff>72432</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37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38159</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363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114935</xdr:rowOff>
    </xdr:from>
    <xdr:to>
      <xdr:col>77</xdr:col>
      <xdr:colOff>95250</xdr:colOff>
      <xdr:row>22</xdr:row>
      <xdr:rowOff>45085</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37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29862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80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104479</xdr:rowOff>
    </xdr:from>
    <xdr:to>
      <xdr:col>73</xdr:col>
      <xdr:colOff>44450</xdr:colOff>
      <xdr:row>22</xdr:row>
      <xdr:rowOff>34629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37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19406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379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52197</xdr:rowOff>
    </xdr:from>
    <xdr:to>
      <xdr:col>68</xdr:col>
      <xdr:colOff>203200</xdr:colOff>
      <xdr:row>21</xdr:row>
      <xdr:rowOff>153797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36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138574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7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159300</xdr:rowOff>
    </xdr:from>
    <xdr:to>
      <xdr:col>64</xdr:col>
      <xdr:colOff>152400</xdr:colOff>
      <xdr:row>21</xdr:row>
      <xdr:rowOff>89450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35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74227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67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5,267,762
5,226,066
83,424.39
2,425,830,211
2,411,637,482
9,565,708
1,344,611,193
5,812,170,802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20.7
326.9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令和元年度は、退職金が増加したことから人件費全体として前年度から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ポイント上昇しているが、これまで行ってきた職員数の適正化などの取組みにより、全国及びグループ内平均を下回っている。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46990</xdr:rowOff>
    </xdr:from>
    <xdr:to>
      <xdr:col>24</xdr:col>
      <xdr:colOff>25400</xdr:colOff>
      <xdr:row>41</xdr:row>
      <xdr:rowOff>1270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60477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133367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46990</xdr:rowOff>
    </xdr:from>
    <xdr:to>
      <xdr:col>24</xdr:col>
      <xdr:colOff>114300</xdr:colOff>
      <xdr:row>35</xdr:row>
      <xdr:rowOff>46990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04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35</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59334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098800" y="588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209800" y="588772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2077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121920</xdr:rowOff>
    </xdr:from>
    <xdr:to>
      <xdr:col>11</xdr:col>
      <xdr:colOff>60325</xdr:colOff>
      <xdr:row>39</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121937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595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政策評価結果に基づく施策及び事務事業の徹底した見直しを進めていることもあり、全国及びグループ内平均を下回っている。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1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146050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は、本道経済の回復基調や完全失業率の改善傾向の影響により、生活保護費が減少するなど、扶助費としては全国及びグループ内平均と同程度で推移している。引き続き、資格審査等の生活保護実施の適正化などに努める。</a:t>
          </a:r>
        </a:p>
        <a:p>
          <a:endParaRPr kumimoji="1" lang="ja-JP" altLang="en-US"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・生活保護費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H27:304</a:t>
          </a:r>
          <a:r>
            <a:rPr kumimoji="1" lang="ja-JP" altLang="en-US" sz="1100">
              <a:latin typeface="ＭＳ Ｐゴシック" panose="020B0600070205080204" pitchFamily="50" charset="-128"/>
              <a:ea typeface="ＭＳ Ｐゴシック" panose="020B0600070205080204" pitchFamily="50" charset="-128"/>
            </a:rPr>
            <a:t>億円、</a:t>
          </a:r>
          <a:r>
            <a:rPr kumimoji="1" lang="en-US" altLang="ja-JP" sz="1100">
              <a:latin typeface="ＭＳ Ｐゴシック" panose="020B0600070205080204" pitchFamily="50" charset="-128"/>
              <a:ea typeface="ＭＳ Ｐゴシック" panose="020B0600070205080204" pitchFamily="50" charset="-128"/>
            </a:rPr>
            <a:t>H28:297</a:t>
          </a:r>
          <a:r>
            <a:rPr kumimoji="1" lang="ja-JP" altLang="en-US" sz="1100">
              <a:latin typeface="ＭＳ Ｐゴシック" panose="020B0600070205080204" pitchFamily="50" charset="-128"/>
              <a:ea typeface="ＭＳ Ｐゴシック" panose="020B0600070205080204" pitchFamily="50" charset="-128"/>
            </a:rPr>
            <a:t>億円、</a:t>
          </a:r>
          <a:r>
            <a:rPr kumimoji="1" lang="en-US" altLang="ja-JP" sz="1100">
              <a:latin typeface="ＭＳ Ｐゴシック" panose="020B0600070205080204" pitchFamily="50" charset="-128"/>
              <a:ea typeface="ＭＳ Ｐゴシック" panose="020B0600070205080204" pitchFamily="50" charset="-128"/>
            </a:rPr>
            <a:t>H29:289</a:t>
          </a:r>
          <a:r>
            <a:rPr kumimoji="1" lang="ja-JP" altLang="en-US" sz="1100">
              <a:latin typeface="ＭＳ Ｐゴシック" panose="020B0600070205080204" pitchFamily="50" charset="-128"/>
              <a:ea typeface="ＭＳ Ｐゴシック" panose="020B0600070205080204" pitchFamily="50" charset="-128"/>
            </a:rPr>
            <a:t>億円、</a:t>
          </a:r>
          <a:r>
            <a:rPr kumimoji="1" lang="en-US" altLang="ja-JP" sz="1100">
              <a:latin typeface="ＭＳ Ｐゴシック" panose="020B0600070205080204" pitchFamily="50" charset="-128"/>
              <a:ea typeface="ＭＳ Ｐゴシック" panose="020B0600070205080204" pitchFamily="50" charset="-128"/>
            </a:rPr>
            <a:t>H30:283</a:t>
          </a:r>
          <a:r>
            <a:rPr kumimoji="1" lang="ja-JP" altLang="en-US" sz="1100">
              <a:latin typeface="ＭＳ Ｐゴシック" panose="020B0600070205080204" pitchFamily="50" charset="-128"/>
              <a:ea typeface="ＭＳ Ｐゴシック" panose="020B0600070205080204" pitchFamily="50" charset="-128"/>
            </a:rPr>
            <a:t>億円、</a:t>
          </a:r>
          <a:r>
            <a:rPr kumimoji="1" lang="en-US" altLang="ja-JP" sz="1100">
              <a:latin typeface="ＭＳ Ｐゴシック" panose="020B0600070205080204" pitchFamily="50" charset="-128"/>
              <a:ea typeface="ＭＳ Ｐゴシック" panose="020B0600070205080204" pitchFamily="50" charset="-128"/>
            </a:rPr>
            <a:t>R1:274</a:t>
          </a:r>
          <a:r>
            <a:rPr kumimoji="1" lang="ja-JP" altLang="en-US" sz="1100">
              <a:latin typeface="ＭＳ Ｐゴシック" panose="020B0600070205080204" pitchFamily="50" charset="-128"/>
              <a:ea typeface="ＭＳ Ｐゴシック" panose="020B0600070205080204" pitchFamily="50" charset="-128"/>
            </a:rPr>
            <a:t>億円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2" name="扶助費グラフ枠">
          <a:extLst>
            <a:ext uri="{FF2B5EF4-FFF2-40B4-BE49-F238E27FC236}">
              <a16:creationId xmlns:a16="http://schemas.microsoft.com/office/drawing/2014/main" id="{00000000-0008-0000-0400-0000A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flipV="1">
          <a:off x="4826000" y="93395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4" name="扶助費最小値テキスト">
          <a:extLst>
            <a:ext uri="{FF2B5EF4-FFF2-40B4-BE49-F238E27FC236}">
              <a16:creationId xmlns:a16="http://schemas.microsoft.com/office/drawing/2014/main" id="{00000000-0008-0000-0400-0000AE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6" name="扶助費最大値テキスト">
          <a:extLst>
            <a:ext uri="{FF2B5EF4-FFF2-40B4-BE49-F238E27FC236}">
              <a16:creationId xmlns:a16="http://schemas.microsoft.com/office/drawing/2014/main" id="{00000000-0008-0000-0400-0000B0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3987800" y="9591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79" name="扶助費平均値テキスト">
          <a:extLst>
            <a:ext uri="{FF2B5EF4-FFF2-40B4-BE49-F238E27FC236}">
              <a16:creationId xmlns:a16="http://schemas.microsoft.com/office/drawing/2014/main" id="{00000000-0008-0000-0400-0000B3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0" name="フローチャート: 判断 179">
          <a:extLst>
            <a:ext uri="{FF2B5EF4-FFF2-40B4-BE49-F238E27FC236}">
              <a16:creationId xmlns:a16="http://schemas.microsoft.com/office/drawing/2014/main" id="{00000000-0008-0000-0400-0000B4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56</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3098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2" name="フローチャート: 判断 181">
          <a:extLst>
            <a:ext uri="{FF2B5EF4-FFF2-40B4-BE49-F238E27FC236}">
              <a16:creationId xmlns:a16="http://schemas.microsoft.com/office/drawing/2014/main" id="{00000000-0008-0000-0400-0000B6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35560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2209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7" name="楕円 196">
          <a:extLst>
            <a:ext uri="{FF2B5EF4-FFF2-40B4-BE49-F238E27FC236}">
              <a16:creationId xmlns:a16="http://schemas.microsoft.com/office/drawing/2014/main" id="{00000000-0008-0000-0400-0000C5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198" name="扶助費該当値テキスト">
          <a:extLst>
            <a:ext uri="{FF2B5EF4-FFF2-40B4-BE49-F238E27FC236}">
              <a16:creationId xmlns:a16="http://schemas.microsoft.com/office/drawing/2014/main" id="{00000000-0008-0000-0400-0000C6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政策評価結果に基づく施策及び事務事業の徹底した見直しを進めてきており、グループ内平均と同水準で推移している。</a:t>
          </a:r>
        </a:p>
        <a:p>
          <a:r>
            <a:rPr kumimoji="1" lang="ja-JP" altLang="en-US" sz="1200">
              <a:latin typeface="ＭＳ Ｐゴシック" panose="020B0600070205080204" pitchFamily="50" charset="-128"/>
              <a:ea typeface="ＭＳ Ｐゴシック" panose="020B0600070205080204" pitchFamily="50" charset="-128"/>
            </a:rPr>
            <a:t>　令和元年度は、道路除雪経費などの維持補修費が減少したため、前年度から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ポイント低下しているが、引き続き、施策・事務事業の取捨選択やスクラップ・アンド・ビルド、費用対効果の検証を徹底するなど、歳出の削減・効率化に努めていく。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49</xdr:row>
      <xdr:rowOff>107950</xdr:rowOff>
    </xdr:from>
    <xdr:ext cx="298543" cy="225703"/>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50800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042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5671800" y="1003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59</xdr:row>
      <xdr:rowOff>31750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271000"/>
          <a:ext cx="8890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53</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004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0</xdr:rowOff>
    </xdr:from>
    <xdr:to>
      <xdr:col>69</xdr:col>
      <xdr:colOff>142875</xdr:colOff>
      <xdr:row>54</xdr:row>
      <xdr:rowOff>101600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急速な高齢化の進展や子ども子育て支援の充実などに伴い、社会保障関係経費が増加の傾向にあることが主な要因となり、全国及びグループ内平均よりも高い水準で推移しており、今後も増加すること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までも道独自の関与団体への補助金等の縮減などにも取り組んできたが、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41</xdr:row>
      <xdr:rowOff>102507</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6297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94343</xdr:rowOff>
    </xdr:from>
    <xdr:to>
      <xdr:col>82</xdr:col>
      <xdr:colOff>107950</xdr:colOff>
      <xdr:row>41</xdr:row>
      <xdr:rowOff>102507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9523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166205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149678</xdr:rowOff>
    </xdr:from>
    <xdr:to>
      <xdr:col>82</xdr:col>
      <xdr:colOff>158750</xdr:colOff>
      <xdr:row>38</xdr:row>
      <xdr:rowOff>79828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94343</xdr:rowOff>
    </xdr:from>
    <xdr:to>
      <xdr:col>78</xdr:col>
      <xdr:colOff>69850</xdr:colOff>
      <xdr:row>42</xdr:row>
      <xdr:rowOff>45357</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9523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143328</xdr:rowOff>
    </xdr:from>
    <xdr:to>
      <xdr:col>73</xdr:col>
      <xdr:colOff>180975</xdr:colOff>
      <xdr:row>42</xdr:row>
      <xdr:rowOff>45357</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7001328"/>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108857</xdr:rowOff>
    </xdr:from>
    <xdr:to>
      <xdr:col>74</xdr:col>
      <xdr:colOff>31750</xdr:colOff>
      <xdr:row>39</xdr:row>
      <xdr:rowOff>39007</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49184</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135165</xdr:rowOff>
    </xdr:from>
    <xdr:to>
      <xdr:col>69</xdr:col>
      <xdr:colOff>92075</xdr:colOff>
      <xdr:row>40</xdr:row>
      <xdr:rowOff>143328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8217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68036</xdr:rowOff>
    </xdr:from>
    <xdr:to>
      <xdr:col>69</xdr:col>
      <xdr:colOff>142875</xdr:colOff>
      <xdr:row>37</xdr:row>
      <xdr:rowOff>169636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8363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18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108857</xdr:rowOff>
    </xdr:from>
    <xdr:to>
      <xdr:col>65</xdr:col>
      <xdr:colOff>53975</xdr:colOff>
      <xdr:row>37</xdr:row>
      <xdr:rowOff>39007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49184</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51707</xdr:rowOff>
    </xdr:from>
    <xdr:to>
      <xdr:col>82</xdr:col>
      <xdr:colOff>158750</xdr:colOff>
      <xdr:row>41</xdr:row>
      <xdr:rowOff>153307</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131734</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98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43543</xdr:rowOff>
    </xdr:from>
    <xdr:to>
      <xdr:col>78</xdr:col>
      <xdr:colOff>120650</xdr:colOff>
      <xdr:row>40</xdr:row>
      <xdr:rowOff>145143</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129920</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98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166007</xdr:rowOff>
    </xdr:from>
    <xdr:to>
      <xdr:col>74</xdr:col>
      <xdr:colOff>31750</xdr:colOff>
      <xdr:row>42</xdr:row>
      <xdr:rowOff>96157</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71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80934</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728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92528</xdr:rowOff>
    </xdr:from>
    <xdr:to>
      <xdr:col>69</xdr:col>
      <xdr:colOff>142875</xdr:colOff>
      <xdr:row>41</xdr:row>
      <xdr:rowOff>22678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7455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84365</xdr:rowOff>
    </xdr:from>
    <xdr:to>
      <xdr:col>65</xdr:col>
      <xdr:colOff>53975</xdr:colOff>
      <xdr:row>40</xdr:row>
      <xdr:rowOff>14515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170742</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に国の景気・経済対策に呼応し、道債を財源として積極的に公共投資を実施したことや、収支不足を補填するために行政改革推進債や退職手当債を発行していることなどから、道債残高が多額となっており、公債費の占める割合も全国及びグループ内平均よりも高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令和元年度は、定時償還額の減少などにより、前年度から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ポイント低下しているが、引き続き、新規道債発行の抑制などを進め、道債償還費の縮減に努める。</a:t>
          </a:r>
        </a:p>
      </xdr:txBody>
    </xdr:sp>
    <xdr:clientData/>
  </xdr:twoCellAnchor>
  <xdr:oneCellAnchor>
    <xdr:from>
      <xdr:col>3</xdr:col>
      <xdr:colOff>123825</xdr:colOff>
      <xdr:row>69</xdr:row>
      <xdr:rowOff>107950</xdr:rowOff>
    </xdr:from>
    <xdr:ext cx="298543" cy="225703"/>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146050</xdr:rowOff>
    </xdr:from>
    <xdr:to>
      <xdr:col>24</xdr:col>
      <xdr:colOff>25400</xdr:colOff>
      <xdr:row>82</xdr:row>
      <xdr:rowOff>50800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4826000" y="124904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3" name="公債費最小値テキスト">
          <a:extLst>
            <a:ext uri="{FF2B5EF4-FFF2-40B4-BE49-F238E27FC236}">
              <a16:creationId xmlns:a16="http://schemas.microsoft.com/office/drawing/2014/main" id="{00000000-0008-0000-0400-000061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60977</xdr:rowOff>
    </xdr:from>
    <xdr:ext cx="762000" cy="259045"/>
    <xdr:sp macro="" textlink="">
      <xdr:nvSpPr>
        <xdr:cNvPr id="355" name="公債費最大値テキスト">
          <a:extLst>
            <a:ext uri="{FF2B5EF4-FFF2-40B4-BE49-F238E27FC236}">
              <a16:creationId xmlns:a16="http://schemas.microsoft.com/office/drawing/2014/main" id="{00000000-0008-0000-0400-000063010000}"/>
            </a:ext>
          </a:extLst>
        </xdr:cNvPr>
        <xdr:cNvSpPr txBox="1"/>
      </xdr:nvSpPr>
      <xdr:spPr>
        <a:xfrm>
          <a:off x="4914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146050</xdr:rowOff>
    </xdr:from>
    <xdr:to>
      <xdr:col>24</xdr:col>
      <xdr:colOff>114300</xdr:colOff>
      <xdr:row>72</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50800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3987800" y="13500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92727</xdr:rowOff>
    </xdr:from>
    <xdr:ext cx="762000" cy="259045"/>
    <xdr:sp macro="" textlink="">
      <xdr:nvSpPr>
        <xdr:cNvPr id="358" name="公債費平均値テキスト">
          <a:extLst>
            <a:ext uri="{FF2B5EF4-FFF2-40B4-BE49-F238E27FC236}">
              <a16:creationId xmlns:a16="http://schemas.microsoft.com/office/drawing/2014/main" id="{00000000-0008-0000-0400-000066010000}"/>
            </a:ext>
          </a:extLst>
        </xdr:cNvPr>
        <xdr:cNvSpPr txBox="1"/>
      </xdr:nvSpPr>
      <xdr:spPr>
        <a:xfrm>
          <a:off x="4914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50800</xdr:rowOff>
    </xdr:from>
    <xdr:to>
      <xdr:col>19</xdr:col>
      <xdr:colOff>187325</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098800" y="135953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127000</xdr:rowOff>
    </xdr:from>
    <xdr:to>
      <xdr:col>15</xdr:col>
      <xdr:colOff>98425</xdr:colOff>
      <xdr:row>80</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2209800" y="1367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111777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717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127000</xdr:rowOff>
    </xdr:from>
    <xdr:to>
      <xdr:col>11</xdr:col>
      <xdr:colOff>9525</xdr:colOff>
      <xdr:row>80</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1320800" y="1367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152400</xdr:rowOff>
    </xdr:from>
    <xdr:to>
      <xdr:col>11</xdr:col>
      <xdr:colOff>60325</xdr:colOff>
      <xdr:row>79</xdr:row>
      <xdr:rowOff>82550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159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92727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828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0</xdr:rowOff>
    </xdr:from>
    <xdr:to>
      <xdr:col>6</xdr:col>
      <xdr:colOff>171450</xdr:colOff>
      <xdr:row>79</xdr:row>
      <xdr:rowOff>101600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1270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111777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939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77" name="公債費該当値テキスト">
          <a:extLst>
            <a:ext uri="{FF2B5EF4-FFF2-40B4-BE49-F238E27FC236}">
              <a16:creationId xmlns:a16="http://schemas.microsoft.com/office/drawing/2014/main" id="{00000000-0008-0000-0400-000079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0</xdr:rowOff>
    </xdr:from>
    <xdr:to>
      <xdr:col>20</xdr:col>
      <xdr:colOff>38100</xdr:colOff>
      <xdr:row>79</xdr:row>
      <xdr:rowOff>101600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937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86377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19050</xdr:rowOff>
    </xdr:from>
    <xdr:to>
      <xdr:col>15</xdr:col>
      <xdr:colOff>149225</xdr:colOff>
      <xdr:row>80</xdr:row>
      <xdr:rowOff>120650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048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105427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76200</xdr:rowOff>
    </xdr:from>
    <xdr:to>
      <xdr:col>11</xdr:col>
      <xdr:colOff>60325</xdr:colOff>
      <xdr:row>80</xdr:row>
      <xdr:rowOff>6350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2159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162577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政策評価結果に基づく施策及び事務事業の徹底した見直しを進めてきているが、主に社会保障関係経費などの補助費等が増加の傾向にあることから、全国及びグループ内平均を上回っている。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69</xdr:row>
      <xdr:rowOff>107950</xdr:rowOff>
    </xdr:from>
    <xdr:ext cx="298543" cy="225703"/>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81</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99077</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127000</xdr:rowOff>
    </xdr:from>
    <xdr:to>
      <xdr:col>82</xdr:col>
      <xdr:colOff>196850</xdr:colOff>
      <xdr:row>81</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79</xdr:row>
      <xdr:rowOff>88900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5671800" y="133096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111777</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4782800" y="1319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114300</xdr:rowOff>
    </xdr:from>
    <xdr:to>
      <xdr:col>78</xdr:col>
      <xdr:colOff>120650</xdr:colOff>
      <xdr:row>76</xdr:row>
      <xdr:rowOff>44450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54627</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3893800" y="13195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19050</xdr:rowOff>
    </xdr:from>
    <xdr:to>
      <xdr:col>74</xdr:col>
      <xdr:colOff>31750</xdr:colOff>
      <xdr:row>75</xdr:row>
      <xdr:rowOff>120650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146050</xdr:rowOff>
    </xdr:from>
    <xdr:to>
      <xdr:col>69</xdr:col>
      <xdr:colOff>92075</xdr:colOff>
      <xdr:row>77</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283335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0</xdr:rowOff>
    </xdr:from>
    <xdr:to>
      <xdr:col>65</xdr:col>
      <xdr:colOff>53975</xdr:colOff>
      <xdr:row>73</xdr:row>
      <xdr:rowOff>101600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38100</xdr:rowOff>
    </xdr:from>
    <xdr:to>
      <xdr:col>82</xdr:col>
      <xdr:colOff>158750</xdr:colOff>
      <xdr:row>79</xdr:row>
      <xdr:rowOff>139700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10177</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95250</xdr:rowOff>
    </xdr:from>
    <xdr:to>
      <xdr:col>65</xdr:col>
      <xdr:colOff>53975</xdr:colOff>
      <xdr:row>75</xdr:row>
      <xdr:rowOff>25400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20353</xdr:rowOff>
    </xdr:from>
    <xdr:to>
      <xdr:col>29</xdr:col>
      <xdr:colOff>127000</xdr:colOff>
      <xdr:row>20</xdr:row>
      <xdr:rowOff>73845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5378"/>
          <a:ext cx="0" cy="142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45922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73845</xdr:rowOff>
    </xdr:from>
    <xdr:to>
      <xdr:col>30</xdr:col>
      <xdr:colOff>25400</xdr:colOff>
      <xdr:row>20</xdr:row>
      <xdr:rowOff>73845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106730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20353</xdr:rowOff>
    </xdr:from>
    <xdr:to>
      <xdr:col>30</xdr:col>
      <xdr:colOff>25400</xdr:colOff>
      <xdr:row>12</xdr:row>
      <xdr:rowOff>20353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5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110127</xdr:rowOff>
    </xdr:from>
    <xdr:to>
      <xdr:col>29</xdr:col>
      <xdr:colOff>127000</xdr:colOff>
      <xdr:row>18</xdr:row>
      <xdr:rowOff>133444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3852"/>
          <a:ext cx="6477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69519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52992</xdr:rowOff>
    </xdr:from>
    <xdr:to>
      <xdr:col>29</xdr:col>
      <xdr:colOff>177800</xdr:colOff>
      <xdr:row>17</xdr:row>
      <xdr:rowOff>154592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133444</xdr:rowOff>
    </xdr:from>
    <xdr:to>
      <xdr:col>26</xdr:col>
      <xdr:colOff>50800</xdr:colOff>
      <xdr:row>18</xdr:row>
      <xdr:rowOff>147356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67169"/>
          <a:ext cx="698500" cy="1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61156</xdr:rowOff>
    </xdr:from>
    <xdr:to>
      <xdr:col>26</xdr:col>
      <xdr:colOff>101600</xdr:colOff>
      <xdr:row>17</xdr:row>
      <xdr:rowOff>162756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2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109833</xdr:rowOff>
    </xdr:from>
    <xdr:to>
      <xdr:col>22</xdr:col>
      <xdr:colOff>114300</xdr:colOff>
      <xdr:row>18</xdr:row>
      <xdr:rowOff>147356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00658"/>
          <a:ext cx="698500" cy="380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68243</xdr:rowOff>
    </xdr:from>
    <xdr:to>
      <xdr:col>22</xdr:col>
      <xdr:colOff>165100</xdr:colOff>
      <xdr:row>17</xdr:row>
      <xdr:rowOff>169843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8570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109833</xdr:rowOff>
    </xdr:from>
    <xdr:to>
      <xdr:col>18</xdr:col>
      <xdr:colOff>177800</xdr:colOff>
      <xdr:row>17</xdr:row>
      <xdr:rowOff>20418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00658"/>
          <a:ext cx="698500" cy="8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82187</xdr:rowOff>
    </xdr:from>
    <xdr:to>
      <xdr:col>19</xdr:col>
      <xdr:colOff>38100</xdr:colOff>
      <xdr:row>17</xdr:row>
      <xdr:rowOff>12337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168564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109978</xdr:rowOff>
    </xdr:from>
    <xdr:to>
      <xdr:col>15</xdr:col>
      <xdr:colOff>101600</xdr:colOff>
      <xdr:row>17</xdr:row>
      <xdr:rowOff>40128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50305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6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59327</xdr:rowOff>
    </xdr:from>
    <xdr:to>
      <xdr:col>29</xdr:col>
      <xdr:colOff>177800</xdr:colOff>
      <xdr:row>18</xdr:row>
      <xdr:rowOff>160927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31404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82644</xdr:rowOff>
    </xdr:from>
    <xdr:to>
      <xdr:col>26</xdr:col>
      <xdr:colOff>101600</xdr:colOff>
      <xdr:row>19</xdr:row>
      <xdr:rowOff>12795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1636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169021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02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96556</xdr:rowOff>
    </xdr:from>
    <xdr:to>
      <xdr:col>22</xdr:col>
      <xdr:colOff>165100</xdr:colOff>
      <xdr:row>19</xdr:row>
      <xdr:rowOff>26706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11483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59033</xdr:rowOff>
    </xdr:from>
    <xdr:to>
      <xdr:col>19</xdr:col>
      <xdr:colOff>38100</xdr:colOff>
      <xdr:row>16</xdr:row>
      <xdr:rowOff>160633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4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170810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1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141068</xdr:rowOff>
    </xdr:from>
    <xdr:to>
      <xdr:col>15</xdr:col>
      <xdr:colOff>101600</xdr:colOff>
      <xdr:row>17</xdr:row>
      <xdr:rowOff>71218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31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55995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1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79832</xdr:rowOff>
    </xdr:from>
    <xdr:to>
      <xdr:col>29</xdr:col>
      <xdr:colOff>127000</xdr:colOff>
      <xdr:row>37</xdr:row>
      <xdr:rowOff>238290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347282"/>
          <a:ext cx="0" cy="10157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210367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3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238290</xdr:rowOff>
    </xdr:from>
    <xdr:to>
      <xdr:col>30</xdr:col>
      <xdr:colOff>25400</xdr:colOff>
      <xdr:row>37</xdr:row>
      <xdr:rowOff>238290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629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166209</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609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79832</xdr:rowOff>
    </xdr:from>
    <xdr:to>
      <xdr:col>30</xdr:col>
      <xdr:colOff>25400</xdr:colOff>
      <xdr:row>34</xdr:row>
      <xdr:rowOff>79832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347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68821</xdr:rowOff>
    </xdr:from>
    <xdr:to>
      <xdr:col>29</xdr:col>
      <xdr:colOff>127000</xdr:colOff>
      <xdr:row>34</xdr:row>
      <xdr:rowOff>79832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336271"/>
          <a:ext cx="647700" cy="1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128249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156172</xdr:rowOff>
    </xdr:from>
    <xdr:to>
      <xdr:col>29</xdr:col>
      <xdr:colOff>177800</xdr:colOff>
      <xdr:row>35</xdr:row>
      <xdr:rowOff>257772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6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236652</xdr:rowOff>
    </xdr:from>
    <xdr:to>
      <xdr:col>26</xdr:col>
      <xdr:colOff>50800</xdr:colOff>
      <xdr:row>34</xdr:row>
      <xdr:rowOff>68821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161202"/>
          <a:ext cx="698500" cy="175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129083</xdr:rowOff>
    </xdr:from>
    <xdr:to>
      <xdr:col>26</xdr:col>
      <xdr:colOff>101600</xdr:colOff>
      <xdr:row>35</xdr:row>
      <xdr:rowOff>230683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394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215460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2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236652</xdr:rowOff>
    </xdr:from>
    <xdr:to>
      <xdr:col>22</xdr:col>
      <xdr:colOff>114300</xdr:colOff>
      <xdr:row>33</xdr:row>
      <xdr:rowOff>309194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161202"/>
          <a:ext cx="698500" cy="72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42520</xdr:rowOff>
    </xdr:from>
    <xdr:to>
      <xdr:col>22</xdr:col>
      <xdr:colOff>165100</xdr:colOff>
      <xdr:row>35</xdr:row>
      <xdr:rowOff>144120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52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128897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73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309194</xdr:rowOff>
    </xdr:from>
    <xdr:to>
      <xdr:col>18</xdr:col>
      <xdr:colOff>177800</xdr:colOff>
      <xdr:row>33</xdr:row>
      <xdr:rowOff>319786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233744"/>
          <a:ext cx="698500" cy="1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50482</xdr:rowOff>
    </xdr:from>
    <xdr:to>
      <xdr:col>19</xdr:col>
      <xdr:colOff>38100</xdr:colOff>
      <xdr:row>35</xdr:row>
      <xdr:rowOff>152082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60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136859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4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34481</xdr:rowOff>
    </xdr:from>
    <xdr:to>
      <xdr:col>15</xdr:col>
      <xdr:colOff>101600</xdr:colOff>
      <xdr:row>35</xdr:row>
      <xdr:rowOff>136081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44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120858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31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29032</xdr:rowOff>
    </xdr:from>
    <xdr:to>
      <xdr:col>29</xdr:col>
      <xdr:colOff>177800</xdr:colOff>
      <xdr:row>34</xdr:row>
      <xdr:rowOff>130632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296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280509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20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18021</xdr:rowOff>
    </xdr:from>
    <xdr:to>
      <xdr:col>26</xdr:col>
      <xdr:colOff>101600</xdr:colOff>
      <xdr:row>34</xdr:row>
      <xdr:rowOff>119621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28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129798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05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185852</xdr:rowOff>
    </xdr:from>
    <xdr:to>
      <xdr:col>22</xdr:col>
      <xdr:colOff>165100</xdr:colOff>
      <xdr:row>33</xdr:row>
      <xdr:rowOff>287452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110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126179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58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258394</xdr:rowOff>
    </xdr:from>
    <xdr:to>
      <xdr:col>19</xdr:col>
      <xdr:colOff>38100</xdr:colOff>
      <xdr:row>34</xdr:row>
      <xdr:rowOff>17094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182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27271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595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268986</xdr:rowOff>
    </xdr:from>
    <xdr:to>
      <xdr:col>15</xdr:col>
      <xdr:colOff>101600</xdr:colOff>
      <xdr:row>34</xdr:row>
      <xdr:rowOff>27686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193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37863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5,267,762
5,226,066
83,424.39
2,425,830,211
2,411,637,482
9,565,708
1,344,611,193
5,812,170,802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20.7
326.9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1658</xdr:rowOff>
    </xdr:from>
    <xdr:to>
      <xdr:col>24</xdr:col>
      <xdr:colOff>62865</xdr:colOff>
      <xdr:row>39</xdr:row>
      <xdr:rowOff>167165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6608"/>
          <a:ext cx="1270" cy="15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170992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167165</xdr:rowOff>
    </xdr:from>
    <xdr:to>
      <xdr:col>24</xdr:col>
      <xdr:colOff>152400</xdr:colOff>
      <xdr:row>39</xdr:row>
      <xdr:rowOff>167165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119785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1658</xdr:rowOff>
    </xdr:from>
    <xdr:to>
      <xdr:col>24</xdr:col>
      <xdr:colOff>152400</xdr:colOff>
      <xdr:row>31</xdr:row>
      <xdr:rowOff>1658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13088</xdr:rowOff>
    </xdr:from>
    <xdr:to>
      <xdr:col>24</xdr:col>
      <xdr:colOff>63500</xdr:colOff>
      <xdr:row>38</xdr:row>
      <xdr:rowOff>81015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28188"/>
          <a:ext cx="8382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127420</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104543</xdr:rowOff>
    </xdr:from>
    <xdr:to>
      <xdr:col>24</xdr:col>
      <xdr:colOff>114300</xdr:colOff>
      <xdr:row>37</xdr:row>
      <xdr:rowOff>34693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66940</xdr:rowOff>
    </xdr:from>
    <xdr:to>
      <xdr:col>19</xdr:col>
      <xdr:colOff>177800</xdr:colOff>
      <xdr:row>38</xdr:row>
      <xdr:rowOff>81015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82040"/>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124333</xdr:rowOff>
    </xdr:from>
    <xdr:to>
      <xdr:col>20</xdr:col>
      <xdr:colOff>38100</xdr:colOff>
      <xdr:row>37</xdr:row>
      <xdr:rowOff>54483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71010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07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145186</xdr:rowOff>
    </xdr:from>
    <xdr:to>
      <xdr:col>15</xdr:col>
      <xdr:colOff>50800</xdr:colOff>
      <xdr:row>38</xdr:row>
      <xdr:rowOff>66940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45936"/>
          <a:ext cx="889000" cy="4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137951</xdr:rowOff>
    </xdr:from>
    <xdr:to>
      <xdr:col>15</xdr:col>
      <xdr:colOff>101600</xdr:colOff>
      <xdr:row>37</xdr:row>
      <xdr:rowOff>68101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84628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08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145186</xdr:rowOff>
    </xdr:from>
    <xdr:to>
      <xdr:col>10</xdr:col>
      <xdr:colOff>114300</xdr:colOff>
      <xdr:row>36</xdr:row>
      <xdr:rowOff>24094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45936"/>
          <a:ext cx="8890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105033</xdr:rowOff>
    </xdr:from>
    <xdr:to>
      <xdr:col>10</xdr:col>
      <xdr:colOff>165100</xdr:colOff>
      <xdr:row>36</xdr:row>
      <xdr:rowOff>35183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0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26310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19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125900</xdr:rowOff>
    </xdr:from>
    <xdr:to>
      <xdr:col>6</xdr:col>
      <xdr:colOff>38100</xdr:colOff>
      <xdr:row>36</xdr:row>
      <xdr:rowOff>56050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72577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0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133738</xdr:rowOff>
    </xdr:from>
    <xdr:to>
      <xdr:col>24</xdr:col>
      <xdr:colOff>114300</xdr:colOff>
      <xdr:row>38</xdr:row>
      <xdr:rowOff>63888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112165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5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30215</xdr:rowOff>
    </xdr:from>
    <xdr:to>
      <xdr:col>20</xdr:col>
      <xdr:colOff>38100</xdr:colOff>
      <xdr:row>38</xdr:row>
      <xdr:rowOff>131815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38</xdr:row>
      <xdr:rowOff>122942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663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16140</xdr:rowOff>
    </xdr:from>
    <xdr:to>
      <xdr:col>15</xdr:col>
      <xdr:colOff>101600</xdr:colOff>
      <xdr:row>38</xdr:row>
      <xdr:rowOff>117740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108867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2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94386</xdr:rowOff>
    </xdr:from>
    <xdr:to>
      <xdr:col>10</xdr:col>
      <xdr:colOff>165100</xdr:colOff>
      <xdr:row>36</xdr:row>
      <xdr:rowOff>24536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41063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7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144744</xdr:rowOff>
    </xdr:from>
    <xdr:to>
      <xdr:col>6</xdr:col>
      <xdr:colOff>38100</xdr:colOff>
      <xdr:row>36</xdr:row>
      <xdr:rowOff>74894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66021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23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26681</xdr:rowOff>
    </xdr:from>
    <xdr:to>
      <xdr:col>24</xdr:col>
      <xdr:colOff>62865</xdr:colOff>
      <xdr:row>58</xdr:row>
      <xdr:rowOff>29332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181"/>
          <a:ext cx="1270" cy="137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33159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29332</xdr:rowOff>
    </xdr:from>
    <xdr:to>
      <xdr:col>24</xdr:col>
      <xdr:colOff>152400</xdr:colOff>
      <xdr:row>58</xdr:row>
      <xdr:rowOff>29332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7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144808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26681</xdr:rowOff>
    </xdr:from>
    <xdr:to>
      <xdr:col>24</xdr:col>
      <xdr:colOff>152400</xdr:colOff>
      <xdr:row>50</xdr:row>
      <xdr:rowOff>26681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133299</xdr:rowOff>
    </xdr:from>
    <xdr:to>
      <xdr:col>24</xdr:col>
      <xdr:colOff>63500</xdr:colOff>
      <xdr:row>58</xdr:row>
      <xdr:rowOff>29332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05949"/>
          <a:ext cx="838200" cy="6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153016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11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130139</xdr:rowOff>
    </xdr:from>
    <xdr:to>
      <xdr:col>24</xdr:col>
      <xdr:colOff>114300</xdr:colOff>
      <xdr:row>56</xdr:row>
      <xdr:rowOff>60289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5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133299</xdr:rowOff>
    </xdr:from>
    <xdr:to>
      <xdr:col>19</xdr:col>
      <xdr:colOff>177800</xdr:colOff>
      <xdr:row>58</xdr:row>
      <xdr:rowOff>60330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05949"/>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148336</xdr:rowOff>
    </xdr:from>
    <xdr:to>
      <xdr:col>20</xdr:col>
      <xdr:colOff>38100</xdr:colOff>
      <xdr:row>56</xdr:row>
      <xdr:rowOff>78486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7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95013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3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60330</xdr:rowOff>
    </xdr:from>
    <xdr:to>
      <xdr:col>15</xdr:col>
      <xdr:colOff>50800</xdr:colOff>
      <xdr:row>58</xdr:row>
      <xdr:rowOff>99192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044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167081</xdr:rowOff>
    </xdr:from>
    <xdr:to>
      <xdr:col>15</xdr:col>
      <xdr:colOff>101600</xdr:colOff>
      <xdr:row>56</xdr:row>
      <xdr:rowOff>97231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113758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3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74961</xdr:rowOff>
    </xdr:from>
    <xdr:to>
      <xdr:col>10</xdr:col>
      <xdr:colOff>114300</xdr:colOff>
      <xdr:row>58</xdr:row>
      <xdr:rowOff>99192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19061"/>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112217</xdr:rowOff>
    </xdr:from>
    <xdr:to>
      <xdr:col>10</xdr:col>
      <xdr:colOff>165100</xdr:colOff>
      <xdr:row>57</xdr:row>
      <xdr:rowOff>42367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58894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4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81311</xdr:rowOff>
    </xdr:from>
    <xdr:to>
      <xdr:col>6</xdr:col>
      <xdr:colOff>38100</xdr:colOff>
      <xdr:row>57</xdr:row>
      <xdr:rowOff>11461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27988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4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149982</xdr:rowOff>
    </xdr:from>
    <xdr:to>
      <xdr:col>24</xdr:col>
      <xdr:colOff>114300</xdr:colOff>
      <xdr:row>58</xdr:row>
      <xdr:rowOff>80132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64909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3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82499</xdr:rowOff>
    </xdr:from>
    <xdr:to>
      <xdr:col>20</xdr:col>
      <xdr:colOff>38100</xdr:colOff>
      <xdr:row>58</xdr:row>
      <xdr:rowOff>12649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3776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94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9530</xdr:rowOff>
    </xdr:from>
    <xdr:to>
      <xdr:col>15</xdr:col>
      <xdr:colOff>101600</xdr:colOff>
      <xdr:row>58</xdr:row>
      <xdr:rowOff>111130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102257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48392</xdr:rowOff>
    </xdr:from>
    <xdr:to>
      <xdr:col>10</xdr:col>
      <xdr:colOff>165100</xdr:colOff>
      <xdr:row>58</xdr:row>
      <xdr:rowOff>149992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141119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8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24161</xdr:rowOff>
    </xdr:from>
    <xdr:to>
      <xdr:col>6</xdr:col>
      <xdr:colOff>38100</xdr:colOff>
      <xdr:row>58</xdr:row>
      <xdr:rowOff>125761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116888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170180</xdr:rowOff>
    </xdr:from>
    <xdr:to>
      <xdr:col>24</xdr:col>
      <xdr:colOff>62865</xdr:colOff>
      <xdr:row>79</xdr:row>
      <xdr:rowOff>41021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00230"/>
          <a:ext cx="1270" cy="158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44848</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41021</xdr:rowOff>
    </xdr:from>
    <xdr:to>
      <xdr:col>24</xdr:col>
      <xdr:colOff>152400</xdr:colOff>
      <xdr:row>79</xdr:row>
      <xdr:rowOff>41021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8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116857</xdr:rowOff>
    </xdr:from>
    <xdr:ext cx="469744"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7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170180</xdr:rowOff>
    </xdr:from>
    <xdr:to>
      <xdr:col>24</xdr:col>
      <xdr:colOff>152400</xdr:colOff>
      <xdr:row>69</xdr:row>
      <xdr:rowOff>170180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0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163322</xdr:rowOff>
    </xdr:from>
    <xdr:to>
      <xdr:col>24</xdr:col>
      <xdr:colOff>63500</xdr:colOff>
      <xdr:row>74</xdr:row>
      <xdr:rowOff>109982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679172"/>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50182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90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71755</xdr:rowOff>
    </xdr:from>
    <xdr:to>
      <xdr:col>24</xdr:col>
      <xdr:colOff>114300</xdr:colOff>
      <xdr:row>76</xdr:row>
      <xdr:rowOff>1905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140843</xdr:rowOff>
    </xdr:from>
    <xdr:to>
      <xdr:col>19</xdr:col>
      <xdr:colOff>177800</xdr:colOff>
      <xdr:row>73</xdr:row>
      <xdr:rowOff>163322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65669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117856</xdr:rowOff>
    </xdr:from>
    <xdr:to>
      <xdr:col>20</xdr:col>
      <xdr:colOff>38100</xdr:colOff>
      <xdr:row>74</xdr:row>
      <xdr:rowOff>48006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263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39133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49728" y="1272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140843</xdr:rowOff>
    </xdr:from>
    <xdr:to>
      <xdr:col>15</xdr:col>
      <xdr:colOff>50800</xdr:colOff>
      <xdr:row>74</xdr:row>
      <xdr:rowOff>159131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656693"/>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49657</xdr:rowOff>
    </xdr:from>
    <xdr:to>
      <xdr:col>15</xdr:col>
      <xdr:colOff>101600</xdr:colOff>
      <xdr:row>73</xdr:row>
      <xdr:rowOff>151257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256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167784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34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159131</xdr:rowOff>
    </xdr:from>
    <xdr:to>
      <xdr:col>10</xdr:col>
      <xdr:colOff>114300</xdr:colOff>
      <xdr:row>75</xdr:row>
      <xdr:rowOff>147320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2846431"/>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11938</xdr:rowOff>
    </xdr:from>
    <xdr:to>
      <xdr:col>10</xdr:col>
      <xdr:colOff>165100</xdr:colOff>
      <xdr:row>74</xdr:row>
      <xdr:rowOff>113538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2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130065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47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85852</xdr:rowOff>
    </xdr:from>
    <xdr:to>
      <xdr:col>6</xdr:col>
      <xdr:colOff>38100</xdr:colOff>
      <xdr:row>75</xdr:row>
      <xdr:rowOff>16002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277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32529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54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59182</xdr:rowOff>
    </xdr:from>
    <xdr:to>
      <xdr:col>24</xdr:col>
      <xdr:colOff>114300</xdr:colOff>
      <xdr:row>74</xdr:row>
      <xdr:rowOff>160782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7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82059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59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112522</xdr:rowOff>
    </xdr:from>
    <xdr:to>
      <xdr:col>20</xdr:col>
      <xdr:colOff>38100</xdr:colOff>
      <xdr:row>74</xdr:row>
      <xdr:rowOff>42672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6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59199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49728" y="1240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90043</xdr:rowOff>
    </xdr:from>
    <xdr:to>
      <xdr:col>15</xdr:col>
      <xdr:colOff>101600</xdr:colOff>
      <xdr:row>74</xdr:row>
      <xdr:rowOff>20193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6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11320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269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108331</xdr:rowOff>
    </xdr:from>
    <xdr:to>
      <xdr:col>10</xdr:col>
      <xdr:colOff>165100</xdr:colOff>
      <xdr:row>75</xdr:row>
      <xdr:rowOff>38481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7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29608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288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96520</xdr:rowOff>
    </xdr:from>
    <xdr:to>
      <xdr:col>6</xdr:col>
      <xdr:colOff>38100</xdr:colOff>
      <xdr:row>76</xdr:row>
      <xdr:rowOff>26670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17797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4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74595</xdr:rowOff>
    </xdr:from>
    <xdr:to>
      <xdr:col>24</xdr:col>
      <xdr:colOff>62865</xdr:colOff>
      <xdr:row>99</xdr:row>
      <xdr:rowOff>58319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05095"/>
          <a:ext cx="1270" cy="152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62146</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58319</xdr:rowOff>
    </xdr:from>
    <xdr:to>
      <xdr:col>24</xdr:col>
      <xdr:colOff>152400</xdr:colOff>
      <xdr:row>99</xdr:row>
      <xdr:rowOff>58319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3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21272</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74595</xdr:rowOff>
    </xdr:from>
    <xdr:to>
      <xdr:col>24</xdr:col>
      <xdr:colOff>152400</xdr:colOff>
      <xdr:row>90</xdr:row>
      <xdr:rowOff>74595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38841</xdr:rowOff>
    </xdr:from>
    <xdr:to>
      <xdr:col>24</xdr:col>
      <xdr:colOff>63500</xdr:colOff>
      <xdr:row>95</xdr:row>
      <xdr:rowOff>40762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326591"/>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25813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31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47386</xdr:rowOff>
    </xdr:from>
    <xdr:to>
      <xdr:col>24</xdr:col>
      <xdr:colOff>114300</xdr:colOff>
      <xdr:row>95</xdr:row>
      <xdr:rowOff>148986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3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138602</xdr:rowOff>
    </xdr:from>
    <xdr:to>
      <xdr:col>19</xdr:col>
      <xdr:colOff>177800</xdr:colOff>
      <xdr:row>95</xdr:row>
      <xdr:rowOff>40762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254902"/>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75459</xdr:rowOff>
    </xdr:from>
    <xdr:to>
      <xdr:col>20</xdr:col>
      <xdr:colOff>38100</xdr:colOff>
      <xdr:row>96</xdr:row>
      <xdr:rowOff>5609</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168186</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4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137322</xdr:rowOff>
    </xdr:from>
    <xdr:to>
      <xdr:col>15</xdr:col>
      <xdr:colOff>50800</xdr:colOff>
      <xdr:row>94</xdr:row>
      <xdr:rowOff>138602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019300" y="16253622"/>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55798</xdr:rowOff>
    </xdr:from>
    <xdr:to>
      <xdr:col>15</xdr:col>
      <xdr:colOff>101600</xdr:colOff>
      <xdr:row>95</xdr:row>
      <xdr:rowOff>157398</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148525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4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137322</xdr:rowOff>
    </xdr:from>
    <xdr:to>
      <xdr:col>10</xdr:col>
      <xdr:colOff>114300</xdr:colOff>
      <xdr:row>94</xdr:row>
      <xdr:rowOff>139334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25362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146599</xdr:rowOff>
    </xdr:from>
    <xdr:to>
      <xdr:col>10</xdr:col>
      <xdr:colOff>165100</xdr:colOff>
      <xdr:row>96</xdr:row>
      <xdr:rowOff>76749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67876</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84428" y="1652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162418</xdr:rowOff>
    </xdr:from>
    <xdr:to>
      <xdr:col>6</xdr:col>
      <xdr:colOff>38100</xdr:colOff>
      <xdr:row>96</xdr:row>
      <xdr:rowOff>92568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83695</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95428" y="1654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159491</xdr:rowOff>
    </xdr:from>
    <xdr:to>
      <xdr:col>24</xdr:col>
      <xdr:colOff>114300</xdr:colOff>
      <xdr:row>95</xdr:row>
      <xdr:rowOff>89641</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2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10918</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1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161412</xdr:rowOff>
    </xdr:from>
    <xdr:to>
      <xdr:col>20</xdr:col>
      <xdr:colOff>38100</xdr:colOff>
      <xdr:row>95</xdr:row>
      <xdr:rowOff>91562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2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108089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60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87802</xdr:rowOff>
    </xdr:from>
    <xdr:to>
      <xdr:col>15</xdr:col>
      <xdr:colOff>101600</xdr:colOff>
      <xdr:row>95</xdr:row>
      <xdr:rowOff>17952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2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34479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59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86522</xdr:rowOff>
    </xdr:from>
    <xdr:to>
      <xdr:col>10</xdr:col>
      <xdr:colOff>165100</xdr:colOff>
      <xdr:row>95</xdr:row>
      <xdr:rowOff>16672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2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33199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597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88534</xdr:rowOff>
    </xdr:from>
    <xdr:to>
      <xdr:col>6</xdr:col>
      <xdr:colOff>38100</xdr:colOff>
      <xdr:row>95</xdr:row>
      <xdr:rowOff>18684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2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35211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598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51095</xdr:rowOff>
    </xdr:from>
    <xdr:to>
      <xdr:col>54</xdr:col>
      <xdr:colOff>189865</xdr:colOff>
      <xdr:row>39</xdr:row>
      <xdr:rowOff>28784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708945"/>
          <a:ext cx="1270" cy="10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32611</xdr:rowOff>
    </xdr:from>
    <xdr:ext cx="534377"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7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28784</xdr:rowOff>
    </xdr:from>
    <xdr:to>
      <xdr:col>55</xdr:col>
      <xdr:colOff>88900</xdr:colOff>
      <xdr:row>39</xdr:row>
      <xdr:rowOff>28784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71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169222</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4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51095</xdr:rowOff>
    </xdr:from>
    <xdr:to>
      <xdr:col>55</xdr:col>
      <xdr:colOff>88900</xdr:colOff>
      <xdr:row>33</xdr:row>
      <xdr:rowOff>51095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7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51095</xdr:rowOff>
    </xdr:from>
    <xdr:to>
      <xdr:col>55</xdr:col>
      <xdr:colOff>0</xdr:colOff>
      <xdr:row>33</xdr:row>
      <xdr:rowOff>155291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5708945"/>
          <a:ext cx="838200" cy="10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153692</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5982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3815</xdr:rowOff>
    </xdr:from>
    <xdr:to>
      <xdr:col>55</xdr:col>
      <xdr:colOff>50800</xdr:colOff>
      <xdr:row>35</xdr:row>
      <xdr:rowOff>105415</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600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5329</xdr:rowOff>
    </xdr:from>
    <xdr:to>
      <xdr:col>50</xdr:col>
      <xdr:colOff>114300</xdr:colOff>
      <xdr:row>33</xdr:row>
      <xdr:rowOff>155291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5320279"/>
          <a:ext cx="889000" cy="49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46335</xdr:rowOff>
    </xdr:from>
    <xdr:to>
      <xdr:col>50</xdr:col>
      <xdr:colOff>165100</xdr:colOff>
      <xdr:row>35</xdr:row>
      <xdr:rowOff>147935</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604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139062</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613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5329</xdr:rowOff>
    </xdr:from>
    <xdr:to>
      <xdr:col>45</xdr:col>
      <xdr:colOff>177800</xdr:colOff>
      <xdr:row>34</xdr:row>
      <xdr:rowOff>70434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7861300" y="5320279"/>
          <a:ext cx="889000" cy="57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165572</xdr:rowOff>
    </xdr:from>
    <xdr:to>
      <xdr:col>46</xdr:col>
      <xdr:colOff>38100</xdr:colOff>
      <xdr:row>33</xdr:row>
      <xdr:rowOff>95722</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565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86849</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574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68377</xdr:rowOff>
    </xdr:from>
    <xdr:to>
      <xdr:col>41</xdr:col>
      <xdr:colOff>50800</xdr:colOff>
      <xdr:row>34</xdr:row>
      <xdr:rowOff>70434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972300" y="589767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28138</xdr:rowOff>
    </xdr:from>
    <xdr:to>
      <xdr:col>41</xdr:col>
      <xdr:colOff>101600</xdr:colOff>
      <xdr:row>36</xdr:row>
      <xdr:rowOff>129738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62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120865</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94111" y="62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148336</xdr:rowOff>
    </xdr:from>
    <xdr:to>
      <xdr:col>36</xdr:col>
      <xdr:colOff>165100</xdr:colOff>
      <xdr:row>36</xdr:row>
      <xdr:rowOff>78486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69613</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705111" y="62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295</xdr:rowOff>
    </xdr:from>
    <xdr:to>
      <xdr:col>55</xdr:col>
      <xdr:colOff>50800</xdr:colOff>
      <xdr:row>33</xdr:row>
      <xdr:rowOff>101895</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56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124772</xdr:rowOff>
    </xdr:from>
    <xdr:ext cx="599010"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56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104491</xdr:rowOff>
    </xdr:from>
    <xdr:to>
      <xdr:col>50</xdr:col>
      <xdr:colOff>165100</xdr:colOff>
      <xdr:row>34</xdr:row>
      <xdr:rowOff>34641</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57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51168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27095" y="553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125979</xdr:rowOff>
    </xdr:from>
    <xdr:to>
      <xdr:col>46</xdr:col>
      <xdr:colOff>38100</xdr:colOff>
      <xdr:row>31</xdr:row>
      <xdr:rowOff>56129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52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72656</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504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19634</xdr:rowOff>
    </xdr:from>
    <xdr:to>
      <xdr:col>41</xdr:col>
      <xdr:colOff>101600</xdr:colOff>
      <xdr:row>34</xdr:row>
      <xdr:rowOff>121234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58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137761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562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17577</xdr:rowOff>
    </xdr:from>
    <xdr:to>
      <xdr:col>36</xdr:col>
      <xdr:colOff>165100</xdr:colOff>
      <xdr:row>34</xdr:row>
      <xdr:rowOff>119177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58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135704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562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38773</xdr:rowOff>
    </xdr:from>
    <xdr:to>
      <xdr:col>54</xdr:col>
      <xdr:colOff>189865</xdr:colOff>
      <xdr:row>58</xdr:row>
      <xdr:rowOff>165722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611273"/>
          <a:ext cx="1270" cy="1498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169549</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101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165722</xdr:rowOff>
    </xdr:from>
    <xdr:to>
      <xdr:col>55</xdr:col>
      <xdr:colOff>88900</xdr:colOff>
      <xdr:row>58</xdr:row>
      <xdr:rowOff>165722</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10109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156900</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3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38773</xdr:rowOff>
    </xdr:from>
    <xdr:to>
      <xdr:col>55</xdr:col>
      <xdr:colOff>88900</xdr:colOff>
      <xdr:row>50</xdr:row>
      <xdr:rowOff>38773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61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115983</xdr:rowOff>
    </xdr:from>
    <xdr:to>
      <xdr:col>55</xdr:col>
      <xdr:colOff>0</xdr:colOff>
      <xdr:row>56</xdr:row>
      <xdr:rowOff>143167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9545733"/>
          <a:ext cx="838200" cy="19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53173</xdr:rowOff>
    </xdr:from>
    <xdr:ext cx="534377"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482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74746</xdr:rowOff>
    </xdr:from>
    <xdr:to>
      <xdr:col>55</xdr:col>
      <xdr:colOff>50800</xdr:colOff>
      <xdr:row>56</xdr:row>
      <xdr:rowOff>4896</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50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143167</xdr:rowOff>
    </xdr:from>
    <xdr:to>
      <xdr:col>50</xdr:col>
      <xdr:colOff>114300</xdr:colOff>
      <xdr:row>57</xdr:row>
      <xdr:rowOff>42450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8750300" y="9744367"/>
          <a:ext cx="889000" cy="7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78784</xdr:rowOff>
    </xdr:from>
    <xdr:to>
      <xdr:col>50</xdr:col>
      <xdr:colOff>165100</xdr:colOff>
      <xdr:row>57</xdr:row>
      <xdr:rowOff>8934</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6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25461</xdr:rowOff>
    </xdr:from>
    <xdr:ext cx="534377"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59411" y="9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42450</xdr:rowOff>
    </xdr:from>
    <xdr:to>
      <xdr:col>45</xdr:col>
      <xdr:colOff>177800</xdr:colOff>
      <xdr:row>57</xdr:row>
      <xdr:rowOff>47669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7861300" y="9815100"/>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166319</xdr:rowOff>
    </xdr:from>
    <xdr:to>
      <xdr:col>46</xdr:col>
      <xdr:colOff>38100</xdr:colOff>
      <xdr:row>57</xdr:row>
      <xdr:rowOff>96469</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7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87596</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83111" y="98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47669</xdr:rowOff>
    </xdr:from>
    <xdr:to>
      <xdr:col>41</xdr:col>
      <xdr:colOff>50800</xdr:colOff>
      <xdr:row>57</xdr:row>
      <xdr:rowOff>162389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6972300" y="9820319"/>
          <a:ext cx="889000" cy="1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95853</xdr:rowOff>
    </xdr:from>
    <xdr:to>
      <xdr:col>41</xdr:col>
      <xdr:colOff>101600</xdr:colOff>
      <xdr:row>58</xdr:row>
      <xdr:rowOff>26003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86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17130</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94111" y="996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13633</xdr:rowOff>
    </xdr:from>
    <xdr:to>
      <xdr:col>36</xdr:col>
      <xdr:colOff>165100</xdr:colOff>
      <xdr:row>58</xdr:row>
      <xdr:rowOff>115233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95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106360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100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65183</xdr:rowOff>
    </xdr:from>
    <xdr:to>
      <xdr:col>55</xdr:col>
      <xdr:colOff>50800</xdr:colOff>
      <xdr:row>55</xdr:row>
      <xdr:rowOff>166783</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94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88060</xdr:rowOff>
    </xdr:from>
    <xdr:ext cx="534377"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93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92367</xdr:rowOff>
    </xdr:from>
    <xdr:to>
      <xdr:col>50</xdr:col>
      <xdr:colOff>165100</xdr:colOff>
      <xdr:row>57</xdr:row>
      <xdr:rowOff>22517</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96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13644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59411" y="97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163100</xdr:rowOff>
    </xdr:from>
    <xdr:to>
      <xdr:col>46</xdr:col>
      <xdr:colOff>38100</xdr:colOff>
      <xdr:row>57</xdr:row>
      <xdr:rowOff>93250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97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109777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168319</xdr:rowOff>
    </xdr:from>
    <xdr:to>
      <xdr:col>41</xdr:col>
      <xdr:colOff>101600</xdr:colOff>
      <xdr:row>57</xdr:row>
      <xdr:rowOff>98469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97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114996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111589</xdr:rowOff>
    </xdr:from>
    <xdr:to>
      <xdr:col>36</xdr:col>
      <xdr:colOff>165100</xdr:colOff>
      <xdr:row>58</xdr:row>
      <xdr:rowOff>41739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98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58266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155376</xdr:rowOff>
    </xdr:from>
    <xdr:to>
      <xdr:col>54</xdr:col>
      <xdr:colOff>189865</xdr:colOff>
      <xdr:row>78</xdr:row>
      <xdr:rowOff>53680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1985426"/>
          <a:ext cx="1270" cy="144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57507</xdr:rowOff>
    </xdr:from>
    <xdr:ext cx="534377"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53680</xdr:rowOff>
    </xdr:from>
    <xdr:to>
      <xdr:col>55</xdr:col>
      <xdr:colOff>88900</xdr:colOff>
      <xdr:row>78</xdr:row>
      <xdr:rowOff>53680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42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102053</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155376</xdr:rowOff>
    </xdr:from>
    <xdr:to>
      <xdr:col>55</xdr:col>
      <xdr:colOff>88900</xdr:colOff>
      <xdr:row>69</xdr:row>
      <xdr:rowOff>155376</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198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84803</xdr:rowOff>
    </xdr:from>
    <xdr:to>
      <xdr:col>55</xdr:col>
      <xdr:colOff>0</xdr:colOff>
      <xdr:row>71</xdr:row>
      <xdr:rowOff>111484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2257753"/>
          <a:ext cx="8382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108475</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79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130048</xdr:rowOff>
    </xdr:from>
    <xdr:to>
      <xdr:col>55</xdr:col>
      <xdr:colOff>50800</xdr:colOff>
      <xdr:row>75</xdr:row>
      <xdr:rowOff>60198</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111484</xdr:rowOff>
    </xdr:from>
    <xdr:to>
      <xdr:col>50</xdr:col>
      <xdr:colOff>114300</xdr:colOff>
      <xdr:row>73</xdr:row>
      <xdr:rowOff>27229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2284434"/>
          <a:ext cx="889000" cy="25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153202</xdr:rowOff>
    </xdr:from>
    <xdr:to>
      <xdr:col>50</xdr:col>
      <xdr:colOff>165100</xdr:colOff>
      <xdr:row>75</xdr:row>
      <xdr:rowOff>83352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74479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29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27229</xdr:rowOff>
    </xdr:from>
    <xdr:to>
      <xdr:col>45</xdr:col>
      <xdr:colOff>177800</xdr:colOff>
      <xdr:row>73</xdr:row>
      <xdr:rowOff>83236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2543079"/>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116495</xdr:rowOff>
    </xdr:from>
    <xdr:to>
      <xdr:col>46</xdr:col>
      <xdr:colOff>38100</xdr:colOff>
      <xdr:row>76</xdr:row>
      <xdr:rowOff>46645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37772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06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83236</xdr:rowOff>
    </xdr:from>
    <xdr:to>
      <xdr:col>41</xdr:col>
      <xdr:colOff>50800</xdr:colOff>
      <xdr:row>74</xdr:row>
      <xdr:rowOff>132124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2599086"/>
          <a:ext cx="889000" cy="2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43768</xdr:rowOff>
    </xdr:from>
    <xdr:to>
      <xdr:col>41</xdr:col>
      <xdr:colOff>101600</xdr:colOff>
      <xdr:row>76</xdr:row>
      <xdr:rowOff>145368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07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136495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55394</xdr:rowOff>
    </xdr:from>
    <xdr:to>
      <xdr:col>36</xdr:col>
      <xdr:colOff>165100</xdr:colOff>
      <xdr:row>75</xdr:row>
      <xdr:rowOff>156994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2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148121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0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34003</xdr:rowOff>
    </xdr:from>
    <xdr:to>
      <xdr:col>55</xdr:col>
      <xdr:colOff>50800</xdr:colOff>
      <xdr:row>71</xdr:row>
      <xdr:rowOff>135603</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22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56880</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05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60684</xdr:rowOff>
    </xdr:from>
    <xdr:to>
      <xdr:col>50</xdr:col>
      <xdr:colOff>165100</xdr:colOff>
      <xdr:row>71</xdr:row>
      <xdr:rowOff>162284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22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7361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20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147879</xdr:rowOff>
    </xdr:from>
    <xdr:to>
      <xdr:col>46</xdr:col>
      <xdr:colOff>38100</xdr:colOff>
      <xdr:row>73</xdr:row>
      <xdr:rowOff>78029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249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94556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2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32436</xdr:rowOff>
    </xdr:from>
    <xdr:to>
      <xdr:col>41</xdr:col>
      <xdr:colOff>101600</xdr:colOff>
      <xdr:row>73</xdr:row>
      <xdr:rowOff>134036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5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150563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32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81324</xdr:rowOff>
    </xdr:from>
    <xdr:to>
      <xdr:col>36</xdr:col>
      <xdr:colOff>165100</xdr:colOff>
      <xdr:row>75</xdr:row>
      <xdr:rowOff>11474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7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28001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5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111387</xdr:rowOff>
    </xdr:from>
    <xdr:to>
      <xdr:col>54</xdr:col>
      <xdr:colOff>189865</xdr:colOff>
      <xdr:row>98</xdr:row>
      <xdr:rowOff>157694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41887"/>
          <a:ext cx="1270" cy="141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161521</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157694</xdr:rowOff>
    </xdr:from>
    <xdr:to>
      <xdr:col>55</xdr:col>
      <xdr:colOff>88900</xdr:colOff>
      <xdr:row>98</xdr:row>
      <xdr:rowOff>157694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5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58064</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111387</xdr:rowOff>
    </xdr:from>
    <xdr:to>
      <xdr:col>55</xdr:col>
      <xdr:colOff>88900</xdr:colOff>
      <xdr:row>90</xdr:row>
      <xdr:rowOff>111387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157694</xdr:rowOff>
    </xdr:from>
    <xdr:to>
      <xdr:col>55</xdr:col>
      <xdr:colOff>0</xdr:colOff>
      <xdr:row>99</xdr:row>
      <xdr:rowOff>143097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959794"/>
          <a:ext cx="838200" cy="15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41302</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15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18425</xdr:rowOff>
    </xdr:from>
    <xdr:to>
      <xdr:col>55</xdr:col>
      <xdr:colOff>50800</xdr:colOff>
      <xdr:row>95</xdr:row>
      <xdr:rowOff>120025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33956</xdr:rowOff>
    </xdr:from>
    <xdr:to>
      <xdr:col>50</xdr:col>
      <xdr:colOff>114300</xdr:colOff>
      <xdr:row>99</xdr:row>
      <xdr:rowOff>143097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7007506"/>
          <a:ext cx="889000" cy="10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26198</xdr:rowOff>
    </xdr:from>
    <xdr:to>
      <xdr:col>50</xdr:col>
      <xdr:colOff>165100</xdr:colOff>
      <xdr:row>96</xdr:row>
      <xdr:rowOff>127798</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144325</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26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21481</xdr:rowOff>
    </xdr:from>
    <xdr:to>
      <xdr:col>45</xdr:col>
      <xdr:colOff>177800</xdr:colOff>
      <xdr:row>99</xdr:row>
      <xdr:rowOff>33956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995031"/>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37074</xdr:rowOff>
    </xdr:from>
    <xdr:to>
      <xdr:col>46</xdr:col>
      <xdr:colOff>38100</xdr:colOff>
      <xdr:row>96</xdr:row>
      <xdr:rowOff>138674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155201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27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21481</xdr:rowOff>
    </xdr:from>
    <xdr:to>
      <xdr:col>41</xdr:col>
      <xdr:colOff>50800</xdr:colOff>
      <xdr:row>99</xdr:row>
      <xdr:rowOff>46006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995031"/>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46445</xdr:rowOff>
    </xdr:from>
    <xdr:to>
      <xdr:col>41</xdr:col>
      <xdr:colOff>101600</xdr:colOff>
      <xdr:row>96</xdr:row>
      <xdr:rowOff>148045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5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164572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28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24957</xdr:rowOff>
    </xdr:from>
    <xdr:to>
      <xdr:col>36</xdr:col>
      <xdr:colOff>165100</xdr:colOff>
      <xdr:row>98</xdr:row>
      <xdr:rowOff>126557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8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143084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60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106894</xdr:rowOff>
    </xdr:from>
    <xdr:to>
      <xdr:col>55</xdr:col>
      <xdr:colOff>50800</xdr:colOff>
      <xdr:row>99</xdr:row>
      <xdr:rowOff>37044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9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21821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82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92297</xdr:rowOff>
    </xdr:from>
    <xdr:to>
      <xdr:col>50</xdr:col>
      <xdr:colOff>165100</xdr:colOff>
      <xdr:row>100</xdr:row>
      <xdr:rowOff>22447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706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100</xdr:row>
      <xdr:rowOff>13574</xdr:rowOff>
    </xdr:from>
    <xdr:ext cx="469744"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91728" y="1715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154606</xdr:rowOff>
    </xdr:from>
    <xdr:to>
      <xdr:col>46</xdr:col>
      <xdr:colOff>38100</xdr:colOff>
      <xdr:row>99</xdr:row>
      <xdr:rowOff>84756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9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75883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70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142131</xdr:rowOff>
    </xdr:from>
    <xdr:to>
      <xdr:col>41</xdr:col>
      <xdr:colOff>101600</xdr:colOff>
      <xdr:row>99</xdr:row>
      <xdr:rowOff>72281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9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63408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703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166656</xdr:rowOff>
    </xdr:from>
    <xdr:to>
      <xdr:col>36</xdr:col>
      <xdr:colOff>165100</xdr:colOff>
      <xdr:row>99</xdr:row>
      <xdr:rowOff>96806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9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87933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706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xdr:rowOff>
    </xdr:from>
    <xdr:to>
      <xdr:col>85</xdr:col>
      <xdr:colOff>126364</xdr:colOff>
      <xdr:row>37</xdr:row>
      <xdr:rowOff>106381</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316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110208</xdr:rowOff>
    </xdr:from>
    <xdr:ext cx="469744"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45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106381</xdr:rowOff>
    </xdr:from>
    <xdr:to>
      <xdr:col>86</xdr:col>
      <xdr:colOff>25400</xdr:colOff>
      <xdr:row>37</xdr:row>
      <xdr:rowOff>106381</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45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120152</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xdr:rowOff>
    </xdr:from>
    <xdr:to>
      <xdr:col>86</xdr:col>
      <xdr:colOff>25400</xdr:colOff>
      <xdr:row>31</xdr:row>
      <xdr:rowOff>2025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31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71577</xdr:rowOff>
    </xdr:from>
    <xdr:to>
      <xdr:col>85</xdr:col>
      <xdr:colOff>127000</xdr:colOff>
      <xdr:row>36</xdr:row>
      <xdr:rowOff>23114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072327"/>
          <a:ext cx="8382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118864</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594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95987</xdr:rowOff>
    </xdr:from>
    <xdr:to>
      <xdr:col>85</xdr:col>
      <xdr:colOff>177800</xdr:colOff>
      <xdr:row>36</xdr:row>
      <xdr:rowOff>26137</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09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71577</xdr:rowOff>
    </xdr:from>
    <xdr:to>
      <xdr:col>81</xdr:col>
      <xdr:colOff>50800</xdr:colOff>
      <xdr:row>35</xdr:row>
      <xdr:rowOff>75006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0723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148279</xdr:rowOff>
    </xdr:from>
    <xdr:to>
      <xdr:col>81</xdr:col>
      <xdr:colOff>101600</xdr:colOff>
      <xdr:row>34</xdr:row>
      <xdr:rowOff>78429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580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94956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01411" y="5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75006</xdr:rowOff>
    </xdr:from>
    <xdr:to>
      <xdr:col>76</xdr:col>
      <xdr:colOff>114300</xdr:colOff>
      <xdr:row>35</xdr:row>
      <xdr:rowOff>157188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075756"/>
          <a:ext cx="889000" cy="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120275</xdr:rowOff>
    </xdr:from>
    <xdr:to>
      <xdr:col>76</xdr:col>
      <xdr:colOff>165100</xdr:colOff>
      <xdr:row>35</xdr:row>
      <xdr:rowOff>50425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594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66952</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57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157188</xdr:rowOff>
    </xdr:from>
    <xdr:to>
      <xdr:col>71</xdr:col>
      <xdr:colOff>177800</xdr:colOff>
      <xdr:row>37</xdr:row>
      <xdr:rowOff>129870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157938"/>
          <a:ext cx="889000" cy="3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145707</xdr:rowOff>
    </xdr:from>
    <xdr:to>
      <xdr:col>72</xdr:col>
      <xdr:colOff>38100</xdr:colOff>
      <xdr:row>37</xdr:row>
      <xdr:rowOff>75857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31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66984</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41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42151</xdr:rowOff>
    </xdr:from>
    <xdr:to>
      <xdr:col>67</xdr:col>
      <xdr:colOff>101600</xdr:colOff>
      <xdr:row>37</xdr:row>
      <xdr:rowOff>143751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3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160278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16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143764</xdr:rowOff>
    </xdr:from>
    <xdr:to>
      <xdr:col>85</xdr:col>
      <xdr:colOff>177800</xdr:colOff>
      <xdr:row>36</xdr:row>
      <xdr:rowOff>73914</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122191</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20777</xdr:rowOff>
    </xdr:from>
    <xdr:to>
      <xdr:col>81</xdr:col>
      <xdr:colOff>101600</xdr:colOff>
      <xdr:row>35</xdr:row>
      <xdr:rowOff>122377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113504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1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24206</xdr:rowOff>
    </xdr:from>
    <xdr:to>
      <xdr:col>76</xdr:col>
      <xdr:colOff>165100</xdr:colOff>
      <xdr:row>35</xdr:row>
      <xdr:rowOff>125806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0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116933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1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106388</xdr:rowOff>
    </xdr:from>
    <xdr:to>
      <xdr:col>72</xdr:col>
      <xdr:colOff>38100</xdr:colOff>
      <xdr:row>36</xdr:row>
      <xdr:rowOff>36538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10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53065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58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79070</xdr:rowOff>
    </xdr:from>
    <xdr:to>
      <xdr:col>67</xdr:col>
      <xdr:colOff>101600</xdr:colOff>
      <xdr:row>38</xdr:row>
      <xdr:rowOff>9220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4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347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51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138492</xdr:rowOff>
    </xdr:from>
    <xdr:to>
      <xdr:col>85</xdr:col>
      <xdr:colOff>126364</xdr:colOff>
      <xdr:row>78</xdr:row>
      <xdr:rowOff>36633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139992"/>
          <a:ext cx="1269" cy="126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40460</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4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36633</xdr:rowOff>
    </xdr:from>
    <xdr:to>
      <xdr:col>86</xdr:col>
      <xdr:colOff>25400</xdr:colOff>
      <xdr:row>78</xdr:row>
      <xdr:rowOff>36633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40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85169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138492</xdr:rowOff>
    </xdr:from>
    <xdr:to>
      <xdr:col>86</xdr:col>
      <xdr:colOff>25400</xdr:colOff>
      <xdr:row>70</xdr:row>
      <xdr:rowOff>138492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13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165924</xdr:rowOff>
    </xdr:from>
    <xdr:to>
      <xdr:col>85</xdr:col>
      <xdr:colOff>127000</xdr:colOff>
      <xdr:row>75</xdr:row>
      <xdr:rowOff>25694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853224"/>
          <a:ext cx="8382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152497</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83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2620</xdr:rowOff>
    </xdr:from>
    <xdr:to>
      <xdr:col>85</xdr:col>
      <xdr:colOff>177800</xdr:colOff>
      <xdr:row>75</xdr:row>
      <xdr:rowOff>104220</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28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79938</xdr:rowOff>
    </xdr:from>
    <xdr:to>
      <xdr:col>81</xdr:col>
      <xdr:colOff>50800</xdr:colOff>
      <xdr:row>74</xdr:row>
      <xdr:rowOff>165924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767238"/>
          <a:ext cx="889000" cy="8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149512</xdr:rowOff>
    </xdr:from>
    <xdr:to>
      <xdr:col>81</xdr:col>
      <xdr:colOff>101600</xdr:colOff>
      <xdr:row>75</xdr:row>
      <xdr:rowOff>79662</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28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70789</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9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79938</xdr:rowOff>
    </xdr:from>
    <xdr:to>
      <xdr:col>76</xdr:col>
      <xdr:colOff>114300</xdr:colOff>
      <xdr:row>74</xdr:row>
      <xdr:rowOff>121804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767238"/>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54447</xdr:rowOff>
    </xdr:from>
    <xdr:to>
      <xdr:col>76</xdr:col>
      <xdr:colOff>165100</xdr:colOff>
      <xdr:row>74</xdr:row>
      <xdr:rowOff>156047</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27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147174</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8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55771</xdr:rowOff>
    </xdr:from>
    <xdr:to>
      <xdr:col>71</xdr:col>
      <xdr:colOff>177800</xdr:colOff>
      <xdr:row>74</xdr:row>
      <xdr:rowOff>121804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743071"/>
          <a:ext cx="8890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107384</xdr:rowOff>
    </xdr:from>
    <xdr:to>
      <xdr:col>72</xdr:col>
      <xdr:colOff>38100</xdr:colOff>
      <xdr:row>75</xdr:row>
      <xdr:rowOff>37534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279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28661</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8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107318</xdr:rowOff>
    </xdr:from>
    <xdr:to>
      <xdr:col>67</xdr:col>
      <xdr:colOff>101600</xdr:colOff>
      <xdr:row>75</xdr:row>
      <xdr:rowOff>37468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79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28595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8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146344</xdr:rowOff>
    </xdr:from>
    <xdr:to>
      <xdr:col>85</xdr:col>
      <xdr:colOff>177800</xdr:colOff>
      <xdr:row>75</xdr:row>
      <xdr:rowOff>76494</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8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169221</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68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115124</xdr:rowOff>
    </xdr:from>
    <xdr:to>
      <xdr:col>81</xdr:col>
      <xdr:colOff>101600</xdr:colOff>
      <xdr:row>75</xdr:row>
      <xdr:rowOff>45274</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8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61801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57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29138</xdr:rowOff>
    </xdr:from>
    <xdr:to>
      <xdr:col>76</xdr:col>
      <xdr:colOff>165100</xdr:colOff>
      <xdr:row>74</xdr:row>
      <xdr:rowOff>130738</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7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147265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4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71004</xdr:rowOff>
    </xdr:from>
    <xdr:to>
      <xdr:col>72</xdr:col>
      <xdr:colOff>38100</xdr:colOff>
      <xdr:row>75</xdr:row>
      <xdr:rowOff>1154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75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17681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5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4971</xdr:rowOff>
    </xdr:from>
    <xdr:to>
      <xdr:col>67</xdr:col>
      <xdr:colOff>101600</xdr:colOff>
      <xdr:row>74</xdr:row>
      <xdr:rowOff>106571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6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123098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46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115088</xdr:rowOff>
    </xdr:from>
    <xdr:to>
      <xdr:col>85</xdr:col>
      <xdr:colOff>126364</xdr:colOff>
      <xdr:row>98</xdr:row>
      <xdr:rowOff>48870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6317595" y="15545588"/>
          <a:ext cx="1269" cy="130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52697</xdr:rowOff>
    </xdr:from>
    <xdr:ext cx="469744" cy="259045"/>
    <xdr:sp macro="" textlink="">
      <xdr:nvSpPr>
        <xdr:cNvPr id="660" name="積立金最小値テキスト">
          <a:extLst>
            <a:ext uri="{FF2B5EF4-FFF2-40B4-BE49-F238E27FC236}">
              <a16:creationId xmlns:a16="http://schemas.microsoft.com/office/drawing/2014/main" id="{00000000-0008-0000-0600-000094020000}"/>
            </a:ext>
          </a:extLst>
        </xdr:cNvPr>
        <xdr:cNvSpPr txBox="1"/>
      </xdr:nvSpPr>
      <xdr:spPr>
        <a:xfrm>
          <a:off x="16370300" y="168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48870</xdr:rowOff>
    </xdr:from>
    <xdr:to>
      <xdr:col>86</xdr:col>
      <xdr:colOff>25400</xdr:colOff>
      <xdr:row>98</xdr:row>
      <xdr:rowOff>48870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685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61765</xdr:rowOff>
    </xdr:from>
    <xdr:ext cx="534377" cy="259045"/>
    <xdr:sp macro="" textlink="">
      <xdr:nvSpPr>
        <xdr:cNvPr id="662" name="積立金最大値テキスト">
          <a:extLst>
            <a:ext uri="{FF2B5EF4-FFF2-40B4-BE49-F238E27FC236}">
              <a16:creationId xmlns:a16="http://schemas.microsoft.com/office/drawing/2014/main" id="{00000000-0008-0000-0600-000096020000}"/>
            </a:ext>
          </a:extLst>
        </xdr:cNvPr>
        <xdr:cNvSpPr txBox="1"/>
      </xdr:nvSpPr>
      <xdr:spPr>
        <a:xfrm>
          <a:off x="16370300" y="153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115088</xdr:rowOff>
    </xdr:from>
    <xdr:to>
      <xdr:col>86</xdr:col>
      <xdr:colOff>25400</xdr:colOff>
      <xdr:row>90</xdr:row>
      <xdr:rowOff>115088</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554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78511</xdr:rowOff>
    </xdr:from>
    <xdr:to>
      <xdr:col>85</xdr:col>
      <xdr:colOff>127000</xdr:colOff>
      <xdr:row>98</xdr:row>
      <xdr:rowOff>18542</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5481300" y="16709161"/>
          <a:ext cx="838200" cy="1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46702</xdr:rowOff>
    </xdr:from>
    <xdr:ext cx="469744" cy="259045"/>
    <xdr:sp macro="" textlink="">
      <xdr:nvSpPr>
        <xdr:cNvPr id="665" name="積立金平均値テキスト">
          <a:extLst>
            <a:ext uri="{FF2B5EF4-FFF2-40B4-BE49-F238E27FC236}">
              <a16:creationId xmlns:a16="http://schemas.microsoft.com/office/drawing/2014/main" id="{00000000-0008-0000-0600-000099020000}"/>
            </a:ext>
          </a:extLst>
        </xdr:cNvPr>
        <xdr:cNvSpPr txBox="1"/>
      </xdr:nvSpPr>
      <xdr:spPr>
        <a:xfrm>
          <a:off x="16370300" y="16334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23825</xdr:rowOff>
    </xdr:from>
    <xdr:to>
      <xdr:col>85</xdr:col>
      <xdr:colOff>177800</xdr:colOff>
      <xdr:row>96</xdr:row>
      <xdr:rowOff>125425</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62687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10846</xdr:rowOff>
    </xdr:from>
    <xdr:to>
      <xdr:col>81</xdr:col>
      <xdr:colOff>50800</xdr:colOff>
      <xdr:row>97</xdr:row>
      <xdr:rowOff>78511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4592300" y="16641496"/>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59410</xdr:rowOff>
    </xdr:from>
    <xdr:to>
      <xdr:col>81</xdr:col>
      <xdr:colOff>101600</xdr:colOff>
      <xdr:row>96</xdr:row>
      <xdr:rowOff>161010</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5430500" y="165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6087</xdr:rowOff>
    </xdr:from>
    <xdr:ext cx="469744"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33728" y="1629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10846</xdr:rowOff>
    </xdr:from>
    <xdr:to>
      <xdr:col>76</xdr:col>
      <xdr:colOff>114300</xdr:colOff>
      <xdr:row>97</xdr:row>
      <xdr:rowOff>132462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3703300" y="16641496"/>
          <a:ext cx="889000" cy="1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102006</xdr:rowOff>
    </xdr:from>
    <xdr:to>
      <xdr:col>76</xdr:col>
      <xdr:colOff>165100</xdr:colOff>
      <xdr:row>96</xdr:row>
      <xdr:rowOff>32156</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4541500" y="163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48683</xdr:rowOff>
    </xdr:from>
    <xdr:ext cx="469744"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357428" y="161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406</xdr:rowOff>
    </xdr:from>
    <xdr:to>
      <xdr:col>71</xdr:col>
      <xdr:colOff>177800</xdr:colOff>
      <xdr:row>97</xdr:row>
      <xdr:rowOff>132462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814300" y="16631056"/>
          <a:ext cx="889000" cy="13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99873</xdr:rowOff>
    </xdr:from>
    <xdr:to>
      <xdr:col>72</xdr:col>
      <xdr:colOff>38100</xdr:colOff>
      <xdr:row>97</xdr:row>
      <xdr:rowOff>30023</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3652500" y="1655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46550</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468428" y="1633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109626</xdr:rowOff>
    </xdr:from>
    <xdr:to>
      <xdr:col>67</xdr:col>
      <xdr:colOff>101600</xdr:colOff>
      <xdr:row>96</xdr:row>
      <xdr:rowOff>39776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2763500" y="1639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56303</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579428" y="1617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139192</xdr:rowOff>
    </xdr:from>
    <xdr:to>
      <xdr:col>85</xdr:col>
      <xdr:colOff>177800</xdr:colOff>
      <xdr:row>98</xdr:row>
      <xdr:rowOff>69342</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6268700" y="167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54119</xdr:rowOff>
    </xdr:from>
    <xdr:ext cx="469744" cy="259045"/>
    <xdr:sp macro="" textlink="">
      <xdr:nvSpPr>
        <xdr:cNvPr id="684" name="積立金該当値テキスト">
          <a:extLst>
            <a:ext uri="{FF2B5EF4-FFF2-40B4-BE49-F238E27FC236}">
              <a16:creationId xmlns:a16="http://schemas.microsoft.com/office/drawing/2014/main" id="{00000000-0008-0000-0600-0000AC020000}"/>
            </a:ext>
          </a:extLst>
        </xdr:cNvPr>
        <xdr:cNvSpPr txBox="1"/>
      </xdr:nvSpPr>
      <xdr:spPr>
        <a:xfrm>
          <a:off x="16370300" y="1668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27711</xdr:rowOff>
    </xdr:from>
    <xdr:to>
      <xdr:col>81</xdr:col>
      <xdr:colOff>101600</xdr:colOff>
      <xdr:row>97</xdr:row>
      <xdr:rowOff>129311</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5430500" y="166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120438</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33728" y="1675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131496</xdr:rowOff>
    </xdr:from>
    <xdr:to>
      <xdr:col>76</xdr:col>
      <xdr:colOff>165100</xdr:colOff>
      <xdr:row>97</xdr:row>
      <xdr:rowOff>61646</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4541500" y="165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52773</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57428" y="1668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81662</xdr:rowOff>
    </xdr:from>
    <xdr:to>
      <xdr:col>72</xdr:col>
      <xdr:colOff>38100</xdr:colOff>
      <xdr:row>98</xdr:row>
      <xdr:rowOff>11812</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3652500" y="167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2939</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8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121056</xdr:rowOff>
    </xdr:from>
    <xdr:to>
      <xdr:col>67</xdr:col>
      <xdr:colOff>101600</xdr:colOff>
      <xdr:row>97</xdr:row>
      <xdr:rowOff>51206</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2763500" y="165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42333</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67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76149</xdr:rowOff>
    </xdr:from>
    <xdr:to>
      <xdr:col>116</xdr:col>
      <xdr:colOff>62864</xdr:colOff>
      <xdr:row>37</xdr:row>
      <xdr:rowOff>150673</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2159595" y="5391099"/>
          <a:ext cx="1269" cy="110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154500</xdr:rowOff>
    </xdr:from>
    <xdr:ext cx="378565" cy="259045"/>
    <xdr:sp macro="" textlink="">
      <xdr:nvSpPr>
        <xdr:cNvPr id="713" name="投資及び出資金最小値テキスト">
          <a:extLst>
            <a:ext uri="{FF2B5EF4-FFF2-40B4-BE49-F238E27FC236}">
              <a16:creationId xmlns:a16="http://schemas.microsoft.com/office/drawing/2014/main" id="{00000000-0008-0000-0600-0000C9020000}"/>
            </a:ext>
          </a:extLst>
        </xdr:cNvPr>
        <xdr:cNvSpPr txBox="1"/>
      </xdr:nvSpPr>
      <xdr:spPr>
        <a:xfrm>
          <a:off x="22212300" y="649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150673</xdr:rowOff>
    </xdr:from>
    <xdr:to>
      <xdr:col>116</xdr:col>
      <xdr:colOff>152400</xdr:colOff>
      <xdr:row>37</xdr:row>
      <xdr:rowOff>150673</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49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22826</xdr:rowOff>
    </xdr:from>
    <xdr:ext cx="469744" cy="259045"/>
    <xdr:sp macro="" textlink="">
      <xdr:nvSpPr>
        <xdr:cNvPr id="715" name="投資及び出資金最大値テキスト">
          <a:extLst>
            <a:ext uri="{FF2B5EF4-FFF2-40B4-BE49-F238E27FC236}">
              <a16:creationId xmlns:a16="http://schemas.microsoft.com/office/drawing/2014/main" id="{00000000-0008-0000-0600-0000CB020000}"/>
            </a:ext>
          </a:extLst>
        </xdr:cNvPr>
        <xdr:cNvSpPr txBox="1"/>
      </xdr:nvSpPr>
      <xdr:spPr>
        <a:xfrm>
          <a:off x="22212300" y="516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76149</xdr:rowOff>
    </xdr:from>
    <xdr:to>
      <xdr:col>116</xdr:col>
      <xdr:colOff>152400</xdr:colOff>
      <xdr:row>31</xdr:row>
      <xdr:rowOff>76149</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539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150673</xdr:rowOff>
    </xdr:from>
    <xdr:to>
      <xdr:col>116</xdr:col>
      <xdr:colOff>63500</xdr:colOff>
      <xdr:row>38</xdr:row>
      <xdr:rowOff>120497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1323300" y="6494323"/>
          <a:ext cx="838200" cy="14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97604</xdr:rowOff>
    </xdr:from>
    <xdr:ext cx="378565" cy="259045"/>
    <xdr:sp macro="" textlink="">
      <xdr:nvSpPr>
        <xdr:cNvPr id="718" name="投資及び出資金平均値テキスト">
          <a:extLst>
            <a:ext uri="{FF2B5EF4-FFF2-40B4-BE49-F238E27FC236}">
              <a16:creationId xmlns:a16="http://schemas.microsoft.com/office/drawing/2014/main" id="{00000000-0008-0000-0600-0000CE020000}"/>
            </a:ext>
          </a:extLst>
        </xdr:cNvPr>
        <xdr:cNvSpPr txBox="1"/>
      </xdr:nvSpPr>
      <xdr:spPr>
        <a:xfrm>
          <a:off x="22212300" y="6098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74727</xdr:rowOff>
    </xdr:from>
    <xdr:to>
      <xdr:col>116</xdr:col>
      <xdr:colOff>114300</xdr:colOff>
      <xdr:row>37</xdr:row>
      <xdr:rowOff>4877</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21107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120497</xdr:rowOff>
    </xdr:from>
    <xdr:to>
      <xdr:col>111</xdr:col>
      <xdr:colOff>177800</xdr:colOff>
      <xdr:row>38</xdr:row>
      <xdr:rowOff>126441</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0434300" y="663559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39065</xdr:rowOff>
    </xdr:from>
    <xdr:to>
      <xdr:col>112</xdr:col>
      <xdr:colOff>38100</xdr:colOff>
      <xdr:row>37</xdr:row>
      <xdr:rowOff>140665</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1272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157192</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1213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126441</xdr:rowOff>
    </xdr:from>
    <xdr:to>
      <xdr:col>107</xdr:col>
      <xdr:colOff>50800</xdr:colOff>
      <xdr:row>38</xdr:row>
      <xdr:rowOff>129642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19545300" y="664154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98044</xdr:rowOff>
    </xdr:from>
    <xdr:to>
      <xdr:col>107</xdr:col>
      <xdr:colOff>101600</xdr:colOff>
      <xdr:row>38</xdr:row>
      <xdr:rowOff>28194</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0383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44721</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5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112268</xdr:rowOff>
    </xdr:from>
    <xdr:to>
      <xdr:col>102</xdr:col>
      <xdr:colOff>114300</xdr:colOff>
      <xdr:row>38</xdr:row>
      <xdr:rowOff>129642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656300" y="662736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156108</xdr:rowOff>
    </xdr:from>
    <xdr:to>
      <xdr:col>102</xdr:col>
      <xdr:colOff>165100</xdr:colOff>
      <xdr:row>38</xdr:row>
      <xdr:rowOff>86258</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9494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102785</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3560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96672</xdr:rowOff>
    </xdr:from>
    <xdr:to>
      <xdr:col>98</xdr:col>
      <xdr:colOff>38100</xdr:colOff>
      <xdr:row>36</xdr:row>
      <xdr:rowOff>26822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8605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43349</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21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99873</xdr:rowOff>
    </xdr:from>
    <xdr:to>
      <xdr:col>116</xdr:col>
      <xdr:colOff>114300</xdr:colOff>
      <xdr:row>38</xdr:row>
      <xdr:rowOff>30023</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21107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14800</xdr:rowOff>
    </xdr:from>
    <xdr:ext cx="378565" cy="259045"/>
    <xdr:sp macro="" textlink="">
      <xdr:nvSpPr>
        <xdr:cNvPr id="737" name="投資及び出資金該当値テキスト">
          <a:extLst>
            <a:ext uri="{FF2B5EF4-FFF2-40B4-BE49-F238E27FC236}">
              <a16:creationId xmlns:a16="http://schemas.microsoft.com/office/drawing/2014/main" id="{00000000-0008-0000-0600-0000E1020000}"/>
            </a:ext>
          </a:extLst>
        </xdr:cNvPr>
        <xdr:cNvSpPr txBox="1"/>
      </xdr:nvSpPr>
      <xdr:spPr>
        <a:xfrm>
          <a:off x="22212300" y="6358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69697</xdr:rowOff>
    </xdr:from>
    <xdr:to>
      <xdr:col>112</xdr:col>
      <xdr:colOff>38100</xdr:colOff>
      <xdr:row>38</xdr:row>
      <xdr:rowOff>171297</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1272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162424</xdr:rowOff>
    </xdr:from>
    <xdr:ext cx="313932"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536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75641</xdr:rowOff>
    </xdr:from>
    <xdr:to>
      <xdr:col>107</xdr:col>
      <xdr:colOff>101600</xdr:colOff>
      <xdr:row>39</xdr:row>
      <xdr:rowOff>5791</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0383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168368</xdr:rowOff>
    </xdr:from>
    <xdr:ext cx="313932"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77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78842</xdr:rowOff>
    </xdr:from>
    <xdr:to>
      <xdr:col>102</xdr:col>
      <xdr:colOff>165100</xdr:colOff>
      <xdr:row>39</xdr:row>
      <xdr:rowOff>8992</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9494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119</xdr:rowOff>
    </xdr:from>
    <xdr:ext cx="313932"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88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61468</xdr:rowOff>
    </xdr:from>
    <xdr:to>
      <xdr:col>98</xdr:col>
      <xdr:colOff>38100</xdr:colOff>
      <xdr:row>38</xdr:row>
      <xdr:rowOff>163068</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8605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154195</xdr:rowOff>
    </xdr:from>
    <xdr:ext cx="313932"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99333" y="666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43421</xdr:rowOff>
    </xdr:from>
    <xdr:to>
      <xdr:col>116</xdr:col>
      <xdr:colOff>62864</xdr:colOff>
      <xdr:row>58</xdr:row>
      <xdr:rowOff>64262</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615921"/>
          <a:ext cx="1269" cy="139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68089</xdr:rowOff>
    </xdr:from>
    <xdr:ext cx="469744"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01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64262</xdr:rowOff>
    </xdr:from>
    <xdr:to>
      <xdr:col>116</xdr:col>
      <xdr:colOff>152400</xdr:colOff>
      <xdr:row>58</xdr:row>
      <xdr:rowOff>64262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161548</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39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43421</xdr:rowOff>
    </xdr:from>
    <xdr:to>
      <xdr:col>116</xdr:col>
      <xdr:colOff>152400</xdr:colOff>
      <xdr:row>50</xdr:row>
      <xdr:rowOff>43421</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61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159969</xdr:rowOff>
    </xdr:from>
    <xdr:to>
      <xdr:col>116</xdr:col>
      <xdr:colOff>63500</xdr:colOff>
      <xdr:row>53</xdr:row>
      <xdr:rowOff>149072</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075369"/>
          <a:ext cx="838200" cy="16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91977</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178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113550</xdr:rowOff>
    </xdr:from>
    <xdr:to>
      <xdr:col>116</xdr:col>
      <xdr:colOff>114300</xdr:colOff>
      <xdr:row>54</xdr:row>
      <xdr:rowOff>43700</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22237</xdr:rowOff>
    </xdr:from>
    <xdr:to>
      <xdr:col>111</xdr:col>
      <xdr:colOff>177800</xdr:colOff>
      <xdr:row>52</xdr:row>
      <xdr:rowOff>159969</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8937637"/>
          <a:ext cx="889000" cy="13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8357</xdr:rowOff>
    </xdr:from>
    <xdr:to>
      <xdr:col>112</xdr:col>
      <xdr:colOff>38100</xdr:colOff>
      <xdr:row>53</xdr:row>
      <xdr:rowOff>109957</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09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101084</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1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125146</xdr:rowOff>
    </xdr:from>
    <xdr:to>
      <xdr:col>107</xdr:col>
      <xdr:colOff>50800</xdr:colOff>
      <xdr:row>52</xdr:row>
      <xdr:rowOff>22237</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8869096"/>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8928</xdr:rowOff>
    </xdr:from>
    <xdr:to>
      <xdr:col>107</xdr:col>
      <xdr:colOff>101600</xdr:colOff>
      <xdr:row>52</xdr:row>
      <xdr:rowOff>110528</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892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101655</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0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34277</xdr:rowOff>
    </xdr:from>
    <xdr:to>
      <xdr:col>102</xdr:col>
      <xdr:colOff>114300</xdr:colOff>
      <xdr:row>51</xdr:row>
      <xdr:rowOff>125146</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8778227"/>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36894</xdr:rowOff>
    </xdr:from>
    <xdr:to>
      <xdr:col>102</xdr:col>
      <xdr:colOff>165100</xdr:colOff>
      <xdr:row>52</xdr:row>
      <xdr:rowOff>138494</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895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129621</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04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167539</xdr:rowOff>
    </xdr:from>
    <xdr:to>
      <xdr:col>98</xdr:col>
      <xdr:colOff>38100</xdr:colOff>
      <xdr:row>52</xdr:row>
      <xdr:rowOff>97689</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891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88816</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00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98272</xdr:rowOff>
    </xdr:from>
    <xdr:to>
      <xdr:col>116</xdr:col>
      <xdr:colOff>114300</xdr:colOff>
      <xdr:row>54</xdr:row>
      <xdr:rowOff>28422</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18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121149</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03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109169</xdr:rowOff>
    </xdr:from>
    <xdr:to>
      <xdr:col>112</xdr:col>
      <xdr:colOff>38100</xdr:colOff>
      <xdr:row>53</xdr:row>
      <xdr:rowOff>39319</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02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55846</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879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142887</xdr:rowOff>
    </xdr:from>
    <xdr:to>
      <xdr:col>107</xdr:col>
      <xdr:colOff>101600</xdr:colOff>
      <xdr:row>52</xdr:row>
      <xdr:rowOff>73037</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888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89564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86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74346</xdr:rowOff>
    </xdr:from>
    <xdr:to>
      <xdr:col>102</xdr:col>
      <xdr:colOff>165100</xdr:colOff>
      <xdr:row>52</xdr:row>
      <xdr:rowOff>4496</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88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21023</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859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154927</xdr:rowOff>
    </xdr:from>
    <xdr:to>
      <xdr:col>98</xdr:col>
      <xdr:colOff>38100</xdr:colOff>
      <xdr:row>51</xdr:row>
      <xdr:rowOff>85077</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872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101604</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850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170053</xdr:rowOff>
    </xdr:from>
    <xdr:to>
      <xdr:col>116</xdr:col>
      <xdr:colOff>62864</xdr:colOff>
      <xdr:row>74</xdr:row>
      <xdr:rowOff>156337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flipV="1">
          <a:off x="22159595" y="12000103"/>
          <a:ext cx="1269" cy="84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160164</xdr:rowOff>
    </xdr:from>
    <xdr:ext cx="469744" cy="259045"/>
    <xdr:sp macro="" textlink="">
      <xdr:nvSpPr>
        <xdr:cNvPr id="823" name="繰出金最小値テキスト">
          <a:extLst>
            <a:ext uri="{FF2B5EF4-FFF2-40B4-BE49-F238E27FC236}">
              <a16:creationId xmlns:a16="http://schemas.microsoft.com/office/drawing/2014/main" id="{00000000-0008-0000-0600-000037030000}"/>
            </a:ext>
          </a:extLst>
        </xdr:cNvPr>
        <xdr:cNvSpPr txBox="1"/>
      </xdr:nvSpPr>
      <xdr:spPr>
        <a:xfrm>
          <a:off x="22212300" y="128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156337</xdr:rowOff>
    </xdr:from>
    <xdr:to>
      <xdr:col>116</xdr:col>
      <xdr:colOff>152400</xdr:colOff>
      <xdr:row>74</xdr:row>
      <xdr:rowOff>156337</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284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116730</xdr:rowOff>
    </xdr:from>
    <xdr:ext cx="534377" cy="259045"/>
    <xdr:sp macro="" textlink="">
      <xdr:nvSpPr>
        <xdr:cNvPr id="825" name="繰出金最大値テキスト">
          <a:extLst>
            <a:ext uri="{FF2B5EF4-FFF2-40B4-BE49-F238E27FC236}">
              <a16:creationId xmlns:a16="http://schemas.microsoft.com/office/drawing/2014/main" id="{00000000-0008-0000-0600-000039030000}"/>
            </a:ext>
          </a:extLst>
        </xdr:cNvPr>
        <xdr:cNvSpPr txBox="1"/>
      </xdr:nvSpPr>
      <xdr:spPr>
        <a:xfrm>
          <a:off x="22212300" y="117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170053</xdr:rowOff>
    </xdr:from>
    <xdr:to>
      <xdr:col>116</xdr:col>
      <xdr:colOff>152400</xdr:colOff>
      <xdr:row>69</xdr:row>
      <xdr:rowOff>170053</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00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170053</xdr:rowOff>
    </xdr:from>
    <xdr:to>
      <xdr:col>116</xdr:col>
      <xdr:colOff>63500</xdr:colOff>
      <xdr:row>74</xdr:row>
      <xdr:rowOff>106426</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1323300" y="12000103"/>
          <a:ext cx="838200" cy="79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99077</xdr:rowOff>
    </xdr:from>
    <xdr:ext cx="469744" cy="259045"/>
    <xdr:sp macro="" textlink="">
      <xdr:nvSpPr>
        <xdr:cNvPr id="828" name="繰出金平均値テキスト">
          <a:extLst>
            <a:ext uri="{FF2B5EF4-FFF2-40B4-BE49-F238E27FC236}">
              <a16:creationId xmlns:a16="http://schemas.microsoft.com/office/drawing/2014/main" id="{00000000-0008-0000-0600-00003C030000}"/>
            </a:ext>
          </a:extLst>
        </xdr:cNvPr>
        <xdr:cNvSpPr txBox="1"/>
      </xdr:nvSpPr>
      <xdr:spPr>
        <a:xfrm>
          <a:off x="22212300" y="12443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120650</xdr:rowOff>
    </xdr:from>
    <xdr:to>
      <xdr:col>116</xdr:col>
      <xdr:colOff>114300</xdr:colOff>
      <xdr:row>73</xdr:row>
      <xdr:rowOff>50800</xdr:rowOff>
    </xdr:to>
    <xdr:sp macro="" textlink="">
      <xdr:nvSpPr>
        <xdr:cNvPr id="829" name="フローチャート: 判断 828">
          <a:extLst>
            <a:ext uri="{FF2B5EF4-FFF2-40B4-BE49-F238E27FC236}">
              <a16:creationId xmlns:a16="http://schemas.microsoft.com/office/drawing/2014/main" id="{00000000-0008-0000-0600-00003D030000}"/>
            </a:ext>
          </a:extLst>
        </xdr:cNvPr>
        <xdr:cNvSpPr/>
      </xdr:nvSpPr>
      <xdr:spPr>
        <a:xfrm>
          <a:off x="22110700" y="1246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106426</xdr:rowOff>
    </xdr:from>
    <xdr:to>
      <xdr:col>111</xdr:col>
      <xdr:colOff>177800</xdr:colOff>
      <xdr:row>79</xdr:row>
      <xdr:rowOff>13081</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0434300" y="12793726"/>
          <a:ext cx="889000" cy="76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27940</xdr:rowOff>
    </xdr:from>
    <xdr:to>
      <xdr:col>112</xdr:col>
      <xdr:colOff>38100</xdr:colOff>
      <xdr:row>74</xdr:row>
      <xdr:rowOff>129540</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1272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146067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75728" y="1249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8001</xdr:rowOff>
    </xdr:from>
    <xdr:to>
      <xdr:col>107</xdr:col>
      <xdr:colOff>50800</xdr:colOff>
      <xdr:row>79</xdr:row>
      <xdr:rowOff>13081</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9545300" y="13552551"/>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60325</xdr:rowOff>
    </xdr:from>
    <xdr:to>
      <xdr:col>107</xdr:col>
      <xdr:colOff>101600</xdr:colOff>
      <xdr:row>78</xdr:row>
      <xdr:rowOff>161925</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0383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77</xdr:row>
      <xdr:rowOff>7002</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45017" y="1320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6986</xdr:rowOff>
    </xdr:from>
    <xdr:to>
      <xdr:col>102</xdr:col>
      <xdr:colOff>114300</xdr:colOff>
      <xdr:row>79</xdr:row>
      <xdr:rowOff>8001</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656300" y="13551536"/>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64263</xdr:rowOff>
    </xdr:from>
    <xdr:to>
      <xdr:col>102</xdr:col>
      <xdr:colOff>165100</xdr:colOff>
      <xdr:row>78</xdr:row>
      <xdr:rowOff>165863</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19494500" y="134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77</xdr:row>
      <xdr:rowOff>10940</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356017" y="1321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71501</xdr:rowOff>
    </xdr:from>
    <xdr:to>
      <xdr:col>98</xdr:col>
      <xdr:colOff>38100</xdr:colOff>
      <xdr:row>79</xdr:row>
      <xdr:rowOff>1651</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8605500" y="13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18178</xdr:rowOff>
    </xdr:from>
    <xdr:ext cx="378565"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467017" y="13219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119253</xdr:rowOff>
    </xdr:from>
    <xdr:to>
      <xdr:col>116</xdr:col>
      <xdr:colOff>114300</xdr:colOff>
      <xdr:row>70</xdr:row>
      <xdr:rowOff>49403</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22110700" y="119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72280</xdr:rowOff>
    </xdr:from>
    <xdr:ext cx="534377" cy="259045"/>
    <xdr:sp macro="" textlink="">
      <xdr:nvSpPr>
        <xdr:cNvPr id="847" name="繰出金該当値テキスト">
          <a:extLst>
            <a:ext uri="{FF2B5EF4-FFF2-40B4-BE49-F238E27FC236}">
              <a16:creationId xmlns:a16="http://schemas.microsoft.com/office/drawing/2014/main" id="{00000000-0008-0000-0600-00004F030000}"/>
            </a:ext>
          </a:extLst>
        </xdr:cNvPr>
        <xdr:cNvSpPr txBox="1"/>
      </xdr:nvSpPr>
      <xdr:spPr>
        <a:xfrm>
          <a:off x="22212300" y="1190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55626</xdr:rowOff>
    </xdr:from>
    <xdr:to>
      <xdr:col>112</xdr:col>
      <xdr:colOff>38100</xdr:colOff>
      <xdr:row>74</xdr:row>
      <xdr:rowOff>157226</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1272500" y="1274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148353</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75728" y="1283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133731</xdr:rowOff>
    </xdr:from>
    <xdr:to>
      <xdr:col>107</xdr:col>
      <xdr:colOff>101600</xdr:colOff>
      <xdr:row>79</xdr:row>
      <xdr:rowOff>63881</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0383500" y="135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55008</xdr:rowOff>
    </xdr:from>
    <xdr:ext cx="378565"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245017" y="1359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128651</xdr:rowOff>
    </xdr:from>
    <xdr:to>
      <xdr:col>102</xdr:col>
      <xdr:colOff>165100</xdr:colOff>
      <xdr:row>79</xdr:row>
      <xdr:rowOff>58801</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19494500" y="13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49928</xdr:rowOff>
    </xdr:from>
    <xdr:ext cx="378565"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56017" y="13594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127636</xdr:rowOff>
    </xdr:from>
    <xdr:to>
      <xdr:col>98</xdr:col>
      <xdr:colOff>38100</xdr:colOff>
      <xdr:row>79</xdr:row>
      <xdr:rowOff>57786</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86055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48913</xdr:rowOff>
    </xdr:from>
    <xdr:ext cx="378565"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7017" y="13593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a:extLst>
            <a:ext uri="{FF2B5EF4-FFF2-40B4-BE49-F238E27FC236}">
              <a16:creationId xmlns:a16="http://schemas.microsoft.com/office/drawing/2014/main" id="{00000000-0008-0000-0600-00006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a:extLst>
            <a:ext uri="{FF2B5EF4-FFF2-40B4-BE49-F238E27FC236}">
              <a16:creationId xmlns:a16="http://schemas.microsoft.com/office/drawing/2014/main" id="{00000000-0008-0000-0600-00006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a:extLst>
            <a:ext uri="{FF2B5EF4-FFF2-40B4-BE49-F238E27FC236}">
              <a16:creationId xmlns:a16="http://schemas.microsoft.com/office/drawing/2014/main" id="{00000000-0008-0000-0600-00006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a:extLst>
            <a:ext uri="{FF2B5EF4-FFF2-40B4-BE49-F238E27FC236}">
              <a16:creationId xmlns:a16="http://schemas.microsoft.com/office/drawing/2014/main" id="{00000000-0008-0000-0600-00007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457,811</a:t>
          </a:r>
          <a:r>
            <a:rPr kumimoji="1" lang="ja-JP" altLang="en-US" sz="1300">
              <a:latin typeface="ＭＳ Ｐゴシック" panose="020B0600070205080204" pitchFamily="50" charset="-128"/>
              <a:ea typeface="ＭＳ Ｐゴシック" panose="020B0600070205080204" pitchFamily="50" charset="-128"/>
            </a:rPr>
            <a:t>円となっており、前年度の</a:t>
          </a:r>
          <a:r>
            <a:rPr kumimoji="1" lang="en-US" altLang="ja-JP" sz="1300">
              <a:latin typeface="ＭＳ Ｐゴシック" panose="020B0600070205080204" pitchFamily="50" charset="-128"/>
              <a:ea typeface="ＭＳ Ｐゴシック" panose="020B0600070205080204" pitchFamily="50" charset="-128"/>
            </a:rPr>
            <a:t>446,279</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11,532</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107,877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年度の教職員の政令市移管の影響により、グループ内平均よりは低いが、広大な行政面積などの特殊要因により住民</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万人当たり職員数が多いこともあり、全国平均よりも高い水準にある。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110,688</a:t>
          </a:r>
          <a:r>
            <a:rPr kumimoji="1" lang="ja-JP" altLang="en-US" sz="1300">
              <a:latin typeface="ＭＳ Ｐゴシック" panose="020B0600070205080204" pitchFamily="50" charset="-128"/>
              <a:ea typeface="ＭＳ Ｐゴシック" panose="020B0600070205080204" pitchFamily="50" charset="-128"/>
            </a:rPr>
            <a:t>円となっており、高齢化の進展や子ども子育て支援の充実などに伴う社会保障関係経費が増加していることから、全国及びグループ内平均より高い水準で推移している。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92,245</a:t>
          </a:r>
          <a:r>
            <a:rPr kumimoji="1" lang="ja-JP" altLang="en-US" sz="1300">
              <a:latin typeface="ＭＳ Ｐゴシック" panose="020B0600070205080204" pitchFamily="50" charset="-128"/>
              <a:ea typeface="ＭＳ Ｐゴシック" panose="020B0600070205080204" pitchFamily="50" charset="-128"/>
            </a:rPr>
            <a:t>円となっており、国の国土強靱化緊急対策に伴う公共事業や議会庁舎などの大型施設整備などの影響により、前年度から</a:t>
          </a:r>
          <a:r>
            <a:rPr kumimoji="1" lang="en-US" altLang="ja-JP" sz="1300">
              <a:latin typeface="ＭＳ Ｐゴシック" panose="020B0600070205080204" pitchFamily="50" charset="-128"/>
              <a:ea typeface="ＭＳ Ｐゴシック" panose="020B0600070205080204" pitchFamily="50" charset="-128"/>
            </a:rPr>
            <a:t>10,427</a:t>
          </a:r>
          <a:r>
            <a:rPr kumimoji="1" lang="ja-JP" altLang="en-US" sz="1300">
              <a:latin typeface="ＭＳ Ｐゴシック" panose="020B0600070205080204" pitchFamily="50" charset="-128"/>
              <a:ea typeface="ＭＳ Ｐゴシック" panose="020B0600070205080204" pitchFamily="50" charset="-128"/>
            </a:rPr>
            <a:t>円増加し、全国及びグループ内平均を上回っている。</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12,511</a:t>
          </a:r>
          <a:r>
            <a:rPr kumimoji="1" lang="ja-JP" altLang="en-US" sz="1300">
              <a:latin typeface="ＭＳ Ｐゴシック" panose="020B0600070205080204" pitchFamily="50" charset="-128"/>
              <a:ea typeface="ＭＳ Ｐゴシック" panose="020B0600070205080204" pitchFamily="50" charset="-128"/>
            </a:rPr>
            <a:t>円となっており、前年度から約２倍の増加となっているが、特定目的基金に係る繰替運用の解消を図ったことに伴い、基金繰出金が一時的に増加したことが要因である。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5,267,762
5,226,066
83,424.39
2,425,830,211
2,411,637,482
9,565,708
1,344,611,193
5,812,170,802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20.7
326.9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77978</xdr:rowOff>
    </xdr:from>
    <xdr:to>
      <xdr:col>24</xdr:col>
      <xdr:colOff>62865</xdr:colOff>
      <xdr:row>38</xdr:row>
      <xdr:rowOff>125984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1478"/>
          <a:ext cx="127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24655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77978</xdr:rowOff>
    </xdr:from>
    <xdr:to>
      <xdr:col>24</xdr:col>
      <xdr:colOff>152400</xdr:colOff>
      <xdr:row>30</xdr:row>
      <xdr:rowOff>77978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146558</xdr:rowOff>
    </xdr:from>
    <xdr:to>
      <xdr:col>24</xdr:col>
      <xdr:colOff>63500</xdr:colOff>
      <xdr:row>38</xdr:row>
      <xdr:rowOff>141986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490208"/>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38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89408</xdr:rowOff>
    </xdr:from>
    <xdr:to>
      <xdr:col>19</xdr:col>
      <xdr:colOff>177800</xdr:colOff>
      <xdr:row>38</xdr:row>
      <xdr:rowOff>141986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60450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116332</xdr:rowOff>
    </xdr:from>
    <xdr:to>
      <xdr:col>20</xdr:col>
      <xdr:colOff>38100</xdr:colOff>
      <xdr:row>36</xdr:row>
      <xdr:rowOff>46482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63009</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89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89408</xdr:rowOff>
    </xdr:from>
    <xdr:to>
      <xdr:col>15</xdr:col>
      <xdr:colOff>50800</xdr:colOff>
      <xdr:row>38</xdr:row>
      <xdr:rowOff>91694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6045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114046</xdr:rowOff>
    </xdr:from>
    <xdr:to>
      <xdr:col>15</xdr:col>
      <xdr:colOff>101600</xdr:colOff>
      <xdr:row>36</xdr:row>
      <xdr:rowOff>44196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60723</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89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91694</xdr:rowOff>
    </xdr:from>
    <xdr:to>
      <xdr:col>10</xdr:col>
      <xdr:colOff>114300</xdr:colOff>
      <xdr:row>38</xdr:row>
      <xdr:rowOff>112268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60679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29464</xdr:rowOff>
    </xdr:from>
    <xdr:to>
      <xdr:col>10</xdr:col>
      <xdr:colOff>165100</xdr:colOff>
      <xdr:row>36</xdr:row>
      <xdr:rowOff>131064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147591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50038</xdr:rowOff>
    </xdr:from>
    <xdr:to>
      <xdr:col>6</xdr:col>
      <xdr:colOff>38100</xdr:colOff>
      <xdr:row>36</xdr:row>
      <xdr:rowOff>151638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168165</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97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95758</xdr:rowOff>
    </xdr:from>
    <xdr:to>
      <xdr:col>24</xdr:col>
      <xdr:colOff>114300</xdr:colOff>
      <xdr:row>38</xdr:row>
      <xdr:rowOff>25908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74185</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17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91186</xdr:rowOff>
    </xdr:from>
    <xdr:to>
      <xdr:col>20</xdr:col>
      <xdr:colOff>38100</xdr:colOff>
      <xdr:row>39</xdr:row>
      <xdr:rowOff>21336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39</xdr:row>
      <xdr:rowOff>12463</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38608</xdr:rowOff>
    </xdr:from>
    <xdr:to>
      <xdr:col>15</xdr:col>
      <xdr:colOff>101600</xdr:colOff>
      <xdr:row>38</xdr:row>
      <xdr:rowOff>140208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131335</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40894</xdr:rowOff>
    </xdr:from>
    <xdr:to>
      <xdr:col>10</xdr:col>
      <xdr:colOff>165100</xdr:colOff>
      <xdr:row>38</xdr:row>
      <xdr:rowOff>142494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133621</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61468</xdr:rowOff>
    </xdr:from>
    <xdr:to>
      <xdr:col>6</xdr:col>
      <xdr:colOff>38100</xdr:colOff>
      <xdr:row>38</xdr:row>
      <xdr:rowOff>163068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154195</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64556</xdr:rowOff>
    </xdr:from>
    <xdr:to>
      <xdr:col>24</xdr:col>
      <xdr:colOff>62865</xdr:colOff>
      <xdr:row>58</xdr:row>
      <xdr:rowOff>44668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08506"/>
          <a:ext cx="1270"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48495</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44668</xdr:rowOff>
    </xdr:from>
    <xdr:to>
      <xdr:col>24</xdr:col>
      <xdr:colOff>152400</xdr:colOff>
      <xdr:row>58</xdr:row>
      <xdr:rowOff>44668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11233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64556</xdr:rowOff>
    </xdr:from>
    <xdr:to>
      <xdr:col>24</xdr:col>
      <xdr:colOff>152400</xdr:colOff>
      <xdr:row>51</xdr:row>
      <xdr:rowOff>64556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0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80264</xdr:rowOff>
    </xdr:from>
    <xdr:to>
      <xdr:col>24</xdr:col>
      <xdr:colOff>63500</xdr:colOff>
      <xdr:row>57</xdr:row>
      <xdr:rowOff>58220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81464"/>
          <a:ext cx="838200" cy="14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25954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45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3077</xdr:rowOff>
    </xdr:from>
    <xdr:to>
      <xdr:col>24</xdr:col>
      <xdr:colOff>114300</xdr:colOff>
      <xdr:row>56</xdr:row>
      <xdr:rowOff>104677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58220</xdr:rowOff>
    </xdr:from>
    <xdr:to>
      <xdr:col>19</xdr:col>
      <xdr:colOff>177800</xdr:colOff>
      <xdr:row>57</xdr:row>
      <xdr:rowOff>77227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30870"/>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105588</xdr:rowOff>
    </xdr:from>
    <xdr:to>
      <xdr:col>20</xdr:col>
      <xdr:colOff>38100</xdr:colOff>
      <xdr:row>57</xdr:row>
      <xdr:rowOff>35738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7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52265</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66940</xdr:rowOff>
    </xdr:from>
    <xdr:to>
      <xdr:col>15</xdr:col>
      <xdr:colOff>50800</xdr:colOff>
      <xdr:row>57</xdr:row>
      <xdr:rowOff>77227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3959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71461</xdr:rowOff>
    </xdr:from>
    <xdr:to>
      <xdr:col>15</xdr:col>
      <xdr:colOff>101600</xdr:colOff>
      <xdr:row>57</xdr:row>
      <xdr:rowOff>1611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67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18138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4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165140</xdr:rowOff>
    </xdr:from>
    <xdr:to>
      <xdr:col>10</xdr:col>
      <xdr:colOff>114300</xdr:colOff>
      <xdr:row>57</xdr:row>
      <xdr:rowOff>66940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66340"/>
          <a:ext cx="8890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23488</xdr:rowOff>
    </xdr:from>
    <xdr:to>
      <xdr:col>10</xdr:col>
      <xdr:colOff>165100</xdr:colOff>
      <xdr:row>57</xdr:row>
      <xdr:rowOff>125088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116215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139355</xdr:rowOff>
    </xdr:from>
    <xdr:to>
      <xdr:col>6</xdr:col>
      <xdr:colOff>38100</xdr:colOff>
      <xdr:row>57</xdr:row>
      <xdr:rowOff>69505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60632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8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29464</xdr:rowOff>
    </xdr:from>
    <xdr:to>
      <xdr:col>24</xdr:col>
      <xdr:colOff>114300</xdr:colOff>
      <xdr:row>56</xdr:row>
      <xdr:rowOff>131064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7891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0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7420</xdr:rowOff>
    </xdr:from>
    <xdr:to>
      <xdr:col>20</xdr:col>
      <xdr:colOff>38100</xdr:colOff>
      <xdr:row>57</xdr:row>
      <xdr:rowOff>109020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100147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87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26427</xdr:rowOff>
    </xdr:from>
    <xdr:to>
      <xdr:col>15</xdr:col>
      <xdr:colOff>101600</xdr:colOff>
      <xdr:row>57</xdr:row>
      <xdr:rowOff>128027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119154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16140</xdr:rowOff>
    </xdr:from>
    <xdr:to>
      <xdr:col>10</xdr:col>
      <xdr:colOff>165100</xdr:colOff>
      <xdr:row>57</xdr:row>
      <xdr:rowOff>117740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8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134267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56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114340</xdr:rowOff>
    </xdr:from>
    <xdr:to>
      <xdr:col>6</xdr:col>
      <xdr:colOff>38100</xdr:colOff>
      <xdr:row>57</xdr:row>
      <xdr:rowOff>44490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61017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49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4956</xdr:rowOff>
    </xdr:from>
    <xdr:to>
      <xdr:col>24</xdr:col>
      <xdr:colOff>62865</xdr:colOff>
      <xdr:row>78</xdr:row>
      <xdr:rowOff>26053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77906"/>
          <a:ext cx="1270" cy="122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29880</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26053</xdr:rowOff>
    </xdr:from>
    <xdr:to>
      <xdr:col>24</xdr:col>
      <xdr:colOff>152400</xdr:colOff>
      <xdr:row>78</xdr:row>
      <xdr:rowOff>26053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123083</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4956</xdr:rowOff>
    </xdr:from>
    <xdr:to>
      <xdr:col>24</xdr:col>
      <xdr:colOff>152400</xdr:colOff>
      <xdr:row>71</xdr:row>
      <xdr:rowOff>4956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53485</xdr:rowOff>
    </xdr:from>
    <xdr:to>
      <xdr:col>24</xdr:col>
      <xdr:colOff>63500</xdr:colOff>
      <xdr:row>73</xdr:row>
      <xdr:rowOff>118342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397885"/>
          <a:ext cx="838200" cy="23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120297</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141870</xdr:rowOff>
    </xdr:from>
    <xdr:to>
      <xdr:col>24</xdr:col>
      <xdr:colOff>114300</xdr:colOff>
      <xdr:row>74</xdr:row>
      <xdr:rowOff>72020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6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118342</xdr:rowOff>
    </xdr:from>
    <xdr:to>
      <xdr:col>19</xdr:col>
      <xdr:colOff>177800</xdr:colOff>
      <xdr:row>73</xdr:row>
      <xdr:rowOff>147472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634192"/>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137233</xdr:rowOff>
    </xdr:from>
    <xdr:to>
      <xdr:col>20</xdr:col>
      <xdr:colOff>38100</xdr:colOff>
      <xdr:row>75</xdr:row>
      <xdr:rowOff>67383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2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58510</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91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147472</xdr:rowOff>
    </xdr:from>
    <xdr:to>
      <xdr:col>15</xdr:col>
      <xdr:colOff>50800</xdr:colOff>
      <xdr:row>74</xdr:row>
      <xdr:rowOff>143945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663322"/>
          <a:ext cx="889000" cy="16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24304</xdr:rowOff>
    </xdr:from>
    <xdr:to>
      <xdr:col>15</xdr:col>
      <xdr:colOff>101600</xdr:colOff>
      <xdr:row>74</xdr:row>
      <xdr:rowOff>125904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7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117031</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280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143945</xdr:rowOff>
    </xdr:from>
    <xdr:to>
      <xdr:col>10</xdr:col>
      <xdr:colOff>114300</xdr:colOff>
      <xdr:row>75</xdr:row>
      <xdr:rowOff>113705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831245"/>
          <a:ext cx="889000" cy="14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64734</xdr:rowOff>
    </xdr:from>
    <xdr:to>
      <xdr:col>10</xdr:col>
      <xdr:colOff>165100</xdr:colOff>
      <xdr:row>76</xdr:row>
      <xdr:rowOff>166334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157461</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31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5232</xdr:rowOff>
    </xdr:from>
    <xdr:to>
      <xdr:col>6</xdr:col>
      <xdr:colOff>38100</xdr:colOff>
      <xdr:row>77</xdr:row>
      <xdr:rowOff>106832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97959</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2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2685</xdr:rowOff>
    </xdr:from>
    <xdr:to>
      <xdr:col>24</xdr:col>
      <xdr:colOff>114300</xdr:colOff>
      <xdr:row>72</xdr:row>
      <xdr:rowOff>104285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3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25562</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1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67542</xdr:rowOff>
    </xdr:from>
    <xdr:to>
      <xdr:col>20</xdr:col>
      <xdr:colOff>38100</xdr:colOff>
      <xdr:row>73</xdr:row>
      <xdr:rowOff>169142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5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14219</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235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96672</xdr:rowOff>
    </xdr:from>
    <xdr:to>
      <xdr:col>15</xdr:col>
      <xdr:colOff>101600</xdr:colOff>
      <xdr:row>74</xdr:row>
      <xdr:rowOff>26822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6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43349</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38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93145</xdr:rowOff>
    </xdr:from>
    <xdr:to>
      <xdr:col>10</xdr:col>
      <xdr:colOff>165100</xdr:colOff>
      <xdr:row>75</xdr:row>
      <xdr:rowOff>23295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7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39822</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255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62905</xdr:rowOff>
    </xdr:from>
    <xdr:to>
      <xdr:col>6</xdr:col>
      <xdr:colOff>38100</xdr:colOff>
      <xdr:row>75</xdr:row>
      <xdr:rowOff>164505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9582</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6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60669</xdr:rowOff>
    </xdr:from>
    <xdr:to>
      <xdr:col>24</xdr:col>
      <xdr:colOff>62865</xdr:colOff>
      <xdr:row>97</xdr:row>
      <xdr:rowOff>163213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62619"/>
          <a:ext cx="1270" cy="113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167040</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9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163213</xdr:rowOff>
    </xdr:from>
    <xdr:to>
      <xdr:col>24</xdr:col>
      <xdr:colOff>152400</xdr:colOff>
      <xdr:row>97</xdr:row>
      <xdr:rowOff>163213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9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7346</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3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60669</xdr:rowOff>
    </xdr:from>
    <xdr:to>
      <xdr:col>24</xdr:col>
      <xdr:colOff>152400</xdr:colOff>
      <xdr:row>91</xdr:row>
      <xdr:rowOff>60669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6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163213</xdr:rowOff>
    </xdr:from>
    <xdr:to>
      <xdr:col>24</xdr:col>
      <xdr:colOff>63500</xdr:colOff>
      <xdr:row>98</xdr:row>
      <xdr:rowOff>34435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93863"/>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92727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0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69850</xdr:rowOff>
    </xdr:from>
    <xdr:to>
      <xdr:col>24</xdr:col>
      <xdr:colOff>114300</xdr:colOff>
      <xdr:row>96</xdr:row>
      <xdr:rowOff>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3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9834</xdr:rowOff>
    </xdr:from>
    <xdr:to>
      <xdr:col>19</xdr:col>
      <xdr:colOff>177800</xdr:colOff>
      <xdr:row>98</xdr:row>
      <xdr:rowOff>34435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40484"/>
          <a:ext cx="889000" cy="19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66584</xdr:rowOff>
    </xdr:from>
    <xdr:to>
      <xdr:col>20</xdr:col>
      <xdr:colOff>38100</xdr:colOff>
      <xdr:row>95</xdr:row>
      <xdr:rowOff>168184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35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13261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17411" y="161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9834</xdr:rowOff>
    </xdr:from>
    <xdr:to>
      <xdr:col>15</xdr:col>
      <xdr:colOff>50800</xdr:colOff>
      <xdr:row>97</xdr:row>
      <xdr:rowOff>106607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40484"/>
          <a:ext cx="889000" cy="9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84328</xdr:rowOff>
    </xdr:from>
    <xdr:to>
      <xdr:col>15</xdr:col>
      <xdr:colOff>101600</xdr:colOff>
      <xdr:row>95</xdr:row>
      <xdr:rowOff>14478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20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31005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59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156029</xdr:rowOff>
    </xdr:from>
    <xdr:to>
      <xdr:col>10</xdr:col>
      <xdr:colOff>114300</xdr:colOff>
      <xdr:row>97</xdr:row>
      <xdr:rowOff>106607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15229"/>
          <a:ext cx="889000" cy="12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56024</xdr:rowOff>
    </xdr:from>
    <xdr:to>
      <xdr:col>10</xdr:col>
      <xdr:colOff>165100</xdr:colOff>
      <xdr:row>95</xdr:row>
      <xdr:rowOff>157624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34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2701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1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158460</xdr:rowOff>
    </xdr:from>
    <xdr:to>
      <xdr:col>6</xdr:col>
      <xdr:colOff>38100</xdr:colOff>
      <xdr:row>95</xdr:row>
      <xdr:rowOff>88610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27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105137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04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112413</xdr:rowOff>
    </xdr:from>
    <xdr:to>
      <xdr:col>24</xdr:col>
      <xdr:colOff>114300</xdr:colOff>
      <xdr:row>98</xdr:row>
      <xdr:rowOff>42563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27340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155085</xdr:rowOff>
    </xdr:from>
    <xdr:to>
      <xdr:col>20</xdr:col>
      <xdr:colOff>38100</xdr:colOff>
      <xdr:row>98</xdr:row>
      <xdr:rowOff>85235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8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76362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17411" y="1687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130484</xdr:rowOff>
    </xdr:from>
    <xdr:to>
      <xdr:col>15</xdr:col>
      <xdr:colOff>101600</xdr:colOff>
      <xdr:row>97</xdr:row>
      <xdr:rowOff>60634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8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51761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8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55807</xdr:rowOff>
    </xdr:from>
    <xdr:to>
      <xdr:col>10</xdr:col>
      <xdr:colOff>165100</xdr:colOff>
      <xdr:row>97</xdr:row>
      <xdr:rowOff>157407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148534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7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105229</xdr:rowOff>
    </xdr:from>
    <xdr:to>
      <xdr:col>6</xdr:col>
      <xdr:colOff>38100</xdr:colOff>
      <xdr:row>97</xdr:row>
      <xdr:rowOff>35379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26506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5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34290</xdr:rowOff>
    </xdr:from>
    <xdr:to>
      <xdr:col>54</xdr:col>
      <xdr:colOff>189865</xdr:colOff>
      <xdr:row>37</xdr:row>
      <xdr:rowOff>153670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9240"/>
          <a:ext cx="1270" cy="11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157497</xdr:rowOff>
    </xdr:from>
    <xdr:ext cx="378565"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5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153670</xdr:rowOff>
    </xdr:from>
    <xdr:to>
      <xdr:col>55</xdr:col>
      <xdr:colOff>88900</xdr:colOff>
      <xdr:row>37</xdr:row>
      <xdr:rowOff>153670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49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152417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34290</xdr:rowOff>
    </xdr:from>
    <xdr:to>
      <xdr:col>55</xdr:col>
      <xdr:colOff>88900</xdr:colOff>
      <xdr:row>31</xdr:row>
      <xdr:rowOff>34290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87630</xdr:rowOff>
    </xdr:from>
    <xdr:to>
      <xdr:col>55</xdr:col>
      <xdr:colOff>0</xdr:colOff>
      <xdr:row>36</xdr:row>
      <xdr:rowOff>12700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0883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30497</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585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7620</xdr:rowOff>
    </xdr:from>
    <xdr:to>
      <xdr:col>55</xdr:col>
      <xdr:colOff>50800</xdr:colOff>
      <xdr:row>35</xdr:row>
      <xdr:rowOff>109220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48260</xdr:rowOff>
    </xdr:from>
    <xdr:to>
      <xdr:col>50</xdr:col>
      <xdr:colOff>114300</xdr:colOff>
      <xdr:row>35</xdr:row>
      <xdr:rowOff>87630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04901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140970</xdr:rowOff>
    </xdr:from>
    <xdr:to>
      <xdr:col>50</xdr:col>
      <xdr:colOff>165100</xdr:colOff>
      <xdr:row>35</xdr:row>
      <xdr:rowOff>71120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87647</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391728" y="57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40640</xdr:rowOff>
    </xdr:from>
    <xdr:to>
      <xdr:col>45</xdr:col>
      <xdr:colOff>177800</xdr:colOff>
      <xdr:row>35</xdr:row>
      <xdr:rowOff>48260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569849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86360</xdr:rowOff>
    </xdr:from>
    <xdr:to>
      <xdr:col>46</xdr:col>
      <xdr:colOff>38100</xdr:colOff>
      <xdr:row>35</xdr:row>
      <xdr:rowOff>16510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33037</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40640</xdr:rowOff>
    </xdr:from>
    <xdr:to>
      <xdr:col>41</xdr:col>
      <xdr:colOff>50800</xdr:colOff>
      <xdr:row>33</xdr:row>
      <xdr:rowOff>78740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56984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162560</xdr:rowOff>
    </xdr:from>
    <xdr:to>
      <xdr:col>41</xdr:col>
      <xdr:colOff>101600</xdr:colOff>
      <xdr:row>32</xdr:row>
      <xdr:rowOff>92710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547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109237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2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120650</xdr:rowOff>
    </xdr:from>
    <xdr:to>
      <xdr:col>36</xdr:col>
      <xdr:colOff>165100</xdr:colOff>
      <xdr:row>30</xdr:row>
      <xdr:rowOff>50800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0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67327</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486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133350</xdr:rowOff>
    </xdr:from>
    <xdr:to>
      <xdr:col>55</xdr:col>
      <xdr:colOff>50800</xdr:colOff>
      <xdr:row>36</xdr:row>
      <xdr:rowOff>63500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111777</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36830</xdr:rowOff>
    </xdr:from>
    <xdr:to>
      <xdr:col>50</xdr:col>
      <xdr:colOff>165100</xdr:colOff>
      <xdr:row>35</xdr:row>
      <xdr:rowOff>138430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129557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391728" y="613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168910</xdr:rowOff>
    </xdr:from>
    <xdr:to>
      <xdr:col>46</xdr:col>
      <xdr:colOff>38100</xdr:colOff>
      <xdr:row>35</xdr:row>
      <xdr:rowOff>99060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90187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161290</xdr:rowOff>
    </xdr:from>
    <xdr:to>
      <xdr:col>41</xdr:col>
      <xdr:colOff>101600</xdr:colOff>
      <xdr:row>33</xdr:row>
      <xdr:rowOff>91440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6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82567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7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27940</xdr:rowOff>
    </xdr:from>
    <xdr:to>
      <xdr:col>36</xdr:col>
      <xdr:colOff>165100</xdr:colOff>
      <xdr:row>33</xdr:row>
      <xdr:rowOff>129540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120667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7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121608</xdr:rowOff>
    </xdr:from>
    <xdr:to>
      <xdr:col>54</xdr:col>
      <xdr:colOff>189865</xdr:colOff>
      <xdr:row>59</xdr:row>
      <xdr:rowOff>128825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94108"/>
          <a:ext cx="1270" cy="15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132652</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128825</xdr:rowOff>
    </xdr:from>
    <xdr:to>
      <xdr:col>55</xdr:col>
      <xdr:colOff>88900</xdr:colOff>
      <xdr:row>59</xdr:row>
      <xdr:rowOff>128825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68285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121608</xdr:rowOff>
    </xdr:from>
    <xdr:to>
      <xdr:col>55</xdr:col>
      <xdr:colOff>88900</xdr:colOff>
      <xdr:row>50</xdr:row>
      <xdr:rowOff>121608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9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121608</xdr:rowOff>
    </xdr:from>
    <xdr:to>
      <xdr:col>55</xdr:col>
      <xdr:colOff>0</xdr:colOff>
      <xdr:row>52</xdr:row>
      <xdr:rowOff>55804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8694108"/>
          <a:ext cx="838200" cy="27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77353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164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98926</xdr:rowOff>
    </xdr:from>
    <xdr:to>
      <xdr:col>55</xdr:col>
      <xdr:colOff>50800</xdr:colOff>
      <xdr:row>54</xdr:row>
      <xdr:rowOff>29076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55804</xdr:rowOff>
    </xdr:from>
    <xdr:to>
      <xdr:col>50</xdr:col>
      <xdr:colOff>114300</xdr:colOff>
      <xdr:row>52</xdr:row>
      <xdr:rowOff>77815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8971204"/>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24239</xdr:rowOff>
    </xdr:from>
    <xdr:to>
      <xdr:col>50</xdr:col>
      <xdr:colOff>165100</xdr:colOff>
      <xdr:row>54</xdr:row>
      <xdr:rowOff>125839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116966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59411" y="93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77815</xdr:rowOff>
    </xdr:from>
    <xdr:to>
      <xdr:col>45</xdr:col>
      <xdr:colOff>177800</xdr:colOff>
      <xdr:row>52</xdr:row>
      <xdr:rowOff>122000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8993215"/>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63166</xdr:rowOff>
    </xdr:from>
    <xdr:to>
      <xdr:col>46</xdr:col>
      <xdr:colOff>38100</xdr:colOff>
      <xdr:row>54</xdr:row>
      <xdr:rowOff>164766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155893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122000</xdr:rowOff>
    </xdr:from>
    <xdr:to>
      <xdr:col>41</xdr:col>
      <xdr:colOff>50800</xdr:colOff>
      <xdr:row>53</xdr:row>
      <xdr:rowOff>131405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037400"/>
          <a:ext cx="889000" cy="18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24598</xdr:rowOff>
    </xdr:from>
    <xdr:to>
      <xdr:col>41</xdr:col>
      <xdr:colOff>101600</xdr:colOff>
      <xdr:row>55</xdr:row>
      <xdr:rowOff>126198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45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83055</xdr:rowOff>
    </xdr:from>
    <xdr:to>
      <xdr:col>36</xdr:col>
      <xdr:colOff>165100</xdr:colOff>
      <xdr:row>56</xdr:row>
      <xdr:rowOff>13205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1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4332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0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70808</xdr:rowOff>
    </xdr:from>
    <xdr:to>
      <xdr:col>55</xdr:col>
      <xdr:colOff>50800</xdr:colOff>
      <xdr:row>51</xdr:row>
      <xdr:rowOff>958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6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23835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59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5004</xdr:rowOff>
    </xdr:from>
    <xdr:to>
      <xdr:col>50</xdr:col>
      <xdr:colOff>165100</xdr:colOff>
      <xdr:row>52</xdr:row>
      <xdr:rowOff>106604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9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123131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59411" y="86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27015</xdr:rowOff>
    </xdr:from>
    <xdr:to>
      <xdr:col>46</xdr:col>
      <xdr:colOff>38100</xdr:colOff>
      <xdr:row>52</xdr:row>
      <xdr:rowOff>128615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9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145142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71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71200</xdr:rowOff>
    </xdr:from>
    <xdr:to>
      <xdr:col>41</xdr:col>
      <xdr:colOff>101600</xdr:colOff>
      <xdr:row>53</xdr:row>
      <xdr:rowOff>1350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89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17877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7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80605</xdr:rowOff>
    </xdr:from>
    <xdr:to>
      <xdr:col>36</xdr:col>
      <xdr:colOff>165100</xdr:colOff>
      <xdr:row>54</xdr:row>
      <xdr:rowOff>10755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1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27282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9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81342</xdr:rowOff>
    </xdr:from>
    <xdr:to>
      <xdr:col>54</xdr:col>
      <xdr:colOff>189865</xdr:colOff>
      <xdr:row>78</xdr:row>
      <xdr:rowOff>110341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82842"/>
          <a:ext cx="1270" cy="140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114168</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110341</xdr:rowOff>
    </xdr:from>
    <xdr:to>
      <xdr:col>55</xdr:col>
      <xdr:colOff>88900</xdr:colOff>
      <xdr:row>78</xdr:row>
      <xdr:rowOff>110341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28019</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81342</xdr:rowOff>
    </xdr:from>
    <xdr:to>
      <xdr:col>55</xdr:col>
      <xdr:colOff>88900</xdr:colOff>
      <xdr:row>70</xdr:row>
      <xdr:rowOff>81342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8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84672</xdr:rowOff>
    </xdr:from>
    <xdr:to>
      <xdr:col>55</xdr:col>
      <xdr:colOff>0</xdr:colOff>
      <xdr:row>75</xdr:row>
      <xdr:rowOff>96168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943422"/>
          <a:ext cx="8382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110667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87790</xdr:rowOff>
    </xdr:from>
    <xdr:to>
      <xdr:col>55</xdr:col>
      <xdr:colOff>50800</xdr:colOff>
      <xdr:row>75</xdr:row>
      <xdr:rowOff>17940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57273</xdr:rowOff>
    </xdr:from>
    <xdr:to>
      <xdr:col>50</xdr:col>
      <xdr:colOff>114300</xdr:colOff>
      <xdr:row>75</xdr:row>
      <xdr:rowOff>96168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916023"/>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64309</xdr:rowOff>
    </xdr:from>
    <xdr:to>
      <xdr:col>50</xdr:col>
      <xdr:colOff>165100</xdr:colOff>
      <xdr:row>74</xdr:row>
      <xdr:rowOff>165909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10986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59411" y="1252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14101</xdr:rowOff>
    </xdr:from>
    <xdr:to>
      <xdr:col>45</xdr:col>
      <xdr:colOff>177800</xdr:colOff>
      <xdr:row>75</xdr:row>
      <xdr:rowOff>57273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872851"/>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154019</xdr:rowOff>
    </xdr:from>
    <xdr:to>
      <xdr:col>46</xdr:col>
      <xdr:colOff>38100</xdr:colOff>
      <xdr:row>74</xdr:row>
      <xdr:rowOff>84169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100696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4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76247</xdr:rowOff>
    </xdr:from>
    <xdr:to>
      <xdr:col>41</xdr:col>
      <xdr:colOff>50800</xdr:colOff>
      <xdr:row>75</xdr:row>
      <xdr:rowOff>14101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763547"/>
          <a:ext cx="889000" cy="10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164142</xdr:rowOff>
    </xdr:from>
    <xdr:to>
      <xdr:col>41</xdr:col>
      <xdr:colOff>101600</xdr:colOff>
      <xdr:row>74</xdr:row>
      <xdr:rowOff>94292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110819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4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116267</xdr:rowOff>
    </xdr:from>
    <xdr:to>
      <xdr:col>36</xdr:col>
      <xdr:colOff>165100</xdr:colOff>
      <xdr:row>74</xdr:row>
      <xdr:rowOff>46417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62944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40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33872</xdr:rowOff>
    </xdr:from>
    <xdr:to>
      <xdr:col>55</xdr:col>
      <xdr:colOff>50800</xdr:colOff>
      <xdr:row>75</xdr:row>
      <xdr:rowOff>135472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89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12299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7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45368</xdr:rowOff>
    </xdr:from>
    <xdr:to>
      <xdr:col>50</xdr:col>
      <xdr:colOff>165100</xdr:colOff>
      <xdr:row>75</xdr:row>
      <xdr:rowOff>146968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138095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59411" y="1299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6473</xdr:rowOff>
    </xdr:from>
    <xdr:to>
      <xdr:col>46</xdr:col>
      <xdr:colOff>38100</xdr:colOff>
      <xdr:row>75</xdr:row>
      <xdr:rowOff>108073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86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99200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5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134751</xdr:rowOff>
    </xdr:from>
    <xdr:to>
      <xdr:col>41</xdr:col>
      <xdr:colOff>101600</xdr:colOff>
      <xdr:row>75</xdr:row>
      <xdr:rowOff>64901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2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56028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1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25447</xdr:rowOff>
    </xdr:from>
    <xdr:to>
      <xdr:col>36</xdr:col>
      <xdr:colOff>165100</xdr:colOff>
      <xdr:row>74</xdr:row>
      <xdr:rowOff>127047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7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118174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0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63539</xdr:rowOff>
    </xdr:from>
    <xdr:to>
      <xdr:col>54</xdr:col>
      <xdr:colOff>189865</xdr:colOff>
      <xdr:row>97</xdr:row>
      <xdr:rowOff>137795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65489"/>
          <a:ext cx="1270" cy="110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141622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137795</xdr:rowOff>
    </xdr:from>
    <xdr:to>
      <xdr:col>55</xdr:col>
      <xdr:colOff>88900</xdr:colOff>
      <xdr:row>97</xdr:row>
      <xdr:rowOff>137795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10216</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63539</xdr:rowOff>
    </xdr:from>
    <xdr:to>
      <xdr:col>55</xdr:col>
      <xdr:colOff>88900</xdr:colOff>
      <xdr:row>91</xdr:row>
      <xdr:rowOff>63539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6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51155</xdr:rowOff>
    </xdr:from>
    <xdr:to>
      <xdr:col>55</xdr:col>
      <xdr:colOff>0</xdr:colOff>
      <xdr:row>97</xdr:row>
      <xdr:rowOff>72910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81805"/>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58951</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4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36074</xdr:rowOff>
    </xdr:from>
    <xdr:to>
      <xdr:col>55</xdr:col>
      <xdr:colOff>50800</xdr:colOff>
      <xdr:row>96</xdr:row>
      <xdr:rowOff>137674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72910</xdr:rowOff>
    </xdr:from>
    <xdr:to>
      <xdr:col>50</xdr:col>
      <xdr:colOff>114300</xdr:colOff>
      <xdr:row>97</xdr:row>
      <xdr:rowOff>109944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03560"/>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110692</xdr:rowOff>
    </xdr:from>
    <xdr:to>
      <xdr:col>50</xdr:col>
      <xdr:colOff>165100</xdr:colOff>
      <xdr:row>97</xdr:row>
      <xdr:rowOff>40842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57369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59411" y="1634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109944</xdr:rowOff>
    </xdr:from>
    <xdr:to>
      <xdr:col>45</xdr:col>
      <xdr:colOff>177800</xdr:colOff>
      <xdr:row>97</xdr:row>
      <xdr:rowOff>139261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40594"/>
          <a:ext cx="889000" cy="2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166529</xdr:rowOff>
    </xdr:from>
    <xdr:to>
      <xdr:col>46</xdr:col>
      <xdr:colOff>38100</xdr:colOff>
      <xdr:row>97</xdr:row>
      <xdr:rowOff>96679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113206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139261</xdr:rowOff>
    </xdr:from>
    <xdr:to>
      <xdr:col>41</xdr:col>
      <xdr:colOff>50800</xdr:colOff>
      <xdr:row>97</xdr:row>
      <xdr:rowOff>169418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69911"/>
          <a:ext cx="889000" cy="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59982</xdr:rowOff>
    </xdr:from>
    <xdr:to>
      <xdr:col>41</xdr:col>
      <xdr:colOff>101600</xdr:colOff>
      <xdr:row>97</xdr:row>
      <xdr:rowOff>161582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9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6659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83375</xdr:rowOff>
    </xdr:from>
    <xdr:to>
      <xdr:col>36</xdr:col>
      <xdr:colOff>165100</xdr:colOff>
      <xdr:row>98</xdr:row>
      <xdr:rowOff>13525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71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30052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355</xdr:rowOff>
    </xdr:from>
    <xdr:to>
      <xdr:col>55</xdr:col>
      <xdr:colOff>50800</xdr:colOff>
      <xdr:row>97</xdr:row>
      <xdr:rowOff>101955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86732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22110</xdr:rowOff>
    </xdr:from>
    <xdr:to>
      <xdr:col>50</xdr:col>
      <xdr:colOff>165100</xdr:colOff>
      <xdr:row>97</xdr:row>
      <xdr:rowOff>123710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114837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59411" y="1674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59144</xdr:rowOff>
    </xdr:from>
    <xdr:to>
      <xdr:col>46</xdr:col>
      <xdr:colOff>38100</xdr:colOff>
      <xdr:row>97</xdr:row>
      <xdr:rowOff>160744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151871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8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88461</xdr:rowOff>
    </xdr:from>
    <xdr:to>
      <xdr:col>41</xdr:col>
      <xdr:colOff>101600</xdr:colOff>
      <xdr:row>98</xdr:row>
      <xdr:rowOff>18611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118618</xdr:rowOff>
    </xdr:from>
    <xdr:to>
      <xdr:col>36</xdr:col>
      <xdr:colOff>165100</xdr:colOff>
      <xdr:row>98</xdr:row>
      <xdr:rowOff>48768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4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39895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4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警察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71610</xdr:rowOff>
    </xdr:from>
    <xdr:to>
      <xdr:col>85</xdr:col>
      <xdr:colOff>126364</xdr:colOff>
      <xdr:row>38</xdr:row>
      <xdr:rowOff>59690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15110"/>
          <a:ext cx="1269" cy="135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63517</xdr:rowOff>
    </xdr:from>
    <xdr:ext cx="534377" cy="259045"/>
    <xdr:sp macro="" textlink="">
      <xdr:nvSpPr>
        <xdr:cNvPr id="514" name="警察費最小値テキスト">
          <a:extLst>
            <a:ext uri="{FF2B5EF4-FFF2-40B4-BE49-F238E27FC236}">
              <a16:creationId xmlns:a16="http://schemas.microsoft.com/office/drawing/2014/main" id="{00000000-0008-0000-0700-000002020000}"/>
            </a:ext>
          </a:extLst>
        </xdr:cNvPr>
        <xdr:cNvSpPr txBox="1"/>
      </xdr:nvSpPr>
      <xdr:spPr>
        <a:xfrm>
          <a:off x="16370300" y="65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59690</xdr:rowOff>
    </xdr:from>
    <xdr:to>
      <xdr:col>86</xdr:col>
      <xdr:colOff>25400</xdr:colOff>
      <xdr:row>38</xdr:row>
      <xdr:rowOff>59690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18287</xdr:rowOff>
    </xdr:from>
    <xdr:ext cx="534377" cy="259045"/>
    <xdr:sp macro="" textlink="">
      <xdr:nvSpPr>
        <xdr:cNvPr id="516" name="警察費最大値テキスト">
          <a:extLst>
            <a:ext uri="{FF2B5EF4-FFF2-40B4-BE49-F238E27FC236}">
              <a16:creationId xmlns:a16="http://schemas.microsoft.com/office/drawing/2014/main" id="{00000000-0008-0000-0700-000004020000}"/>
            </a:ext>
          </a:extLst>
        </xdr:cNvPr>
        <xdr:cNvSpPr txBox="1"/>
      </xdr:nvSpPr>
      <xdr:spPr>
        <a:xfrm>
          <a:off x="16370300" y="499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71610</xdr:rowOff>
    </xdr:from>
    <xdr:to>
      <xdr:col>86</xdr:col>
      <xdr:colOff>25400</xdr:colOff>
      <xdr:row>30</xdr:row>
      <xdr:rowOff>71610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141170</xdr:rowOff>
    </xdr:from>
    <xdr:to>
      <xdr:col>85</xdr:col>
      <xdr:colOff>127000</xdr:colOff>
      <xdr:row>35</xdr:row>
      <xdr:rowOff>125004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970470"/>
          <a:ext cx="838200" cy="1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158604</xdr:rowOff>
    </xdr:from>
    <xdr:ext cx="534377" cy="259045"/>
    <xdr:sp macro="" textlink="">
      <xdr:nvSpPr>
        <xdr:cNvPr id="519" name="警察費平均値テキスト">
          <a:extLst>
            <a:ext uri="{FF2B5EF4-FFF2-40B4-BE49-F238E27FC236}">
              <a16:creationId xmlns:a16="http://schemas.microsoft.com/office/drawing/2014/main" id="{00000000-0008-0000-0700-000007020000}"/>
            </a:ext>
          </a:extLst>
        </xdr:cNvPr>
        <xdr:cNvSpPr txBox="1"/>
      </xdr:nvSpPr>
      <xdr:spPr>
        <a:xfrm>
          <a:off x="16370300" y="5987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8727</xdr:rowOff>
    </xdr:from>
    <xdr:to>
      <xdr:col>85</xdr:col>
      <xdr:colOff>177800</xdr:colOff>
      <xdr:row>35</xdr:row>
      <xdr:rowOff>110327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124514</xdr:rowOff>
    </xdr:from>
    <xdr:to>
      <xdr:col>81</xdr:col>
      <xdr:colOff>50800</xdr:colOff>
      <xdr:row>35</xdr:row>
      <xdr:rowOff>125004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25264"/>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89227</xdr:rowOff>
    </xdr:from>
    <xdr:to>
      <xdr:col>81</xdr:col>
      <xdr:colOff>101600</xdr:colOff>
      <xdr:row>36</xdr:row>
      <xdr:rowOff>19377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10504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01411" y="618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124514</xdr:rowOff>
    </xdr:from>
    <xdr:to>
      <xdr:col>76</xdr:col>
      <xdr:colOff>114300</xdr:colOff>
      <xdr:row>36</xdr:row>
      <xdr:rowOff>27686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25264"/>
          <a:ext cx="889000" cy="7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169563</xdr:rowOff>
    </xdr:from>
    <xdr:to>
      <xdr:col>76</xdr:col>
      <xdr:colOff>165100</xdr:colOff>
      <xdr:row>36</xdr:row>
      <xdr:rowOff>99713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90840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27686</xdr:rowOff>
    </xdr:from>
    <xdr:to>
      <xdr:col>71</xdr:col>
      <xdr:colOff>177800</xdr:colOff>
      <xdr:row>36</xdr:row>
      <xdr:rowOff>113574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199886"/>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109801</xdr:rowOff>
    </xdr:from>
    <xdr:to>
      <xdr:col>72</xdr:col>
      <xdr:colOff>38100</xdr:colOff>
      <xdr:row>37</xdr:row>
      <xdr:rowOff>39951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31078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29790</xdr:rowOff>
    </xdr:from>
    <xdr:to>
      <xdr:col>67</xdr:col>
      <xdr:colOff>101600</xdr:colOff>
      <xdr:row>37</xdr:row>
      <xdr:rowOff>131390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122517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6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90370</xdr:rowOff>
    </xdr:from>
    <xdr:to>
      <xdr:col>85</xdr:col>
      <xdr:colOff>177800</xdr:colOff>
      <xdr:row>35</xdr:row>
      <xdr:rowOff>20520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113247</xdr:rowOff>
    </xdr:from>
    <xdr:ext cx="534377" cy="259045"/>
    <xdr:sp macro="" textlink="">
      <xdr:nvSpPr>
        <xdr:cNvPr id="538" name="警察費該当値テキスト">
          <a:extLst>
            <a:ext uri="{FF2B5EF4-FFF2-40B4-BE49-F238E27FC236}">
              <a16:creationId xmlns:a16="http://schemas.microsoft.com/office/drawing/2014/main" id="{00000000-0008-0000-0700-00001A020000}"/>
            </a:ext>
          </a:extLst>
        </xdr:cNvPr>
        <xdr:cNvSpPr txBox="1"/>
      </xdr:nvSpPr>
      <xdr:spPr>
        <a:xfrm>
          <a:off x="16370300" y="577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74204</xdr:rowOff>
    </xdr:from>
    <xdr:to>
      <xdr:col>81</xdr:col>
      <xdr:colOff>101600</xdr:colOff>
      <xdr:row>36</xdr:row>
      <xdr:rowOff>4354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20881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01411" y="58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73714</xdr:rowOff>
    </xdr:from>
    <xdr:to>
      <xdr:col>76</xdr:col>
      <xdr:colOff>165100</xdr:colOff>
      <xdr:row>36</xdr:row>
      <xdr:rowOff>3864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20391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4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148336</xdr:rowOff>
    </xdr:from>
    <xdr:to>
      <xdr:col>72</xdr:col>
      <xdr:colOff>38100</xdr:colOff>
      <xdr:row>36</xdr:row>
      <xdr:rowOff>78486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95013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62774</xdr:rowOff>
    </xdr:from>
    <xdr:to>
      <xdr:col>67</xdr:col>
      <xdr:colOff>101600</xdr:colOff>
      <xdr:row>36</xdr:row>
      <xdr:rowOff>164374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1756</xdr:rowOff>
    </xdr:from>
    <xdr:to>
      <xdr:col>85</xdr:col>
      <xdr:colOff>126364</xdr:colOff>
      <xdr:row>58</xdr:row>
      <xdr:rowOff>40586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45706"/>
          <a:ext cx="1269" cy="1238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44413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40586</xdr:rowOff>
    </xdr:from>
    <xdr:to>
      <xdr:col>86</xdr:col>
      <xdr:colOff>25400</xdr:colOff>
      <xdr:row>58</xdr:row>
      <xdr:rowOff>40586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8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119883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1756</xdr:rowOff>
    </xdr:from>
    <xdr:to>
      <xdr:col>86</xdr:col>
      <xdr:colOff>25400</xdr:colOff>
      <xdr:row>51</xdr:row>
      <xdr:rowOff>1756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4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146656</xdr:rowOff>
    </xdr:from>
    <xdr:to>
      <xdr:col>85</xdr:col>
      <xdr:colOff>127000</xdr:colOff>
      <xdr:row>57</xdr:row>
      <xdr:rowOff>74810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47856"/>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107139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36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84262</xdr:rowOff>
    </xdr:from>
    <xdr:to>
      <xdr:col>85</xdr:col>
      <xdr:colOff>177800</xdr:colOff>
      <xdr:row>56</xdr:row>
      <xdr:rowOff>14412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108252</xdr:rowOff>
    </xdr:from>
    <xdr:to>
      <xdr:col>81</xdr:col>
      <xdr:colOff>50800</xdr:colOff>
      <xdr:row>56</xdr:row>
      <xdr:rowOff>146656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09452"/>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83479</xdr:rowOff>
    </xdr:from>
    <xdr:to>
      <xdr:col>81</xdr:col>
      <xdr:colOff>101600</xdr:colOff>
      <xdr:row>56</xdr:row>
      <xdr:rowOff>13629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30156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01411" y="92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29221</xdr:rowOff>
    </xdr:from>
    <xdr:to>
      <xdr:col>76</xdr:col>
      <xdr:colOff>114300</xdr:colOff>
      <xdr:row>56</xdr:row>
      <xdr:rowOff>108252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287521"/>
          <a:ext cx="889000" cy="42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81617</xdr:rowOff>
    </xdr:from>
    <xdr:to>
      <xdr:col>76</xdr:col>
      <xdr:colOff>165100</xdr:colOff>
      <xdr:row>56</xdr:row>
      <xdr:rowOff>11767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28294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2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29221</xdr:rowOff>
    </xdr:from>
    <xdr:to>
      <xdr:col>71</xdr:col>
      <xdr:colOff>177800</xdr:colOff>
      <xdr:row>54</xdr:row>
      <xdr:rowOff>117885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287521"/>
          <a:ext cx="889000" cy="8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14017</xdr:rowOff>
    </xdr:from>
    <xdr:to>
      <xdr:col>72</xdr:col>
      <xdr:colOff>38100</xdr:colOff>
      <xdr:row>54</xdr:row>
      <xdr:rowOff>115617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2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106744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63819</xdr:rowOff>
    </xdr:from>
    <xdr:to>
      <xdr:col>67</xdr:col>
      <xdr:colOff>101600</xdr:colOff>
      <xdr:row>54</xdr:row>
      <xdr:rowOff>165419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3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10496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0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24010</xdr:rowOff>
    </xdr:from>
    <xdr:to>
      <xdr:col>85</xdr:col>
      <xdr:colOff>177800</xdr:colOff>
      <xdr:row>57</xdr:row>
      <xdr:rowOff>125610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2437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95856</xdr:rowOff>
    </xdr:from>
    <xdr:to>
      <xdr:col>81</xdr:col>
      <xdr:colOff>101600</xdr:colOff>
      <xdr:row>57</xdr:row>
      <xdr:rowOff>26006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17133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01411" y="978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57452</xdr:rowOff>
    </xdr:from>
    <xdr:to>
      <xdr:col>76</xdr:col>
      <xdr:colOff>165100</xdr:colOff>
      <xdr:row>56</xdr:row>
      <xdr:rowOff>159052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150179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75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149871</xdr:rowOff>
    </xdr:from>
    <xdr:to>
      <xdr:col>72</xdr:col>
      <xdr:colOff>38100</xdr:colOff>
      <xdr:row>54</xdr:row>
      <xdr:rowOff>80021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2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96548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0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67085</xdr:rowOff>
    </xdr:from>
    <xdr:to>
      <xdr:col>67</xdr:col>
      <xdr:colOff>101600</xdr:colOff>
      <xdr:row>54</xdr:row>
      <xdr:rowOff>168685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3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159812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xdr:rowOff>
    </xdr:from>
    <xdr:to>
      <xdr:col>85</xdr:col>
      <xdr:colOff>126364</xdr:colOff>
      <xdr:row>77</xdr:row>
      <xdr:rowOff>106381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74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110208</xdr:rowOff>
    </xdr:from>
    <xdr:ext cx="469744"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3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106381</xdr:rowOff>
    </xdr:from>
    <xdr:to>
      <xdr:col>86</xdr:col>
      <xdr:colOff>25400</xdr:colOff>
      <xdr:row>77</xdr:row>
      <xdr:rowOff>106381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120152</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2025</xdr:rowOff>
    </xdr:from>
    <xdr:to>
      <xdr:col>86</xdr:col>
      <xdr:colOff>25400</xdr:colOff>
      <xdr:row>71</xdr:row>
      <xdr:rowOff>2025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71577</xdr:rowOff>
    </xdr:from>
    <xdr:to>
      <xdr:col>85</xdr:col>
      <xdr:colOff>127000</xdr:colOff>
      <xdr:row>76</xdr:row>
      <xdr:rowOff>9513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2930327"/>
          <a:ext cx="838200" cy="10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114578</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280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91701</xdr:rowOff>
    </xdr:from>
    <xdr:to>
      <xdr:col>85</xdr:col>
      <xdr:colOff>177800</xdr:colOff>
      <xdr:row>76</xdr:row>
      <xdr:rowOff>21850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29504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71577</xdr:rowOff>
    </xdr:from>
    <xdr:to>
      <xdr:col>81</xdr:col>
      <xdr:colOff>50800</xdr:colOff>
      <xdr:row>75</xdr:row>
      <xdr:rowOff>74949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2930327"/>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148279</xdr:rowOff>
    </xdr:from>
    <xdr:to>
      <xdr:col>81</xdr:col>
      <xdr:colOff>101600</xdr:colOff>
      <xdr:row>74</xdr:row>
      <xdr:rowOff>78429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266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94956</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01411" y="12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74949</xdr:rowOff>
    </xdr:from>
    <xdr:to>
      <xdr:col>76</xdr:col>
      <xdr:colOff>114300</xdr:colOff>
      <xdr:row>75</xdr:row>
      <xdr:rowOff>157131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2933699"/>
          <a:ext cx="889000" cy="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120276</xdr:rowOff>
    </xdr:from>
    <xdr:to>
      <xdr:col>76</xdr:col>
      <xdr:colOff>165100</xdr:colOff>
      <xdr:row>75</xdr:row>
      <xdr:rowOff>50426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28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66953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25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157131</xdr:rowOff>
    </xdr:from>
    <xdr:to>
      <xdr:col>71</xdr:col>
      <xdr:colOff>177800</xdr:colOff>
      <xdr:row>77</xdr:row>
      <xdr:rowOff>129699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015881"/>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145707</xdr:rowOff>
    </xdr:from>
    <xdr:to>
      <xdr:col>72</xdr:col>
      <xdr:colOff>38100</xdr:colOff>
      <xdr:row>77</xdr:row>
      <xdr:rowOff>75857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17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66984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6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42094</xdr:rowOff>
    </xdr:from>
    <xdr:to>
      <xdr:col>67</xdr:col>
      <xdr:colOff>101600</xdr:colOff>
      <xdr:row>77</xdr:row>
      <xdr:rowOff>143694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24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160221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01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130163</xdr:rowOff>
    </xdr:from>
    <xdr:to>
      <xdr:col>85</xdr:col>
      <xdr:colOff>177800</xdr:colOff>
      <xdr:row>76</xdr:row>
      <xdr:rowOff>60313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29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108590</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29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20777</xdr:rowOff>
    </xdr:from>
    <xdr:to>
      <xdr:col>81</xdr:col>
      <xdr:colOff>101600</xdr:colOff>
      <xdr:row>75</xdr:row>
      <xdr:rowOff>122377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28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113504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33728" y="1297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24149</xdr:rowOff>
    </xdr:from>
    <xdr:to>
      <xdr:col>76</xdr:col>
      <xdr:colOff>165100</xdr:colOff>
      <xdr:row>75</xdr:row>
      <xdr:rowOff>125749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28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116876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29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106331</xdr:rowOff>
    </xdr:from>
    <xdr:to>
      <xdr:col>72</xdr:col>
      <xdr:colOff>38100</xdr:colOff>
      <xdr:row>76</xdr:row>
      <xdr:rowOff>36481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296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53008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27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78899</xdr:rowOff>
    </xdr:from>
    <xdr:to>
      <xdr:col>67</xdr:col>
      <xdr:colOff>101600</xdr:colOff>
      <xdr:row>78</xdr:row>
      <xdr:rowOff>9049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2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3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127747</xdr:rowOff>
    </xdr:from>
    <xdr:to>
      <xdr:col>85</xdr:col>
      <xdr:colOff>126364</xdr:colOff>
      <xdr:row>98</xdr:row>
      <xdr:rowOff>33238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8247"/>
          <a:ext cx="1269" cy="127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37065</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8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33238</xdr:rowOff>
    </xdr:from>
    <xdr:to>
      <xdr:col>86</xdr:col>
      <xdr:colOff>25400</xdr:colOff>
      <xdr:row>98</xdr:row>
      <xdr:rowOff>33238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83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74424</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127747</xdr:rowOff>
    </xdr:from>
    <xdr:to>
      <xdr:col>86</xdr:col>
      <xdr:colOff>25400</xdr:colOff>
      <xdr:row>90</xdr:row>
      <xdr:rowOff>127747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156877</xdr:rowOff>
    </xdr:from>
    <xdr:to>
      <xdr:col>85</xdr:col>
      <xdr:colOff>127000</xdr:colOff>
      <xdr:row>95</xdr:row>
      <xdr:rowOff>16942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273177"/>
          <a:ext cx="838200" cy="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147011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26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168584</xdr:rowOff>
    </xdr:from>
    <xdr:to>
      <xdr:col>85</xdr:col>
      <xdr:colOff>177800</xdr:colOff>
      <xdr:row>95</xdr:row>
      <xdr:rowOff>98734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28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71414</xdr:rowOff>
    </xdr:from>
    <xdr:to>
      <xdr:col>81</xdr:col>
      <xdr:colOff>50800</xdr:colOff>
      <xdr:row>94</xdr:row>
      <xdr:rowOff>156877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187714"/>
          <a:ext cx="889000" cy="8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143960</xdr:rowOff>
    </xdr:from>
    <xdr:to>
      <xdr:col>81</xdr:col>
      <xdr:colOff>101600</xdr:colOff>
      <xdr:row>95</xdr:row>
      <xdr:rowOff>74110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26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65237</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01411" y="1635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71414</xdr:rowOff>
    </xdr:from>
    <xdr:to>
      <xdr:col>76</xdr:col>
      <xdr:colOff>114300</xdr:colOff>
      <xdr:row>94</xdr:row>
      <xdr:rowOff>114162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187714"/>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49189</xdr:rowOff>
    </xdr:from>
    <xdr:to>
      <xdr:col>76</xdr:col>
      <xdr:colOff>165100</xdr:colOff>
      <xdr:row>94</xdr:row>
      <xdr:rowOff>150789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16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141916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2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47672</xdr:rowOff>
    </xdr:from>
    <xdr:to>
      <xdr:col>71</xdr:col>
      <xdr:colOff>177800</xdr:colOff>
      <xdr:row>94</xdr:row>
      <xdr:rowOff>114162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163972"/>
          <a:ext cx="889000" cy="6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102290</xdr:rowOff>
    </xdr:from>
    <xdr:to>
      <xdr:col>72</xdr:col>
      <xdr:colOff>38100</xdr:colOff>
      <xdr:row>95</xdr:row>
      <xdr:rowOff>32440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2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23567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3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102093</xdr:rowOff>
    </xdr:from>
    <xdr:to>
      <xdr:col>67</xdr:col>
      <xdr:colOff>101600</xdr:colOff>
      <xdr:row>95</xdr:row>
      <xdr:rowOff>32243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23370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3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137592</xdr:rowOff>
    </xdr:from>
    <xdr:to>
      <xdr:col>85</xdr:col>
      <xdr:colOff>177800</xdr:colOff>
      <xdr:row>95</xdr:row>
      <xdr:rowOff>67742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2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160469</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10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106077</xdr:rowOff>
    </xdr:from>
    <xdr:to>
      <xdr:col>81</xdr:col>
      <xdr:colOff>101600</xdr:colOff>
      <xdr:row>95</xdr:row>
      <xdr:rowOff>36227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2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52754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01411" y="159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20614</xdr:rowOff>
    </xdr:from>
    <xdr:to>
      <xdr:col>76</xdr:col>
      <xdr:colOff>165100</xdr:colOff>
      <xdr:row>94</xdr:row>
      <xdr:rowOff>122214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1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138741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91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63362</xdr:rowOff>
    </xdr:from>
    <xdr:to>
      <xdr:col>72</xdr:col>
      <xdr:colOff>38100</xdr:colOff>
      <xdr:row>94</xdr:row>
      <xdr:rowOff>164962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17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10039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95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168322</xdr:rowOff>
    </xdr:from>
    <xdr:to>
      <xdr:col>67</xdr:col>
      <xdr:colOff>101600</xdr:colOff>
      <xdr:row>94</xdr:row>
      <xdr:rowOff>98472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11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114999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88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85816</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229316"/>
          <a:ext cx="1269"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32493</xdr:rowOff>
    </xdr:from>
    <xdr:ext cx="378565"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00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85816</xdr:rowOff>
    </xdr:from>
    <xdr:to>
      <xdr:col>116</xdr:col>
      <xdr:colOff>152400</xdr:colOff>
      <xdr:row>30</xdr:row>
      <xdr:rowOff>85816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22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103613</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472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46446</xdr:rowOff>
    </xdr:from>
    <xdr:to>
      <xdr:col>112</xdr:col>
      <xdr:colOff>38100</xdr:colOff>
      <xdr:row>37</xdr:row>
      <xdr:rowOff>148046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3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164573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21317" y="616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35016</xdr:rowOff>
    </xdr:from>
    <xdr:to>
      <xdr:col>107</xdr:col>
      <xdr:colOff>101600</xdr:colOff>
      <xdr:row>39</xdr:row>
      <xdr:rowOff>136616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153143</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309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49712</xdr:rowOff>
    </xdr:from>
    <xdr:to>
      <xdr:col>102</xdr:col>
      <xdr:colOff>165100</xdr:colOff>
      <xdr:row>38</xdr:row>
      <xdr:rowOff>151312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167838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34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30117</xdr:rowOff>
    </xdr:from>
    <xdr:to>
      <xdr:col>98</xdr:col>
      <xdr:colOff>38100</xdr:colOff>
      <xdr:row>39</xdr:row>
      <xdr:rowOff>131717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148244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99333" y="6491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74,070</a:t>
          </a:r>
          <a:r>
            <a:rPr kumimoji="1" lang="ja-JP" altLang="en-US" sz="1300">
              <a:latin typeface="ＭＳ Ｐゴシック" panose="020B0600070205080204" pitchFamily="50" charset="-128"/>
              <a:ea typeface="ＭＳ Ｐゴシック" panose="020B0600070205080204" pitchFamily="50" charset="-128"/>
            </a:rPr>
            <a:t>円となっており、高齢化の進展や子ども子育て支援の充実などに伴う社会保障関係経費の増加により、全国及びグループ内平均よりも高い水準にある。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56,554</a:t>
          </a:r>
          <a:r>
            <a:rPr kumimoji="1" lang="ja-JP" altLang="en-US" sz="1300">
              <a:latin typeface="ＭＳ Ｐゴシック" panose="020B0600070205080204" pitchFamily="50" charset="-128"/>
              <a:ea typeface="ＭＳ Ｐゴシック" panose="020B0600070205080204" pitchFamily="50" charset="-128"/>
            </a:rPr>
            <a:t>円となっており、国の国土強靱化緊急対策や農林水産業の強化施策などの影響により、前年度から</a:t>
          </a:r>
          <a:r>
            <a:rPr kumimoji="1" lang="en-US" altLang="ja-JP" sz="1300">
              <a:latin typeface="ＭＳ Ｐゴシック" panose="020B0600070205080204" pitchFamily="50" charset="-128"/>
              <a:ea typeface="ＭＳ Ｐゴシック" panose="020B0600070205080204" pitchFamily="50" charset="-128"/>
            </a:rPr>
            <a:t>8,485</a:t>
          </a:r>
          <a:r>
            <a:rPr kumimoji="1" lang="ja-JP" altLang="en-US" sz="1300">
              <a:latin typeface="ＭＳ Ｐゴシック" panose="020B0600070205080204" pitchFamily="50" charset="-128"/>
              <a:ea typeface="ＭＳ Ｐゴシック" panose="020B0600070205080204" pitchFamily="50" charset="-128"/>
            </a:rPr>
            <a:t>円増加し、全国及びグループ内平均よりも高い水準にある。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73,509</a:t>
          </a:r>
          <a:r>
            <a:rPr kumimoji="1" lang="ja-JP" altLang="en-US" sz="1300">
              <a:latin typeface="ＭＳ Ｐゴシック" panose="020B0600070205080204" pitchFamily="50" charset="-128"/>
              <a:ea typeface="ＭＳ Ｐゴシック" panose="020B0600070205080204" pitchFamily="50" charset="-128"/>
            </a:rPr>
            <a:t>円となっており、定時償還額の減少などに伴い前年度から</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円減少しているが、道債残高が多額であることなどの影響により、全国及びグループ内平均を上回って推移している。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北海道の財政は極めて厳しい状況が続いており、標準財政規模対比の財政調整基金残高及び実質収支額は、依然として低い水準となっている。</a:t>
          </a:r>
        </a:p>
        <a:p>
          <a:r>
            <a:rPr kumimoji="1" lang="ja-JP" altLang="en-US" sz="1200">
              <a:latin typeface="ＭＳ ゴシック" pitchFamily="49" charset="-128"/>
              <a:ea typeface="ＭＳ ゴシック" pitchFamily="49" charset="-128"/>
            </a:rPr>
            <a:t>　財政調整基金について、令和元年度は、前年度の決算剰余金に伴い</a:t>
          </a:r>
          <a:r>
            <a:rPr kumimoji="1" lang="en-US" altLang="ja-JP" sz="1200">
              <a:latin typeface="ＭＳ ゴシック" pitchFamily="49" charset="-128"/>
              <a:ea typeface="ＭＳ ゴシック" pitchFamily="49" charset="-128"/>
            </a:rPr>
            <a:t>42</a:t>
          </a:r>
          <a:r>
            <a:rPr kumimoji="1" lang="ja-JP" altLang="en-US" sz="1200">
              <a:latin typeface="ＭＳ ゴシック" pitchFamily="49" charset="-128"/>
              <a:ea typeface="ＭＳ ゴシック" pitchFamily="49" charset="-128"/>
            </a:rPr>
            <a:t>億円を積み立てた一方で、</a:t>
          </a:r>
          <a:r>
            <a:rPr kumimoji="1" lang="en-US" altLang="ja-JP" sz="1200">
              <a:latin typeface="ＭＳ ゴシック" pitchFamily="49" charset="-128"/>
              <a:ea typeface="ＭＳ ゴシック" pitchFamily="49" charset="-128"/>
            </a:rPr>
            <a:t>94</a:t>
          </a:r>
          <a:r>
            <a:rPr kumimoji="1" lang="ja-JP" altLang="en-US" sz="1200">
              <a:latin typeface="ＭＳ ゴシック" pitchFamily="49" charset="-128"/>
              <a:ea typeface="ＭＳ ゴシック" pitchFamily="49" charset="-128"/>
            </a:rPr>
            <a:t>億円の取り崩しを行ったことから残高が減少している。</a:t>
          </a:r>
        </a:p>
        <a:p>
          <a:r>
            <a:rPr kumimoji="1" lang="ja-JP" altLang="en-US" sz="1200">
              <a:latin typeface="ＭＳ ゴシック" pitchFamily="49" charset="-128"/>
              <a:ea typeface="ＭＳ ゴシック" pitchFamily="49" charset="-128"/>
            </a:rPr>
            <a:t>　実質収支額は、歳入の確保、予算執行の効率化や節減努力に取り組んだことなどにより、引き続き黒字となっている。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北海道</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公営企業会計等を含む全ての会計において、赤字は発生していない。</a:t>
          </a: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令和元年度の一般会計は、税収の確保や効率的な予算の執行などにより、前年度より</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億円多い、約</a:t>
          </a:r>
          <a:r>
            <a:rPr kumimoji="1" lang="en-US" altLang="ja-JP" sz="1200">
              <a:latin typeface="ＭＳ ゴシック" pitchFamily="49" charset="-128"/>
              <a:ea typeface="ＭＳ ゴシック" pitchFamily="49" charset="-128"/>
            </a:rPr>
            <a:t>95</a:t>
          </a:r>
          <a:r>
            <a:rPr kumimoji="1" lang="ja-JP" altLang="en-US" sz="1200">
              <a:latin typeface="ＭＳ ゴシック" pitchFamily="49" charset="-128"/>
              <a:ea typeface="ＭＳ ゴシック" pitchFamily="49" charset="-128"/>
            </a:rPr>
            <a:t>億円の黒字となっている。</a:t>
          </a: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年度に新設された国民健康保険事業特別会計は、医療費の減少に伴い国庫負担金や市町村納付金等の歳入が減少したことなどにより、前年度より</a:t>
          </a:r>
          <a:r>
            <a:rPr kumimoji="1" lang="en-US" altLang="ja-JP" sz="1200">
              <a:latin typeface="ＭＳ ゴシック" pitchFamily="49" charset="-128"/>
              <a:ea typeface="ＭＳ ゴシック" pitchFamily="49" charset="-128"/>
            </a:rPr>
            <a:t>69</a:t>
          </a:r>
          <a:r>
            <a:rPr kumimoji="1" lang="ja-JP" altLang="en-US" sz="1200">
              <a:latin typeface="ＭＳ ゴシック" pitchFamily="49" charset="-128"/>
              <a:ea typeface="ＭＳ ゴシック" pitchFamily="49" charset="-128"/>
            </a:rPr>
            <a:t>億円少ない、約</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億円の黒字額となっている。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617" t="s">
        <v>76</v>
      </c>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7"/>
      <c r="BX1" s="617"/>
      <c r="BY1" s="617"/>
      <c r="BZ1" s="617"/>
      <c r="CA1" s="617"/>
      <c r="CB1" s="617"/>
      <c r="CC1" s="617"/>
      <c r="CD1" s="617"/>
      <c r="CE1" s="617"/>
      <c r="CF1" s="617"/>
      <c r="CG1" s="617"/>
      <c r="CH1" s="617"/>
      <c r="CI1" s="617"/>
      <c r="CJ1" s="617"/>
      <c r="CK1" s="617"/>
      <c r="CL1" s="617"/>
      <c r="CM1" s="617"/>
      <c r="CN1" s="617"/>
      <c r="CO1" s="617"/>
      <c r="CP1" s="617"/>
      <c r="CQ1" s="617"/>
      <c r="CR1" s="617"/>
      <c r="CS1" s="617"/>
      <c r="CT1" s="617"/>
      <c r="CU1" s="617"/>
      <c r="CV1" s="617"/>
      <c r="CW1" s="617"/>
      <c r="CX1" s="617"/>
      <c r="CY1" s="617"/>
      <c r="CZ1" s="617"/>
      <c r="DA1" s="617"/>
      <c r="DB1" s="617"/>
      <c r="DC1" s="617"/>
      <c r="DD1" s="617"/>
      <c r="DE1" s="617"/>
      <c r="DF1" s="617"/>
      <c r="DG1" s="617"/>
      <c r="DH1" s="617"/>
      <c r="DI1" s="617"/>
      <c r="DJ1" s="159"/>
      <c r="DK1" s="159"/>
      <c r="DL1" s="159"/>
      <c r="DM1" s="159"/>
      <c r="DN1" s="159"/>
      <c r="DO1" s="159"/>
    </row>
    <row r="2" spans="1:119" ht="24" thickBot="1" x14ac:dyDescent="0.25">
      <c r="A2" s="158"/>
      <c r="B2" s="161" t="s">
        <v>77</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618" t="s">
        <v>78</v>
      </c>
      <c r="C3" s="589"/>
      <c r="D3" s="590"/>
      <c r="E3" s="590"/>
      <c r="F3" s="590"/>
      <c r="G3" s="590"/>
      <c r="H3" s="590"/>
      <c r="I3" s="590"/>
      <c r="J3" s="590"/>
      <c r="K3" s="590"/>
      <c r="L3" s="590" t="s">
        <v>79</v>
      </c>
      <c r="M3" s="590"/>
      <c r="N3" s="590"/>
      <c r="O3" s="590"/>
      <c r="P3" s="590"/>
      <c r="Q3" s="590"/>
      <c r="R3" s="591"/>
      <c r="S3" s="591"/>
      <c r="T3" s="591"/>
      <c r="U3" s="591"/>
      <c r="V3" s="592"/>
      <c r="W3" s="620" t="s">
        <v>80</v>
      </c>
      <c r="X3" s="621"/>
      <c r="Y3" s="621"/>
      <c r="Z3" s="621"/>
      <c r="AA3" s="621"/>
      <c r="AB3" s="621"/>
      <c r="AC3" s="621"/>
      <c r="AD3" s="621"/>
      <c r="AE3" s="621"/>
      <c r="AF3" s="621"/>
      <c r="AG3" s="621"/>
      <c r="AH3" s="621"/>
      <c r="AI3" s="621"/>
      <c r="AJ3" s="621"/>
      <c r="AK3" s="621"/>
      <c r="AL3" s="621"/>
      <c r="AM3" s="621"/>
      <c r="AN3" s="621"/>
      <c r="AO3" s="621"/>
      <c r="AP3" s="621"/>
      <c r="AQ3" s="621"/>
      <c r="AR3" s="621"/>
      <c r="AS3" s="621"/>
      <c r="AT3" s="621"/>
      <c r="AU3" s="621"/>
      <c r="AV3" s="621"/>
      <c r="AW3" s="621"/>
      <c r="AX3" s="621"/>
      <c r="AY3" s="622"/>
      <c r="AZ3" s="486" t="s">
        <v>1</v>
      </c>
      <c r="BA3" s="487"/>
      <c r="BB3" s="487"/>
      <c r="BC3" s="487"/>
      <c r="BD3" s="487"/>
      <c r="BE3" s="487"/>
      <c r="BF3" s="487"/>
      <c r="BG3" s="487"/>
      <c r="BH3" s="487"/>
      <c r="BI3" s="487"/>
      <c r="BJ3" s="487"/>
      <c r="BK3" s="487"/>
      <c r="BL3" s="487"/>
      <c r="BM3" s="623"/>
      <c r="BN3" s="587" t="s">
        <v>81</v>
      </c>
      <c r="BO3" s="588"/>
      <c r="BP3" s="588"/>
      <c r="BQ3" s="588"/>
      <c r="BR3" s="588"/>
      <c r="BS3" s="588"/>
      <c r="BT3" s="588"/>
      <c r="BU3" s="624"/>
      <c r="BV3" s="587" t="s">
        <v>82</v>
      </c>
      <c r="BW3" s="588"/>
      <c r="BX3" s="588"/>
      <c r="BY3" s="588"/>
      <c r="BZ3" s="588"/>
      <c r="CA3" s="588"/>
      <c r="CB3" s="588"/>
      <c r="CC3" s="624"/>
      <c r="CD3" s="486" t="s">
        <v>1</v>
      </c>
      <c r="CE3" s="487"/>
      <c r="CF3" s="487"/>
      <c r="CG3" s="487"/>
      <c r="CH3" s="487"/>
      <c r="CI3" s="487"/>
      <c r="CJ3" s="487"/>
      <c r="CK3" s="487"/>
      <c r="CL3" s="487"/>
      <c r="CM3" s="487"/>
      <c r="CN3" s="487"/>
      <c r="CO3" s="487"/>
      <c r="CP3" s="487"/>
      <c r="CQ3" s="487"/>
      <c r="CR3" s="487"/>
      <c r="CS3" s="623"/>
      <c r="CT3" s="587" t="s">
        <v>83</v>
      </c>
      <c r="CU3" s="588"/>
      <c r="CV3" s="588"/>
      <c r="CW3" s="588"/>
      <c r="CX3" s="588"/>
      <c r="CY3" s="588"/>
      <c r="CZ3" s="588"/>
      <c r="DA3" s="624"/>
      <c r="DB3" s="587" t="s">
        <v>84</v>
      </c>
      <c r="DC3" s="588"/>
      <c r="DD3" s="588"/>
      <c r="DE3" s="588"/>
      <c r="DF3" s="588"/>
      <c r="DG3" s="588"/>
      <c r="DH3" s="588"/>
      <c r="DI3" s="624"/>
      <c r="DJ3" s="158"/>
      <c r="DK3" s="158"/>
      <c r="DL3" s="158"/>
      <c r="DM3" s="158"/>
      <c r="DN3" s="158"/>
      <c r="DO3" s="158"/>
    </row>
    <row r="4" spans="1:119" ht="18.75" customHeight="1" x14ac:dyDescent="0.2">
      <c r="A4" s="159"/>
      <c r="B4" s="619"/>
      <c r="C4" s="577"/>
      <c r="D4" s="593"/>
      <c r="E4" s="593"/>
      <c r="F4" s="593"/>
      <c r="G4" s="593"/>
      <c r="H4" s="593"/>
      <c r="I4" s="593"/>
      <c r="J4" s="593"/>
      <c r="K4" s="593"/>
      <c r="L4" s="593"/>
      <c r="M4" s="593"/>
      <c r="N4" s="593"/>
      <c r="O4" s="593"/>
      <c r="P4" s="593"/>
      <c r="Q4" s="593"/>
      <c r="R4" s="594"/>
      <c r="S4" s="594"/>
      <c r="T4" s="594"/>
      <c r="U4" s="594"/>
      <c r="V4" s="595"/>
      <c r="W4" s="539" t="s">
        <v>85</v>
      </c>
      <c r="X4" s="540"/>
      <c r="Y4" s="541"/>
      <c r="Z4" s="548" t="s">
        <v>1</v>
      </c>
      <c r="AA4" s="549"/>
      <c r="AB4" s="549"/>
      <c r="AC4" s="549"/>
      <c r="AD4" s="549"/>
      <c r="AE4" s="549"/>
      <c r="AF4" s="549"/>
      <c r="AG4" s="549"/>
      <c r="AH4" s="550"/>
      <c r="AI4" s="548" t="s">
        <v>86</v>
      </c>
      <c r="AJ4" s="598"/>
      <c r="AK4" s="598"/>
      <c r="AL4" s="598"/>
      <c r="AM4" s="598"/>
      <c r="AN4" s="598"/>
      <c r="AO4" s="598"/>
      <c r="AP4" s="599"/>
      <c r="AQ4" s="554" t="s">
        <v>87</v>
      </c>
      <c r="AR4" s="555"/>
      <c r="AS4" s="598"/>
      <c r="AT4" s="598"/>
      <c r="AU4" s="598"/>
      <c r="AV4" s="598"/>
      <c r="AW4" s="598"/>
      <c r="AX4" s="598"/>
      <c r="AY4" s="603"/>
      <c r="AZ4" s="460" t="s">
        <v>88</v>
      </c>
      <c r="BA4" s="461"/>
      <c r="BB4" s="461"/>
      <c r="BC4" s="461"/>
      <c r="BD4" s="461"/>
      <c r="BE4" s="461"/>
      <c r="BF4" s="461"/>
      <c r="BG4" s="461"/>
      <c r="BH4" s="461"/>
      <c r="BI4" s="461"/>
      <c r="BJ4" s="461"/>
      <c r="BK4" s="461"/>
      <c r="BL4" s="461"/>
      <c r="BM4" s="462"/>
      <c r="BN4" s="463">
        <v>2425830211</v>
      </c>
      <c r="BO4" s="464"/>
      <c r="BP4" s="464"/>
      <c r="BQ4" s="464"/>
      <c r="BR4" s="464"/>
      <c r="BS4" s="464"/>
      <c r="BT4" s="464"/>
      <c r="BU4" s="465"/>
      <c r="BV4" s="463">
        <v>2381711210</v>
      </c>
      <c r="BW4" s="464"/>
      <c r="BX4" s="464"/>
      <c r="BY4" s="464"/>
      <c r="BZ4" s="464"/>
      <c r="CA4" s="464"/>
      <c r="CB4" s="464"/>
      <c r="CC4" s="465"/>
      <c r="CD4" s="572" t="s">
        <v>89</v>
      </c>
      <c r="CE4" s="573"/>
      <c r="CF4" s="573"/>
      <c r="CG4" s="573"/>
      <c r="CH4" s="573"/>
      <c r="CI4" s="573"/>
      <c r="CJ4" s="573"/>
      <c r="CK4" s="573"/>
      <c r="CL4" s="573"/>
      <c r="CM4" s="573"/>
      <c r="CN4" s="573"/>
      <c r="CO4" s="573"/>
      <c r="CP4" s="573"/>
      <c r="CQ4" s="573"/>
      <c r="CR4" s="573"/>
      <c r="CS4" s="574"/>
      <c r="CT4" s="625">
        <v>0.7</v>
      </c>
      <c r="CU4" s="626"/>
      <c r="CV4" s="626"/>
      <c r="CW4" s="626"/>
      <c r="CX4" s="626"/>
      <c r="CY4" s="626"/>
      <c r="CZ4" s="626"/>
      <c r="DA4" s="627"/>
      <c r="DB4" s="625">
        <v>0.6</v>
      </c>
      <c r="DC4" s="626"/>
      <c r="DD4" s="626"/>
      <c r="DE4" s="626"/>
      <c r="DF4" s="626"/>
      <c r="DG4" s="626"/>
      <c r="DH4" s="626"/>
      <c r="DI4" s="627"/>
      <c r="DJ4" s="158"/>
      <c r="DK4" s="158"/>
      <c r="DL4" s="158"/>
      <c r="DM4" s="158"/>
      <c r="DN4" s="158"/>
      <c r="DO4" s="158"/>
    </row>
    <row r="5" spans="1:119" ht="18.75" customHeight="1" thickBot="1" x14ac:dyDescent="0.25">
      <c r="A5" s="159"/>
      <c r="B5" s="619"/>
      <c r="C5" s="577"/>
      <c r="D5" s="593"/>
      <c r="E5" s="593"/>
      <c r="F5" s="593"/>
      <c r="G5" s="593"/>
      <c r="H5" s="593"/>
      <c r="I5" s="593"/>
      <c r="J5" s="593"/>
      <c r="K5" s="593"/>
      <c r="L5" s="596"/>
      <c r="M5" s="596"/>
      <c r="N5" s="596"/>
      <c r="O5" s="596"/>
      <c r="P5" s="596"/>
      <c r="Q5" s="596"/>
      <c r="R5" s="551"/>
      <c r="S5" s="551"/>
      <c r="T5" s="551"/>
      <c r="U5" s="551"/>
      <c r="V5" s="597"/>
      <c r="W5" s="542"/>
      <c r="X5" s="543"/>
      <c r="Y5" s="544"/>
      <c r="Z5" s="551"/>
      <c r="AA5" s="552"/>
      <c r="AB5" s="552"/>
      <c r="AC5" s="552"/>
      <c r="AD5" s="552"/>
      <c r="AE5" s="552"/>
      <c r="AF5" s="552"/>
      <c r="AG5" s="552"/>
      <c r="AH5" s="553"/>
      <c r="AI5" s="600"/>
      <c r="AJ5" s="601"/>
      <c r="AK5" s="601"/>
      <c r="AL5" s="601"/>
      <c r="AM5" s="601"/>
      <c r="AN5" s="601"/>
      <c r="AO5" s="601"/>
      <c r="AP5" s="602"/>
      <c r="AQ5" s="600"/>
      <c r="AR5" s="601"/>
      <c r="AS5" s="601"/>
      <c r="AT5" s="601"/>
      <c r="AU5" s="601"/>
      <c r="AV5" s="601"/>
      <c r="AW5" s="601"/>
      <c r="AX5" s="601"/>
      <c r="AY5" s="604"/>
      <c r="AZ5" s="466" t="s">
        <v>90</v>
      </c>
      <c r="BA5" s="467"/>
      <c r="BB5" s="467"/>
      <c r="BC5" s="467"/>
      <c r="BD5" s="467"/>
      <c r="BE5" s="467"/>
      <c r="BF5" s="467"/>
      <c r="BG5" s="467"/>
      <c r="BH5" s="467"/>
      <c r="BI5" s="467"/>
      <c r="BJ5" s="467"/>
      <c r="BK5" s="467"/>
      <c r="BL5" s="467"/>
      <c r="BM5" s="468"/>
      <c r="BN5" s="469">
        <v>2411637482</v>
      </c>
      <c r="BO5" s="470"/>
      <c r="BP5" s="470"/>
      <c r="BQ5" s="470"/>
      <c r="BR5" s="470"/>
      <c r="BS5" s="470"/>
      <c r="BT5" s="470"/>
      <c r="BU5" s="471"/>
      <c r="BV5" s="469">
        <v>2367248794</v>
      </c>
      <c r="BW5" s="470"/>
      <c r="BX5" s="470"/>
      <c r="BY5" s="470"/>
      <c r="BZ5" s="470"/>
      <c r="CA5" s="470"/>
      <c r="CB5" s="470"/>
      <c r="CC5" s="471"/>
      <c r="CD5" s="516" t="s">
        <v>91</v>
      </c>
      <c r="CE5" s="517"/>
      <c r="CF5" s="517"/>
      <c r="CG5" s="517"/>
      <c r="CH5" s="517"/>
      <c r="CI5" s="517"/>
      <c r="CJ5" s="517"/>
      <c r="CK5" s="517"/>
      <c r="CL5" s="517"/>
      <c r="CM5" s="517"/>
      <c r="CN5" s="517"/>
      <c r="CO5" s="517"/>
      <c r="CP5" s="517"/>
      <c r="CQ5" s="517"/>
      <c r="CR5" s="517"/>
      <c r="CS5" s="518"/>
      <c r="CT5" s="448">
        <v>99.1</v>
      </c>
      <c r="CU5" s="449"/>
      <c r="CV5" s="449"/>
      <c r="CW5" s="449"/>
      <c r="CX5" s="449"/>
      <c r="CY5" s="449"/>
      <c r="CZ5" s="449"/>
      <c r="DA5" s="450"/>
      <c r="DB5" s="448">
        <v>97.9</v>
      </c>
      <c r="DC5" s="449"/>
      <c r="DD5" s="449"/>
      <c r="DE5" s="449"/>
      <c r="DF5" s="449"/>
      <c r="DG5" s="449"/>
      <c r="DH5" s="449"/>
      <c r="DI5" s="450"/>
      <c r="DJ5" s="158"/>
      <c r="DK5" s="158"/>
      <c r="DL5" s="158"/>
      <c r="DM5" s="158"/>
      <c r="DN5" s="158"/>
      <c r="DO5" s="158"/>
    </row>
    <row r="6" spans="1:119" ht="18.75" customHeight="1" x14ac:dyDescent="0.2">
      <c r="A6" s="159"/>
      <c r="B6" s="587" t="s">
        <v>92</v>
      </c>
      <c r="C6" s="588"/>
      <c r="D6" s="588"/>
      <c r="E6" s="588"/>
      <c r="F6" s="588"/>
      <c r="G6" s="588"/>
      <c r="H6" s="588"/>
      <c r="I6" s="588"/>
      <c r="J6" s="588"/>
      <c r="K6" s="589"/>
      <c r="L6" s="590" t="s">
        <v>93</v>
      </c>
      <c r="M6" s="590"/>
      <c r="N6" s="590"/>
      <c r="O6" s="590"/>
      <c r="P6" s="590"/>
      <c r="Q6" s="590"/>
      <c r="R6" s="591"/>
      <c r="S6" s="591"/>
      <c r="T6" s="591"/>
      <c r="U6" s="591"/>
      <c r="V6" s="592"/>
      <c r="W6" s="542"/>
      <c r="X6" s="543"/>
      <c r="Y6" s="544"/>
      <c r="Z6" s="569" t="s">
        <v>94</v>
      </c>
      <c r="AA6" s="570"/>
      <c r="AB6" s="570"/>
      <c r="AC6" s="570"/>
      <c r="AD6" s="570"/>
      <c r="AE6" s="570"/>
      <c r="AF6" s="570"/>
      <c r="AG6" s="570"/>
      <c r="AH6" s="571"/>
      <c r="AI6" s="494">
        <v>1</v>
      </c>
      <c r="AJ6" s="495"/>
      <c r="AK6" s="495"/>
      <c r="AL6" s="495"/>
      <c r="AM6" s="495"/>
      <c r="AN6" s="495"/>
      <c r="AO6" s="495"/>
      <c r="AP6" s="496"/>
      <c r="AQ6" s="494">
        <v>9660</v>
      </c>
      <c r="AR6" s="495"/>
      <c r="AS6" s="495"/>
      <c r="AT6" s="495"/>
      <c r="AU6" s="495"/>
      <c r="AV6" s="495"/>
      <c r="AW6" s="495"/>
      <c r="AX6" s="495"/>
      <c r="AY6" s="497"/>
      <c r="AZ6" s="466" t="s">
        <v>95</v>
      </c>
      <c r="BA6" s="467"/>
      <c r="BB6" s="467"/>
      <c r="BC6" s="467"/>
      <c r="BD6" s="467"/>
      <c r="BE6" s="467"/>
      <c r="BF6" s="467"/>
      <c r="BG6" s="467"/>
      <c r="BH6" s="467"/>
      <c r="BI6" s="467"/>
      <c r="BJ6" s="467"/>
      <c r="BK6" s="467"/>
      <c r="BL6" s="467"/>
      <c r="BM6" s="468"/>
      <c r="BN6" s="469">
        <v>14192729</v>
      </c>
      <c r="BO6" s="470"/>
      <c r="BP6" s="470"/>
      <c r="BQ6" s="470"/>
      <c r="BR6" s="470"/>
      <c r="BS6" s="470"/>
      <c r="BT6" s="470"/>
      <c r="BU6" s="471"/>
      <c r="BV6" s="469">
        <v>14462416</v>
      </c>
      <c r="BW6" s="470"/>
      <c r="BX6" s="470"/>
      <c r="BY6" s="470"/>
      <c r="BZ6" s="470"/>
      <c r="CA6" s="470"/>
      <c r="CB6" s="470"/>
      <c r="CC6" s="471"/>
      <c r="CD6" s="516" t="s">
        <v>96</v>
      </c>
      <c r="CE6" s="517"/>
      <c r="CF6" s="517"/>
      <c r="CG6" s="517"/>
      <c r="CH6" s="517"/>
      <c r="CI6" s="517"/>
      <c r="CJ6" s="517"/>
      <c r="CK6" s="517"/>
      <c r="CL6" s="517"/>
      <c r="CM6" s="517"/>
      <c r="CN6" s="517"/>
      <c r="CO6" s="517"/>
      <c r="CP6" s="517"/>
      <c r="CQ6" s="517"/>
      <c r="CR6" s="517"/>
      <c r="CS6" s="518"/>
      <c r="CT6" s="614">
        <v>106.2</v>
      </c>
      <c r="CU6" s="615"/>
      <c r="CV6" s="615"/>
      <c r="CW6" s="615"/>
      <c r="CX6" s="615"/>
      <c r="CY6" s="615"/>
      <c r="CZ6" s="615"/>
      <c r="DA6" s="616"/>
      <c r="DB6" s="614">
        <v>107</v>
      </c>
      <c r="DC6" s="615"/>
      <c r="DD6" s="615"/>
      <c r="DE6" s="615"/>
      <c r="DF6" s="615"/>
      <c r="DG6" s="615"/>
      <c r="DH6" s="615"/>
      <c r="DI6" s="616"/>
      <c r="DJ6" s="158"/>
      <c r="DK6" s="158"/>
      <c r="DL6" s="158"/>
      <c r="DM6" s="158"/>
      <c r="DN6" s="158"/>
      <c r="DO6" s="158"/>
    </row>
    <row r="7" spans="1:119" ht="18.75" customHeight="1" x14ac:dyDescent="0.2">
      <c r="A7" s="159"/>
      <c r="B7" s="576"/>
      <c r="C7" s="439"/>
      <c r="D7" s="439"/>
      <c r="E7" s="439"/>
      <c r="F7" s="439"/>
      <c r="G7" s="439"/>
      <c r="H7" s="439"/>
      <c r="I7" s="439"/>
      <c r="J7" s="439"/>
      <c r="K7" s="577"/>
      <c r="L7" s="593"/>
      <c r="M7" s="593"/>
      <c r="N7" s="593"/>
      <c r="O7" s="593"/>
      <c r="P7" s="593"/>
      <c r="Q7" s="593"/>
      <c r="R7" s="594"/>
      <c r="S7" s="594"/>
      <c r="T7" s="594"/>
      <c r="U7" s="594"/>
      <c r="V7" s="595"/>
      <c r="W7" s="542"/>
      <c r="X7" s="543"/>
      <c r="Y7" s="544"/>
      <c r="Z7" s="569" t="s">
        <v>97</v>
      </c>
      <c r="AA7" s="570"/>
      <c r="AB7" s="570"/>
      <c r="AC7" s="570"/>
      <c r="AD7" s="570"/>
      <c r="AE7" s="570"/>
      <c r="AF7" s="570"/>
      <c r="AG7" s="570"/>
      <c r="AH7" s="571"/>
      <c r="AI7" s="494">
        <v>3</v>
      </c>
      <c r="AJ7" s="495"/>
      <c r="AK7" s="495"/>
      <c r="AL7" s="495"/>
      <c r="AM7" s="495"/>
      <c r="AN7" s="495"/>
      <c r="AO7" s="495"/>
      <c r="AP7" s="496"/>
      <c r="AQ7" s="494">
        <v>9570</v>
      </c>
      <c r="AR7" s="495"/>
      <c r="AS7" s="495"/>
      <c r="AT7" s="495"/>
      <c r="AU7" s="495"/>
      <c r="AV7" s="495"/>
      <c r="AW7" s="495"/>
      <c r="AX7" s="495"/>
      <c r="AY7" s="497"/>
      <c r="AZ7" s="466" t="s">
        <v>98</v>
      </c>
      <c r="BA7" s="467"/>
      <c r="BB7" s="467"/>
      <c r="BC7" s="467"/>
      <c r="BD7" s="467"/>
      <c r="BE7" s="467"/>
      <c r="BF7" s="467"/>
      <c r="BG7" s="467"/>
      <c r="BH7" s="467"/>
      <c r="BI7" s="467"/>
      <c r="BJ7" s="467"/>
      <c r="BK7" s="467"/>
      <c r="BL7" s="467"/>
      <c r="BM7" s="468"/>
      <c r="BN7" s="469">
        <v>4627021</v>
      </c>
      <c r="BO7" s="470"/>
      <c r="BP7" s="470"/>
      <c r="BQ7" s="470"/>
      <c r="BR7" s="470"/>
      <c r="BS7" s="470"/>
      <c r="BT7" s="470"/>
      <c r="BU7" s="471"/>
      <c r="BV7" s="469">
        <v>6019350</v>
      </c>
      <c r="BW7" s="470"/>
      <c r="BX7" s="470"/>
      <c r="BY7" s="470"/>
      <c r="BZ7" s="470"/>
      <c r="CA7" s="470"/>
      <c r="CB7" s="470"/>
      <c r="CC7" s="471"/>
      <c r="CD7" s="516" t="s">
        <v>99</v>
      </c>
      <c r="CE7" s="517"/>
      <c r="CF7" s="517"/>
      <c r="CG7" s="517"/>
      <c r="CH7" s="517"/>
      <c r="CI7" s="517"/>
      <c r="CJ7" s="517"/>
      <c r="CK7" s="517"/>
      <c r="CL7" s="517"/>
      <c r="CM7" s="517"/>
      <c r="CN7" s="517"/>
      <c r="CO7" s="517"/>
      <c r="CP7" s="517"/>
      <c r="CQ7" s="517"/>
      <c r="CR7" s="517"/>
      <c r="CS7" s="518"/>
      <c r="CT7" s="469">
        <v>1344611193</v>
      </c>
      <c r="CU7" s="470"/>
      <c r="CV7" s="470"/>
      <c r="CW7" s="470"/>
      <c r="CX7" s="470"/>
      <c r="CY7" s="470"/>
      <c r="CZ7" s="470"/>
      <c r="DA7" s="471"/>
      <c r="DB7" s="469">
        <v>1352253956</v>
      </c>
      <c r="DC7" s="470"/>
      <c r="DD7" s="470"/>
      <c r="DE7" s="470"/>
      <c r="DF7" s="470"/>
      <c r="DG7" s="470"/>
      <c r="DH7" s="470"/>
      <c r="DI7" s="471"/>
      <c r="DJ7" s="158"/>
      <c r="DK7" s="158"/>
      <c r="DL7" s="158"/>
      <c r="DM7" s="158"/>
      <c r="DN7" s="158"/>
      <c r="DO7" s="158"/>
    </row>
    <row r="8" spans="1:119" ht="18.75" customHeight="1" thickBot="1" x14ac:dyDescent="0.25">
      <c r="A8" s="159"/>
      <c r="B8" s="578"/>
      <c r="C8" s="579"/>
      <c r="D8" s="579"/>
      <c r="E8" s="579"/>
      <c r="F8" s="579"/>
      <c r="G8" s="579"/>
      <c r="H8" s="579"/>
      <c r="I8" s="579"/>
      <c r="J8" s="579"/>
      <c r="K8" s="580"/>
      <c r="L8" s="596"/>
      <c r="M8" s="596"/>
      <c r="N8" s="596"/>
      <c r="O8" s="596"/>
      <c r="P8" s="596"/>
      <c r="Q8" s="596"/>
      <c r="R8" s="551"/>
      <c r="S8" s="551"/>
      <c r="T8" s="551"/>
      <c r="U8" s="551"/>
      <c r="V8" s="597"/>
      <c r="W8" s="542"/>
      <c r="X8" s="543"/>
      <c r="Y8" s="544"/>
      <c r="Z8" s="569" t="s">
        <v>100</v>
      </c>
      <c r="AA8" s="570"/>
      <c r="AB8" s="570"/>
      <c r="AC8" s="570"/>
      <c r="AD8" s="570"/>
      <c r="AE8" s="570"/>
      <c r="AF8" s="570"/>
      <c r="AG8" s="570"/>
      <c r="AH8" s="571"/>
      <c r="AI8" s="494">
        <v>1</v>
      </c>
      <c r="AJ8" s="495"/>
      <c r="AK8" s="495"/>
      <c r="AL8" s="495"/>
      <c r="AM8" s="495"/>
      <c r="AN8" s="495"/>
      <c r="AO8" s="495"/>
      <c r="AP8" s="496"/>
      <c r="AQ8" s="494">
        <v>8280</v>
      </c>
      <c r="AR8" s="495"/>
      <c r="AS8" s="495"/>
      <c r="AT8" s="495"/>
      <c r="AU8" s="495"/>
      <c r="AV8" s="495"/>
      <c r="AW8" s="495"/>
      <c r="AX8" s="495"/>
      <c r="AY8" s="497"/>
      <c r="AZ8" s="466" t="s">
        <v>101</v>
      </c>
      <c r="BA8" s="467"/>
      <c r="BB8" s="467"/>
      <c r="BC8" s="467"/>
      <c r="BD8" s="467"/>
      <c r="BE8" s="467"/>
      <c r="BF8" s="467"/>
      <c r="BG8" s="467"/>
      <c r="BH8" s="467"/>
      <c r="BI8" s="467"/>
      <c r="BJ8" s="467"/>
      <c r="BK8" s="467"/>
      <c r="BL8" s="467"/>
      <c r="BM8" s="468"/>
      <c r="BN8" s="469">
        <v>9565708</v>
      </c>
      <c r="BO8" s="470"/>
      <c r="BP8" s="470"/>
      <c r="BQ8" s="470"/>
      <c r="BR8" s="470"/>
      <c r="BS8" s="470"/>
      <c r="BT8" s="470"/>
      <c r="BU8" s="471"/>
      <c r="BV8" s="469">
        <v>8443066</v>
      </c>
      <c r="BW8" s="470"/>
      <c r="BX8" s="470"/>
      <c r="BY8" s="470"/>
      <c r="BZ8" s="470"/>
      <c r="CA8" s="470"/>
      <c r="CB8" s="470"/>
      <c r="CC8" s="471"/>
      <c r="CD8" s="516" t="s">
        <v>102</v>
      </c>
      <c r="CE8" s="517"/>
      <c r="CF8" s="517"/>
      <c r="CG8" s="517"/>
      <c r="CH8" s="517"/>
      <c r="CI8" s="517"/>
      <c r="CJ8" s="517"/>
      <c r="CK8" s="517"/>
      <c r="CL8" s="517"/>
      <c r="CM8" s="517"/>
      <c r="CN8" s="517"/>
      <c r="CO8" s="517"/>
      <c r="CP8" s="517"/>
      <c r="CQ8" s="517"/>
      <c r="CR8" s="517"/>
      <c r="CS8" s="518"/>
      <c r="CT8" s="611">
        <v>0.45493</v>
      </c>
      <c r="CU8" s="612"/>
      <c r="CV8" s="612"/>
      <c r="CW8" s="612"/>
      <c r="CX8" s="612"/>
      <c r="CY8" s="612"/>
      <c r="CZ8" s="612"/>
      <c r="DA8" s="613"/>
      <c r="DB8" s="611">
        <v>0.44863999999999998</v>
      </c>
      <c r="DC8" s="612"/>
      <c r="DD8" s="612"/>
      <c r="DE8" s="612"/>
      <c r="DF8" s="612"/>
      <c r="DG8" s="612"/>
      <c r="DH8" s="612"/>
      <c r="DI8" s="613"/>
      <c r="DJ8" s="158"/>
      <c r="DK8" s="158"/>
      <c r="DL8" s="158"/>
      <c r="DM8" s="158"/>
      <c r="DN8" s="158"/>
      <c r="DO8" s="158"/>
    </row>
    <row r="9" spans="1:119" ht="18.75" customHeight="1" thickBot="1" x14ac:dyDescent="0.25">
      <c r="A9" s="159"/>
      <c r="B9" s="575" t="s">
        <v>103</v>
      </c>
      <c r="C9" s="549"/>
      <c r="D9" s="549"/>
      <c r="E9" s="549"/>
      <c r="F9" s="549"/>
      <c r="G9" s="549"/>
      <c r="H9" s="549"/>
      <c r="I9" s="549"/>
      <c r="J9" s="549"/>
      <c r="K9" s="550"/>
      <c r="L9" s="581" t="s">
        <v>104</v>
      </c>
      <c r="M9" s="582"/>
      <c r="N9" s="582"/>
      <c r="O9" s="582"/>
      <c r="P9" s="582"/>
      <c r="Q9" s="583"/>
      <c r="R9" s="584">
        <v>5381733</v>
      </c>
      <c r="S9" s="585"/>
      <c r="T9" s="585"/>
      <c r="U9" s="585"/>
      <c r="V9" s="586"/>
      <c r="W9" s="542"/>
      <c r="X9" s="543"/>
      <c r="Y9" s="544"/>
      <c r="Z9" s="569" t="s">
        <v>105</v>
      </c>
      <c r="AA9" s="570"/>
      <c r="AB9" s="570"/>
      <c r="AC9" s="570"/>
      <c r="AD9" s="570"/>
      <c r="AE9" s="570"/>
      <c r="AF9" s="570"/>
      <c r="AG9" s="570"/>
      <c r="AH9" s="571"/>
      <c r="AI9" s="494">
        <v>1</v>
      </c>
      <c r="AJ9" s="495"/>
      <c r="AK9" s="495"/>
      <c r="AL9" s="495"/>
      <c r="AM9" s="495"/>
      <c r="AN9" s="495"/>
      <c r="AO9" s="495"/>
      <c r="AP9" s="496"/>
      <c r="AQ9" s="494">
        <v>11600</v>
      </c>
      <c r="AR9" s="495"/>
      <c r="AS9" s="495"/>
      <c r="AT9" s="495"/>
      <c r="AU9" s="495"/>
      <c r="AV9" s="495"/>
      <c r="AW9" s="495"/>
      <c r="AX9" s="495"/>
      <c r="AY9" s="497"/>
      <c r="AZ9" s="466" t="s">
        <v>106</v>
      </c>
      <c r="BA9" s="467"/>
      <c r="BB9" s="467"/>
      <c r="BC9" s="467"/>
      <c r="BD9" s="467"/>
      <c r="BE9" s="467"/>
      <c r="BF9" s="467"/>
      <c r="BG9" s="467"/>
      <c r="BH9" s="467"/>
      <c r="BI9" s="467"/>
      <c r="BJ9" s="467"/>
      <c r="BK9" s="467"/>
      <c r="BL9" s="467"/>
      <c r="BM9" s="468"/>
      <c r="BN9" s="469">
        <v>1122642</v>
      </c>
      <c r="BO9" s="470"/>
      <c r="BP9" s="470"/>
      <c r="BQ9" s="470"/>
      <c r="BR9" s="470"/>
      <c r="BS9" s="470"/>
      <c r="BT9" s="470"/>
      <c r="BU9" s="471"/>
      <c r="BV9" s="469">
        <v>2438316</v>
      </c>
      <c r="BW9" s="470"/>
      <c r="BX9" s="470"/>
      <c r="BY9" s="470"/>
      <c r="BZ9" s="470"/>
      <c r="CA9" s="470"/>
      <c r="CB9" s="470"/>
      <c r="CC9" s="471"/>
      <c r="CD9" s="440" t="s">
        <v>107</v>
      </c>
      <c r="CE9" s="441"/>
      <c r="CF9" s="441"/>
      <c r="CG9" s="441"/>
      <c r="CH9" s="441"/>
      <c r="CI9" s="441"/>
      <c r="CJ9" s="441"/>
      <c r="CK9" s="441"/>
      <c r="CL9" s="441"/>
      <c r="CM9" s="441"/>
      <c r="CN9" s="441"/>
      <c r="CO9" s="441"/>
      <c r="CP9" s="441"/>
      <c r="CQ9" s="441"/>
      <c r="CR9" s="441"/>
      <c r="CS9" s="442"/>
      <c r="CT9" s="448">
        <v>23.9</v>
      </c>
      <c r="CU9" s="449"/>
      <c r="CV9" s="449"/>
      <c r="CW9" s="449"/>
      <c r="CX9" s="449"/>
      <c r="CY9" s="449"/>
      <c r="CZ9" s="449"/>
      <c r="DA9" s="450"/>
      <c r="DB9" s="448">
        <v>24.8</v>
      </c>
      <c r="DC9" s="449"/>
      <c r="DD9" s="449"/>
      <c r="DE9" s="449"/>
      <c r="DF9" s="449"/>
      <c r="DG9" s="449"/>
      <c r="DH9" s="449"/>
      <c r="DI9" s="450"/>
      <c r="DJ9" s="158"/>
      <c r="DK9" s="158"/>
      <c r="DL9" s="158"/>
      <c r="DM9" s="158"/>
      <c r="DN9" s="158"/>
      <c r="DO9" s="158"/>
    </row>
    <row r="10" spans="1:119" ht="18.75" customHeight="1" x14ac:dyDescent="0.2">
      <c r="A10" s="159"/>
      <c r="B10" s="576"/>
      <c r="C10" s="439"/>
      <c r="D10" s="439"/>
      <c r="E10" s="439"/>
      <c r="F10" s="439"/>
      <c r="G10" s="439"/>
      <c r="H10" s="439"/>
      <c r="I10" s="439"/>
      <c r="J10" s="439"/>
      <c r="K10" s="577"/>
      <c r="L10" s="491" t="s">
        <v>108</v>
      </c>
      <c r="M10" s="492"/>
      <c r="N10" s="492"/>
      <c r="O10" s="492"/>
      <c r="P10" s="492"/>
      <c r="Q10" s="493"/>
      <c r="R10" s="494">
        <v>5506419</v>
      </c>
      <c r="S10" s="495"/>
      <c r="T10" s="495"/>
      <c r="U10" s="495"/>
      <c r="V10" s="497"/>
      <c r="W10" s="542"/>
      <c r="X10" s="543"/>
      <c r="Y10" s="544"/>
      <c r="Z10" s="569" t="s">
        <v>109</v>
      </c>
      <c r="AA10" s="570"/>
      <c r="AB10" s="570"/>
      <c r="AC10" s="570"/>
      <c r="AD10" s="570"/>
      <c r="AE10" s="570"/>
      <c r="AF10" s="570"/>
      <c r="AG10" s="570"/>
      <c r="AH10" s="571"/>
      <c r="AI10" s="494">
        <v>1</v>
      </c>
      <c r="AJ10" s="495"/>
      <c r="AK10" s="495"/>
      <c r="AL10" s="495"/>
      <c r="AM10" s="495"/>
      <c r="AN10" s="495"/>
      <c r="AO10" s="495"/>
      <c r="AP10" s="496"/>
      <c r="AQ10" s="494">
        <v>10400</v>
      </c>
      <c r="AR10" s="495"/>
      <c r="AS10" s="495"/>
      <c r="AT10" s="495"/>
      <c r="AU10" s="495"/>
      <c r="AV10" s="495"/>
      <c r="AW10" s="495"/>
      <c r="AX10" s="495"/>
      <c r="AY10" s="497"/>
      <c r="AZ10" s="466" t="s">
        <v>110</v>
      </c>
      <c r="BA10" s="467"/>
      <c r="BB10" s="467"/>
      <c r="BC10" s="467"/>
      <c r="BD10" s="467"/>
      <c r="BE10" s="467"/>
      <c r="BF10" s="467"/>
      <c r="BG10" s="467"/>
      <c r="BH10" s="467"/>
      <c r="BI10" s="467"/>
      <c r="BJ10" s="467"/>
      <c r="BK10" s="467"/>
      <c r="BL10" s="467"/>
      <c r="BM10" s="468"/>
      <c r="BN10" s="469">
        <v>4192261</v>
      </c>
      <c r="BO10" s="470"/>
      <c r="BP10" s="470"/>
      <c r="BQ10" s="470"/>
      <c r="BR10" s="470"/>
      <c r="BS10" s="470"/>
      <c r="BT10" s="470"/>
      <c r="BU10" s="471"/>
      <c r="BV10" s="469">
        <v>13989226</v>
      </c>
      <c r="BW10" s="470"/>
      <c r="BX10" s="470"/>
      <c r="BY10" s="470"/>
      <c r="BZ10" s="470"/>
      <c r="CA10" s="470"/>
      <c r="CB10" s="470"/>
      <c r="CC10" s="471"/>
      <c r="CD10" s="572" t="s">
        <v>111</v>
      </c>
      <c r="CE10" s="573"/>
      <c r="CF10" s="573"/>
      <c r="CG10" s="573"/>
      <c r="CH10" s="573"/>
      <c r="CI10" s="573"/>
      <c r="CJ10" s="573"/>
      <c r="CK10" s="573"/>
      <c r="CL10" s="573"/>
      <c r="CM10" s="573"/>
      <c r="CN10" s="573"/>
      <c r="CO10" s="573"/>
      <c r="CP10" s="573"/>
      <c r="CQ10" s="573"/>
      <c r="CR10" s="573"/>
      <c r="CS10" s="57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78"/>
      <c r="C11" s="579"/>
      <c r="D11" s="579"/>
      <c r="E11" s="579"/>
      <c r="F11" s="579"/>
      <c r="G11" s="579"/>
      <c r="H11" s="579"/>
      <c r="I11" s="579"/>
      <c r="J11" s="579"/>
      <c r="K11" s="580"/>
      <c r="L11" s="605" t="s">
        <v>112</v>
      </c>
      <c r="M11" s="606"/>
      <c r="N11" s="606"/>
      <c r="O11" s="606"/>
      <c r="P11" s="606"/>
      <c r="Q11" s="607"/>
      <c r="R11" s="608" t="s">
        <v>113</v>
      </c>
      <c r="S11" s="609"/>
      <c r="T11" s="609"/>
      <c r="U11" s="609"/>
      <c r="V11" s="610"/>
      <c r="W11" s="545"/>
      <c r="X11" s="546"/>
      <c r="Y11" s="547"/>
      <c r="Z11" s="569" t="s">
        <v>114</v>
      </c>
      <c r="AA11" s="570"/>
      <c r="AB11" s="570"/>
      <c r="AC11" s="570"/>
      <c r="AD11" s="570"/>
      <c r="AE11" s="570"/>
      <c r="AF11" s="570"/>
      <c r="AG11" s="570"/>
      <c r="AH11" s="571"/>
      <c r="AI11" s="494">
        <v>98</v>
      </c>
      <c r="AJ11" s="495"/>
      <c r="AK11" s="495"/>
      <c r="AL11" s="495"/>
      <c r="AM11" s="495"/>
      <c r="AN11" s="495"/>
      <c r="AO11" s="495"/>
      <c r="AP11" s="496"/>
      <c r="AQ11" s="494">
        <v>9000</v>
      </c>
      <c r="AR11" s="495"/>
      <c r="AS11" s="495"/>
      <c r="AT11" s="495"/>
      <c r="AU11" s="495"/>
      <c r="AV11" s="495"/>
      <c r="AW11" s="495"/>
      <c r="AX11" s="495"/>
      <c r="AY11" s="497"/>
      <c r="AZ11" s="466" t="s">
        <v>115</v>
      </c>
      <c r="BA11" s="467"/>
      <c r="BB11" s="467"/>
      <c r="BC11" s="467"/>
      <c r="BD11" s="467"/>
      <c r="BE11" s="467"/>
      <c r="BF11" s="467"/>
      <c r="BG11" s="467"/>
      <c r="BH11" s="467"/>
      <c r="BI11" s="467"/>
      <c r="BJ11" s="467"/>
      <c r="BK11" s="467"/>
      <c r="BL11" s="467"/>
      <c r="BM11" s="468"/>
      <c r="BN11" s="469">
        <v>8000000</v>
      </c>
      <c r="BO11" s="470"/>
      <c r="BP11" s="470"/>
      <c r="BQ11" s="470"/>
      <c r="BR11" s="470"/>
      <c r="BS11" s="470"/>
      <c r="BT11" s="470"/>
      <c r="BU11" s="471"/>
      <c r="BV11" s="469">
        <v>8000000</v>
      </c>
      <c r="BW11" s="470"/>
      <c r="BX11" s="470"/>
      <c r="BY11" s="470"/>
      <c r="BZ11" s="470"/>
      <c r="CA11" s="470"/>
      <c r="CB11" s="470"/>
      <c r="CC11" s="471"/>
      <c r="CD11" s="516" t="s">
        <v>116</v>
      </c>
      <c r="CE11" s="517"/>
      <c r="CF11" s="517"/>
      <c r="CG11" s="517"/>
      <c r="CH11" s="517"/>
      <c r="CI11" s="517"/>
      <c r="CJ11" s="517"/>
      <c r="CK11" s="517"/>
      <c r="CL11" s="517"/>
      <c r="CM11" s="517"/>
      <c r="CN11" s="517"/>
      <c r="CO11" s="517"/>
      <c r="CP11" s="517"/>
      <c r="CQ11" s="517"/>
      <c r="CR11" s="517"/>
      <c r="CS11" s="518"/>
      <c r="CT11" s="519" t="s">
        <v>117</v>
      </c>
      <c r="CU11" s="520"/>
      <c r="CV11" s="520"/>
      <c r="CW11" s="520"/>
      <c r="CX11" s="520"/>
      <c r="CY11" s="520"/>
      <c r="CZ11" s="520"/>
      <c r="DA11" s="521"/>
      <c r="DB11" s="519" t="s">
        <v>118</v>
      </c>
      <c r="DC11" s="520"/>
      <c r="DD11" s="520"/>
      <c r="DE11" s="520"/>
      <c r="DF11" s="520"/>
      <c r="DG11" s="520"/>
      <c r="DH11" s="520"/>
      <c r="DI11" s="521"/>
      <c r="DJ11" s="158"/>
      <c r="DK11" s="158"/>
      <c r="DL11" s="158"/>
      <c r="DM11" s="158"/>
      <c r="DN11" s="158"/>
      <c r="DO11" s="158"/>
    </row>
    <row r="12" spans="1:119" ht="18.75" customHeight="1" x14ac:dyDescent="0.2">
      <c r="A12" s="159"/>
      <c r="B12" s="524" t="s">
        <v>119</v>
      </c>
      <c r="C12" s="525"/>
      <c r="D12" s="525"/>
      <c r="E12" s="525"/>
      <c r="F12" s="525"/>
      <c r="G12" s="525"/>
      <c r="H12" s="525"/>
      <c r="I12" s="525"/>
      <c r="J12" s="525"/>
      <c r="K12" s="526"/>
      <c r="L12" s="533" t="s">
        <v>120</v>
      </c>
      <c r="M12" s="534"/>
      <c r="N12" s="534"/>
      <c r="O12" s="534"/>
      <c r="P12" s="534"/>
      <c r="Q12" s="535"/>
      <c r="R12" s="536">
        <v>5267762</v>
      </c>
      <c r="S12" s="537"/>
      <c r="T12" s="537"/>
      <c r="U12" s="537"/>
      <c r="V12" s="538"/>
      <c r="W12" s="539" t="s">
        <v>121</v>
      </c>
      <c r="X12" s="540"/>
      <c r="Y12" s="541"/>
      <c r="Z12" s="548" t="s">
        <v>1</v>
      </c>
      <c r="AA12" s="549"/>
      <c r="AB12" s="549"/>
      <c r="AC12" s="549"/>
      <c r="AD12" s="549"/>
      <c r="AE12" s="549"/>
      <c r="AF12" s="549"/>
      <c r="AG12" s="549"/>
      <c r="AH12" s="550"/>
      <c r="AI12" s="554" t="s">
        <v>122</v>
      </c>
      <c r="AJ12" s="549"/>
      <c r="AK12" s="549"/>
      <c r="AL12" s="549"/>
      <c r="AM12" s="550"/>
      <c r="AN12" s="554" t="s">
        <v>123</v>
      </c>
      <c r="AO12" s="555"/>
      <c r="AP12" s="555"/>
      <c r="AQ12" s="555"/>
      <c r="AR12" s="555"/>
      <c r="AS12" s="556"/>
      <c r="AT12" s="563" t="s">
        <v>124</v>
      </c>
      <c r="AU12" s="564"/>
      <c r="AV12" s="564"/>
      <c r="AW12" s="564"/>
      <c r="AX12" s="564"/>
      <c r="AY12" s="565"/>
      <c r="AZ12" s="466" t="s">
        <v>125</v>
      </c>
      <c r="BA12" s="467"/>
      <c r="BB12" s="467"/>
      <c r="BC12" s="467"/>
      <c r="BD12" s="467"/>
      <c r="BE12" s="467"/>
      <c r="BF12" s="467"/>
      <c r="BG12" s="467"/>
      <c r="BH12" s="467"/>
      <c r="BI12" s="467"/>
      <c r="BJ12" s="467"/>
      <c r="BK12" s="467"/>
      <c r="BL12" s="467"/>
      <c r="BM12" s="468"/>
      <c r="BN12" s="469">
        <v>9400000</v>
      </c>
      <c r="BO12" s="470"/>
      <c r="BP12" s="470"/>
      <c r="BQ12" s="470"/>
      <c r="BR12" s="470"/>
      <c r="BS12" s="470"/>
      <c r="BT12" s="470"/>
      <c r="BU12" s="471"/>
      <c r="BV12" s="469">
        <v>8871302</v>
      </c>
      <c r="BW12" s="470"/>
      <c r="BX12" s="470"/>
      <c r="BY12" s="470"/>
      <c r="BZ12" s="470"/>
      <c r="CA12" s="470"/>
      <c r="CB12" s="470"/>
      <c r="CC12" s="471"/>
      <c r="CD12" s="516" t="s">
        <v>126</v>
      </c>
      <c r="CE12" s="517"/>
      <c r="CF12" s="517"/>
      <c r="CG12" s="517"/>
      <c r="CH12" s="517"/>
      <c r="CI12" s="517"/>
      <c r="CJ12" s="517"/>
      <c r="CK12" s="517"/>
      <c r="CL12" s="517"/>
      <c r="CM12" s="517"/>
      <c r="CN12" s="517"/>
      <c r="CO12" s="517"/>
      <c r="CP12" s="517"/>
      <c r="CQ12" s="517"/>
      <c r="CR12" s="517"/>
      <c r="CS12" s="518"/>
      <c r="CT12" s="519" t="s">
        <v>118</v>
      </c>
      <c r="CU12" s="520"/>
      <c r="CV12" s="520"/>
      <c r="CW12" s="520"/>
      <c r="CX12" s="520"/>
      <c r="CY12" s="520"/>
      <c r="CZ12" s="520"/>
      <c r="DA12" s="521"/>
      <c r="DB12" s="519" t="s">
        <v>117</v>
      </c>
      <c r="DC12" s="520"/>
      <c r="DD12" s="520"/>
      <c r="DE12" s="520"/>
      <c r="DF12" s="520"/>
      <c r="DG12" s="520"/>
      <c r="DH12" s="520"/>
      <c r="DI12" s="521"/>
      <c r="DJ12" s="158"/>
      <c r="DK12" s="158"/>
      <c r="DL12" s="158"/>
      <c r="DM12" s="158"/>
      <c r="DN12" s="158"/>
      <c r="DO12" s="158"/>
    </row>
    <row r="13" spans="1:119" ht="18.75" customHeight="1" thickBot="1" x14ac:dyDescent="0.25">
      <c r="A13" s="159"/>
      <c r="B13" s="527"/>
      <c r="C13" s="528"/>
      <c r="D13" s="528"/>
      <c r="E13" s="528"/>
      <c r="F13" s="528"/>
      <c r="G13" s="528"/>
      <c r="H13" s="528"/>
      <c r="I13" s="528"/>
      <c r="J13" s="528"/>
      <c r="K13" s="529"/>
      <c r="L13" s="166"/>
      <c r="M13" s="510" t="s">
        <v>127</v>
      </c>
      <c r="N13" s="511"/>
      <c r="O13" s="511"/>
      <c r="P13" s="511"/>
      <c r="Q13" s="512"/>
      <c r="R13" s="560">
        <v>5226066</v>
      </c>
      <c r="S13" s="561"/>
      <c r="T13" s="561"/>
      <c r="U13" s="561"/>
      <c r="V13" s="562"/>
      <c r="W13" s="542"/>
      <c r="X13" s="543"/>
      <c r="Y13" s="544"/>
      <c r="Z13" s="551"/>
      <c r="AA13" s="552"/>
      <c r="AB13" s="552"/>
      <c r="AC13" s="552"/>
      <c r="AD13" s="552"/>
      <c r="AE13" s="552"/>
      <c r="AF13" s="552"/>
      <c r="AG13" s="552"/>
      <c r="AH13" s="553"/>
      <c r="AI13" s="551"/>
      <c r="AJ13" s="552"/>
      <c r="AK13" s="552"/>
      <c r="AL13" s="552"/>
      <c r="AM13" s="553"/>
      <c r="AN13" s="557"/>
      <c r="AO13" s="558"/>
      <c r="AP13" s="558"/>
      <c r="AQ13" s="558"/>
      <c r="AR13" s="558"/>
      <c r="AS13" s="559"/>
      <c r="AT13" s="566"/>
      <c r="AU13" s="567"/>
      <c r="AV13" s="567"/>
      <c r="AW13" s="567"/>
      <c r="AX13" s="567"/>
      <c r="AY13" s="568"/>
      <c r="AZ13" s="477" t="s">
        <v>128</v>
      </c>
      <c r="BA13" s="478"/>
      <c r="BB13" s="478"/>
      <c r="BC13" s="478"/>
      <c r="BD13" s="478"/>
      <c r="BE13" s="478"/>
      <c r="BF13" s="478"/>
      <c r="BG13" s="478"/>
      <c r="BH13" s="478"/>
      <c r="BI13" s="478"/>
      <c r="BJ13" s="478"/>
      <c r="BK13" s="478"/>
      <c r="BL13" s="478"/>
      <c r="BM13" s="479"/>
      <c r="BN13" s="469">
        <v>3914903</v>
      </c>
      <c r="BO13" s="470"/>
      <c r="BP13" s="470"/>
      <c r="BQ13" s="470"/>
      <c r="BR13" s="470"/>
      <c r="BS13" s="470"/>
      <c r="BT13" s="470"/>
      <c r="BU13" s="471"/>
      <c r="BV13" s="469">
        <v>15556240</v>
      </c>
      <c r="BW13" s="470"/>
      <c r="BX13" s="470"/>
      <c r="BY13" s="470"/>
      <c r="BZ13" s="470"/>
      <c r="CA13" s="470"/>
      <c r="CB13" s="470"/>
      <c r="CC13" s="471"/>
      <c r="CD13" s="516" t="s">
        <v>129</v>
      </c>
      <c r="CE13" s="517"/>
      <c r="CF13" s="517"/>
      <c r="CG13" s="517"/>
      <c r="CH13" s="517"/>
      <c r="CI13" s="517"/>
      <c r="CJ13" s="517"/>
      <c r="CK13" s="517"/>
      <c r="CL13" s="517"/>
      <c r="CM13" s="517"/>
      <c r="CN13" s="517"/>
      <c r="CO13" s="517"/>
      <c r="CP13" s="517"/>
      <c r="CQ13" s="517"/>
      <c r="CR13" s="517"/>
      <c r="CS13" s="518"/>
      <c r="CT13" s="448">
        <v>20.7</v>
      </c>
      <c r="CU13" s="449"/>
      <c r="CV13" s="449"/>
      <c r="CW13" s="449"/>
      <c r="CX13" s="449"/>
      <c r="CY13" s="449"/>
      <c r="CZ13" s="449"/>
      <c r="DA13" s="450"/>
      <c r="DB13" s="448">
        <v>20.9</v>
      </c>
      <c r="DC13" s="449"/>
      <c r="DD13" s="449"/>
      <c r="DE13" s="449"/>
      <c r="DF13" s="449"/>
      <c r="DG13" s="449"/>
      <c r="DH13" s="449"/>
      <c r="DI13" s="450"/>
      <c r="DJ13" s="158"/>
      <c r="DK13" s="158"/>
      <c r="DL13" s="158"/>
      <c r="DM13" s="158"/>
      <c r="DN13" s="158"/>
      <c r="DO13" s="158"/>
    </row>
    <row r="14" spans="1:119" ht="18.75" customHeight="1" thickBot="1" x14ac:dyDescent="0.25">
      <c r="A14" s="159"/>
      <c r="B14" s="527"/>
      <c r="C14" s="528"/>
      <c r="D14" s="528"/>
      <c r="E14" s="528"/>
      <c r="F14" s="528"/>
      <c r="G14" s="528"/>
      <c r="H14" s="528"/>
      <c r="I14" s="528"/>
      <c r="J14" s="528"/>
      <c r="K14" s="529"/>
      <c r="L14" s="504" t="s">
        <v>130</v>
      </c>
      <c r="M14" s="522"/>
      <c r="N14" s="522"/>
      <c r="O14" s="522"/>
      <c r="P14" s="522"/>
      <c r="Q14" s="523"/>
      <c r="R14" s="513">
        <v>5304413</v>
      </c>
      <c r="S14" s="514"/>
      <c r="T14" s="514"/>
      <c r="U14" s="514"/>
      <c r="V14" s="515"/>
      <c r="W14" s="542"/>
      <c r="X14" s="543"/>
      <c r="Y14" s="544"/>
      <c r="Z14" s="491" t="s">
        <v>131</v>
      </c>
      <c r="AA14" s="492"/>
      <c r="AB14" s="492"/>
      <c r="AC14" s="492"/>
      <c r="AD14" s="492"/>
      <c r="AE14" s="492"/>
      <c r="AF14" s="492"/>
      <c r="AG14" s="492"/>
      <c r="AH14" s="493"/>
      <c r="AI14" s="494">
        <v>17519</v>
      </c>
      <c r="AJ14" s="495"/>
      <c r="AK14" s="495"/>
      <c r="AL14" s="495"/>
      <c r="AM14" s="496"/>
      <c r="AN14" s="494">
        <v>56603889</v>
      </c>
      <c r="AO14" s="495"/>
      <c r="AP14" s="495"/>
      <c r="AQ14" s="495"/>
      <c r="AR14" s="495"/>
      <c r="AS14" s="496"/>
      <c r="AT14" s="494">
        <v>3231</v>
      </c>
      <c r="AU14" s="495"/>
      <c r="AV14" s="495"/>
      <c r="AW14" s="495"/>
      <c r="AX14" s="495"/>
      <c r="AY14" s="497"/>
      <c r="AZ14" s="460" t="s">
        <v>132</v>
      </c>
      <c r="BA14" s="461"/>
      <c r="BB14" s="461"/>
      <c r="BC14" s="461"/>
      <c r="BD14" s="461"/>
      <c r="BE14" s="461"/>
      <c r="BF14" s="461"/>
      <c r="BG14" s="461"/>
      <c r="BH14" s="461"/>
      <c r="BI14" s="461"/>
      <c r="BJ14" s="461"/>
      <c r="BK14" s="461"/>
      <c r="BL14" s="461"/>
      <c r="BM14" s="462"/>
      <c r="BN14" s="463">
        <v>518892223</v>
      </c>
      <c r="BO14" s="464"/>
      <c r="BP14" s="464"/>
      <c r="BQ14" s="464"/>
      <c r="BR14" s="464"/>
      <c r="BS14" s="464"/>
      <c r="BT14" s="464"/>
      <c r="BU14" s="465"/>
      <c r="BV14" s="463">
        <v>508956881</v>
      </c>
      <c r="BW14" s="464"/>
      <c r="BX14" s="464"/>
      <c r="BY14" s="464"/>
      <c r="BZ14" s="464"/>
      <c r="CA14" s="464"/>
      <c r="CB14" s="464"/>
      <c r="CC14" s="465"/>
      <c r="CD14" s="440" t="s">
        <v>133</v>
      </c>
      <c r="CE14" s="441"/>
      <c r="CF14" s="441"/>
      <c r="CG14" s="441"/>
      <c r="CH14" s="441"/>
      <c r="CI14" s="441"/>
      <c r="CJ14" s="441"/>
      <c r="CK14" s="441"/>
      <c r="CL14" s="441"/>
      <c r="CM14" s="441"/>
      <c r="CN14" s="441"/>
      <c r="CO14" s="441"/>
      <c r="CP14" s="441"/>
      <c r="CQ14" s="441"/>
      <c r="CR14" s="441"/>
      <c r="CS14" s="442"/>
      <c r="CT14" s="474">
        <v>326.89999999999998</v>
      </c>
      <c r="CU14" s="475"/>
      <c r="CV14" s="475"/>
      <c r="CW14" s="475"/>
      <c r="CX14" s="475"/>
      <c r="CY14" s="475"/>
      <c r="CZ14" s="475"/>
      <c r="DA14" s="476"/>
      <c r="DB14" s="474">
        <v>323.5</v>
      </c>
      <c r="DC14" s="475"/>
      <c r="DD14" s="475"/>
      <c r="DE14" s="475"/>
      <c r="DF14" s="475"/>
      <c r="DG14" s="475"/>
      <c r="DH14" s="475"/>
      <c r="DI14" s="476"/>
      <c r="DJ14" s="158"/>
      <c r="DK14" s="158"/>
      <c r="DL14" s="158"/>
      <c r="DM14" s="158"/>
      <c r="DN14" s="158"/>
      <c r="DO14" s="158"/>
    </row>
    <row r="15" spans="1:119" ht="18.75" customHeight="1" x14ac:dyDescent="0.2">
      <c r="A15" s="159"/>
      <c r="B15" s="527"/>
      <c r="C15" s="528"/>
      <c r="D15" s="528"/>
      <c r="E15" s="528"/>
      <c r="F15" s="528"/>
      <c r="G15" s="528"/>
      <c r="H15" s="528"/>
      <c r="I15" s="528"/>
      <c r="J15" s="528"/>
      <c r="K15" s="529"/>
      <c r="L15" s="166"/>
      <c r="M15" s="510" t="s">
        <v>134</v>
      </c>
      <c r="N15" s="511"/>
      <c r="O15" s="511"/>
      <c r="P15" s="511"/>
      <c r="Q15" s="512"/>
      <c r="R15" s="513">
        <v>5268352</v>
      </c>
      <c r="S15" s="514"/>
      <c r="T15" s="514"/>
      <c r="U15" s="514"/>
      <c r="V15" s="515"/>
      <c r="W15" s="542"/>
      <c r="X15" s="543"/>
      <c r="Y15" s="544"/>
      <c r="Z15" s="491" t="s">
        <v>135</v>
      </c>
      <c r="AA15" s="492"/>
      <c r="AB15" s="492"/>
      <c r="AC15" s="492"/>
      <c r="AD15" s="492"/>
      <c r="AE15" s="492"/>
      <c r="AF15" s="492"/>
      <c r="AG15" s="492"/>
      <c r="AH15" s="493"/>
      <c r="AI15" s="494" t="s">
        <v>118</v>
      </c>
      <c r="AJ15" s="495"/>
      <c r="AK15" s="495"/>
      <c r="AL15" s="495"/>
      <c r="AM15" s="496"/>
      <c r="AN15" s="494" t="s">
        <v>136</v>
      </c>
      <c r="AO15" s="495"/>
      <c r="AP15" s="495"/>
      <c r="AQ15" s="495"/>
      <c r="AR15" s="495"/>
      <c r="AS15" s="496"/>
      <c r="AT15" s="494" t="s">
        <v>118</v>
      </c>
      <c r="AU15" s="495"/>
      <c r="AV15" s="495"/>
      <c r="AW15" s="495"/>
      <c r="AX15" s="495"/>
      <c r="AY15" s="497"/>
      <c r="AZ15" s="466" t="s">
        <v>137</v>
      </c>
      <c r="BA15" s="467"/>
      <c r="BB15" s="467"/>
      <c r="BC15" s="467"/>
      <c r="BD15" s="467"/>
      <c r="BE15" s="467"/>
      <c r="BF15" s="467"/>
      <c r="BG15" s="467"/>
      <c r="BH15" s="467"/>
      <c r="BI15" s="467"/>
      <c r="BJ15" s="467"/>
      <c r="BK15" s="467"/>
      <c r="BL15" s="467"/>
      <c r="BM15" s="468"/>
      <c r="BN15" s="469">
        <v>1121761059</v>
      </c>
      <c r="BO15" s="470"/>
      <c r="BP15" s="470"/>
      <c r="BQ15" s="470"/>
      <c r="BR15" s="470"/>
      <c r="BS15" s="470"/>
      <c r="BT15" s="470"/>
      <c r="BU15" s="471"/>
      <c r="BV15" s="469">
        <v>1110618156</v>
      </c>
      <c r="BW15" s="470"/>
      <c r="BX15" s="470"/>
      <c r="BY15" s="470"/>
      <c r="BZ15" s="470"/>
      <c r="CA15" s="470"/>
      <c r="CB15" s="470"/>
      <c r="CC15" s="471"/>
      <c r="CD15" s="507" t="s">
        <v>138</v>
      </c>
      <c r="CE15" s="508"/>
      <c r="CF15" s="508"/>
      <c r="CG15" s="508"/>
      <c r="CH15" s="508"/>
      <c r="CI15" s="508"/>
      <c r="CJ15" s="508"/>
      <c r="CK15" s="508"/>
      <c r="CL15" s="508"/>
      <c r="CM15" s="508"/>
      <c r="CN15" s="508"/>
      <c r="CO15" s="508"/>
      <c r="CP15" s="508"/>
      <c r="CQ15" s="508"/>
      <c r="CR15" s="508"/>
      <c r="CS15" s="509"/>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27"/>
      <c r="C16" s="528"/>
      <c r="D16" s="528"/>
      <c r="E16" s="528"/>
      <c r="F16" s="528"/>
      <c r="G16" s="528"/>
      <c r="H16" s="528"/>
      <c r="I16" s="528"/>
      <c r="J16" s="528"/>
      <c r="K16" s="529"/>
      <c r="L16" s="504" t="s">
        <v>139</v>
      </c>
      <c r="M16" s="505"/>
      <c r="N16" s="505"/>
      <c r="O16" s="505"/>
      <c r="P16" s="505"/>
      <c r="Q16" s="506"/>
      <c r="R16" s="501" t="s">
        <v>140</v>
      </c>
      <c r="S16" s="502"/>
      <c r="T16" s="502"/>
      <c r="U16" s="502"/>
      <c r="V16" s="503"/>
      <c r="W16" s="542"/>
      <c r="X16" s="543"/>
      <c r="Y16" s="544"/>
      <c r="Z16" s="491" t="s">
        <v>141</v>
      </c>
      <c r="AA16" s="492"/>
      <c r="AB16" s="492"/>
      <c r="AC16" s="492"/>
      <c r="AD16" s="492"/>
      <c r="AE16" s="492"/>
      <c r="AF16" s="492"/>
      <c r="AG16" s="492"/>
      <c r="AH16" s="493"/>
      <c r="AI16" s="494">
        <v>172</v>
      </c>
      <c r="AJ16" s="495"/>
      <c r="AK16" s="495"/>
      <c r="AL16" s="495"/>
      <c r="AM16" s="496"/>
      <c r="AN16" s="494">
        <v>548336</v>
      </c>
      <c r="AO16" s="495"/>
      <c r="AP16" s="495"/>
      <c r="AQ16" s="495"/>
      <c r="AR16" s="495"/>
      <c r="AS16" s="496"/>
      <c r="AT16" s="494">
        <v>3188</v>
      </c>
      <c r="AU16" s="495"/>
      <c r="AV16" s="495"/>
      <c r="AW16" s="495"/>
      <c r="AX16" s="495"/>
      <c r="AY16" s="497"/>
      <c r="AZ16" s="466" t="s">
        <v>142</v>
      </c>
      <c r="BA16" s="467"/>
      <c r="BB16" s="467"/>
      <c r="BC16" s="467"/>
      <c r="BD16" s="467"/>
      <c r="BE16" s="467"/>
      <c r="BF16" s="467"/>
      <c r="BG16" s="467"/>
      <c r="BH16" s="467"/>
      <c r="BI16" s="467"/>
      <c r="BJ16" s="467"/>
      <c r="BK16" s="467"/>
      <c r="BL16" s="467"/>
      <c r="BM16" s="468"/>
      <c r="BN16" s="469">
        <v>656473055</v>
      </c>
      <c r="BO16" s="470"/>
      <c r="BP16" s="470"/>
      <c r="BQ16" s="470"/>
      <c r="BR16" s="470"/>
      <c r="BS16" s="470"/>
      <c r="BT16" s="470"/>
      <c r="BU16" s="471"/>
      <c r="BV16" s="469">
        <v>644700838</v>
      </c>
      <c r="BW16" s="470"/>
      <c r="BX16" s="470"/>
      <c r="BY16" s="470"/>
      <c r="BZ16" s="470"/>
      <c r="CA16" s="470"/>
      <c r="CB16" s="470"/>
      <c r="CC16" s="471"/>
      <c r="CD16" s="170"/>
      <c r="CE16" s="446"/>
      <c r="CF16" s="446"/>
      <c r="CG16" s="446"/>
      <c r="CH16" s="446"/>
      <c r="CI16" s="446"/>
      <c r="CJ16" s="446"/>
      <c r="CK16" s="446"/>
      <c r="CL16" s="446"/>
      <c r="CM16" s="446"/>
      <c r="CN16" s="446"/>
      <c r="CO16" s="446"/>
      <c r="CP16" s="446"/>
      <c r="CQ16" s="446"/>
      <c r="CR16" s="446"/>
      <c r="CS16" s="447"/>
      <c r="CT16" s="448"/>
      <c r="CU16" s="449"/>
      <c r="CV16" s="449"/>
      <c r="CW16" s="449"/>
      <c r="CX16" s="449"/>
      <c r="CY16" s="449"/>
      <c r="CZ16" s="449"/>
      <c r="DA16" s="450"/>
      <c r="DB16" s="448"/>
      <c r="DC16" s="449"/>
      <c r="DD16" s="449"/>
      <c r="DE16" s="449"/>
      <c r="DF16" s="449"/>
      <c r="DG16" s="449"/>
      <c r="DH16" s="449"/>
      <c r="DI16" s="450"/>
      <c r="DJ16" s="158"/>
      <c r="DK16" s="158"/>
      <c r="DL16" s="158"/>
      <c r="DM16" s="158"/>
      <c r="DN16" s="158"/>
      <c r="DO16" s="158"/>
    </row>
    <row r="17" spans="1:119" ht="18.75" customHeight="1" thickBot="1" x14ac:dyDescent="0.25">
      <c r="A17" s="159"/>
      <c r="B17" s="530"/>
      <c r="C17" s="531"/>
      <c r="D17" s="531"/>
      <c r="E17" s="531"/>
      <c r="F17" s="531"/>
      <c r="G17" s="531"/>
      <c r="H17" s="531"/>
      <c r="I17" s="531"/>
      <c r="J17" s="531"/>
      <c r="K17" s="532"/>
      <c r="L17" s="171"/>
      <c r="M17" s="498" t="s">
        <v>143</v>
      </c>
      <c r="N17" s="499"/>
      <c r="O17" s="499"/>
      <c r="P17" s="499"/>
      <c r="Q17" s="500"/>
      <c r="R17" s="501" t="s">
        <v>144</v>
      </c>
      <c r="S17" s="502"/>
      <c r="T17" s="502"/>
      <c r="U17" s="502"/>
      <c r="V17" s="503"/>
      <c r="W17" s="542"/>
      <c r="X17" s="543"/>
      <c r="Y17" s="544"/>
      <c r="Z17" s="491" t="s">
        <v>145</v>
      </c>
      <c r="AA17" s="492"/>
      <c r="AB17" s="492"/>
      <c r="AC17" s="492"/>
      <c r="AD17" s="492"/>
      <c r="AE17" s="492"/>
      <c r="AF17" s="492"/>
      <c r="AG17" s="492"/>
      <c r="AH17" s="493"/>
      <c r="AI17" s="494">
        <v>10676</v>
      </c>
      <c r="AJ17" s="495"/>
      <c r="AK17" s="495"/>
      <c r="AL17" s="495"/>
      <c r="AM17" s="496"/>
      <c r="AN17" s="494">
        <v>33896300</v>
      </c>
      <c r="AO17" s="495"/>
      <c r="AP17" s="495"/>
      <c r="AQ17" s="495"/>
      <c r="AR17" s="495"/>
      <c r="AS17" s="496"/>
      <c r="AT17" s="494">
        <v>3175</v>
      </c>
      <c r="AU17" s="495"/>
      <c r="AV17" s="495"/>
      <c r="AW17" s="495"/>
      <c r="AX17" s="495"/>
      <c r="AY17" s="497"/>
      <c r="AZ17" s="466" t="s">
        <v>146</v>
      </c>
      <c r="BA17" s="467"/>
      <c r="BB17" s="467"/>
      <c r="BC17" s="467"/>
      <c r="BD17" s="467"/>
      <c r="BE17" s="467"/>
      <c r="BF17" s="467"/>
      <c r="BG17" s="467"/>
      <c r="BH17" s="467"/>
      <c r="BI17" s="467"/>
      <c r="BJ17" s="467"/>
      <c r="BK17" s="467"/>
      <c r="BL17" s="467"/>
      <c r="BM17" s="468"/>
      <c r="BN17" s="469">
        <v>1336500325</v>
      </c>
      <c r="BO17" s="470"/>
      <c r="BP17" s="470"/>
      <c r="BQ17" s="470"/>
      <c r="BR17" s="470"/>
      <c r="BS17" s="470"/>
      <c r="BT17" s="470"/>
      <c r="BU17" s="471"/>
      <c r="BV17" s="469">
        <v>1341288425</v>
      </c>
      <c r="BW17" s="470"/>
      <c r="BX17" s="470"/>
      <c r="BY17" s="470"/>
      <c r="BZ17" s="470"/>
      <c r="CA17" s="470"/>
      <c r="CB17" s="470"/>
      <c r="CC17" s="471"/>
      <c r="CD17" s="170"/>
      <c r="CE17" s="446"/>
      <c r="CF17" s="446"/>
      <c r="CG17" s="446"/>
      <c r="CH17" s="446"/>
      <c r="CI17" s="446"/>
      <c r="CJ17" s="446"/>
      <c r="CK17" s="446"/>
      <c r="CL17" s="446"/>
      <c r="CM17" s="446"/>
      <c r="CN17" s="446"/>
      <c r="CO17" s="446"/>
      <c r="CP17" s="446"/>
      <c r="CQ17" s="446"/>
      <c r="CR17" s="446"/>
      <c r="CS17" s="447"/>
      <c r="CT17" s="448"/>
      <c r="CU17" s="449"/>
      <c r="CV17" s="449"/>
      <c r="CW17" s="449"/>
      <c r="CX17" s="449"/>
      <c r="CY17" s="449"/>
      <c r="CZ17" s="449"/>
      <c r="DA17" s="450"/>
      <c r="DB17" s="448"/>
      <c r="DC17" s="449"/>
      <c r="DD17" s="449"/>
      <c r="DE17" s="449"/>
      <c r="DF17" s="449"/>
      <c r="DG17" s="449"/>
      <c r="DH17" s="449"/>
      <c r="DI17" s="450"/>
      <c r="DJ17" s="158"/>
      <c r="DK17" s="158"/>
      <c r="DL17" s="158"/>
      <c r="DM17" s="158"/>
      <c r="DN17" s="158"/>
      <c r="DO17" s="158"/>
    </row>
    <row r="18" spans="1:119" ht="18.75" customHeight="1" thickBot="1" x14ac:dyDescent="0.25">
      <c r="A18" s="159"/>
      <c r="B18" s="486" t="s">
        <v>147</v>
      </c>
      <c r="C18" s="487"/>
      <c r="D18" s="487"/>
      <c r="E18" s="487"/>
      <c r="F18" s="487"/>
      <c r="G18" s="487"/>
      <c r="H18" s="487"/>
      <c r="I18" s="487"/>
      <c r="J18" s="487"/>
      <c r="K18" s="488"/>
      <c r="L18" s="489">
        <v>83424</v>
      </c>
      <c r="M18" s="490"/>
      <c r="N18" s="490"/>
      <c r="O18" s="490"/>
      <c r="P18" s="490"/>
      <c r="Q18" s="490"/>
      <c r="R18" s="490"/>
      <c r="S18" s="490"/>
      <c r="T18" s="490"/>
      <c r="U18" s="490"/>
      <c r="V18" s="490"/>
      <c r="W18" s="542"/>
      <c r="X18" s="543"/>
      <c r="Y18" s="544"/>
      <c r="Z18" s="491" t="s">
        <v>148</v>
      </c>
      <c r="AA18" s="492"/>
      <c r="AB18" s="492"/>
      <c r="AC18" s="492"/>
      <c r="AD18" s="492"/>
      <c r="AE18" s="492"/>
      <c r="AF18" s="492"/>
      <c r="AG18" s="492"/>
      <c r="AH18" s="493"/>
      <c r="AI18" s="494">
        <v>33926</v>
      </c>
      <c r="AJ18" s="495"/>
      <c r="AK18" s="495"/>
      <c r="AL18" s="495"/>
      <c r="AM18" s="496"/>
      <c r="AN18" s="494">
        <v>121748132</v>
      </c>
      <c r="AO18" s="495"/>
      <c r="AP18" s="495"/>
      <c r="AQ18" s="495"/>
      <c r="AR18" s="495"/>
      <c r="AS18" s="496"/>
      <c r="AT18" s="494">
        <v>3589</v>
      </c>
      <c r="AU18" s="495"/>
      <c r="AV18" s="495"/>
      <c r="AW18" s="495"/>
      <c r="AX18" s="495"/>
      <c r="AY18" s="497"/>
      <c r="AZ18" s="477" t="s">
        <v>149</v>
      </c>
      <c r="BA18" s="478"/>
      <c r="BB18" s="478"/>
      <c r="BC18" s="478"/>
      <c r="BD18" s="478"/>
      <c r="BE18" s="478"/>
      <c r="BF18" s="478"/>
      <c r="BG18" s="478"/>
      <c r="BH18" s="478"/>
      <c r="BI18" s="478"/>
      <c r="BJ18" s="478"/>
      <c r="BK18" s="478"/>
      <c r="BL18" s="478"/>
      <c r="BM18" s="479"/>
      <c r="BN18" s="443">
        <v>1571099154</v>
      </c>
      <c r="BO18" s="444"/>
      <c r="BP18" s="444"/>
      <c r="BQ18" s="444"/>
      <c r="BR18" s="444"/>
      <c r="BS18" s="444"/>
      <c r="BT18" s="444"/>
      <c r="BU18" s="445"/>
      <c r="BV18" s="443">
        <v>1558743631</v>
      </c>
      <c r="BW18" s="444"/>
      <c r="BX18" s="444"/>
      <c r="BY18" s="444"/>
      <c r="BZ18" s="444"/>
      <c r="CA18" s="444"/>
      <c r="CB18" s="444"/>
      <c r="CC18" s="445"/>
      <c r="CD18" s="170"/>
      <c r="CE18" s="446"/>
      <c r="CF18" s="446"/>
      <c r="CG18" s="446"/>
      <c r="CH18" s="446"/>
      <c r="CI18" s="446"/>
      <c r="CJ18" s="446"/>
      <c r="CK18" s="446"/>
      <c r="CL18" s="446"/>
      <c r="CM18" s="446"/>
      <c r="CN18" s="446"/>
      <c r="CO18" s="446"/>
      <c r="CP18" s="446"/>
      <c r="CQ18" s="446"/>
      <c r="CR18" s="446"/>
      <c r="CS18" s="447"/>
      <c r="CT18" s="448"/>
      <c r="CU18" s="449"/>
      <c r="CV18" s="449"/>
      <c r="CW18" s="449"/>
      <c r="CX18" s="449"/>
      <c r="CY18" s="449"/>
      <c r="CZ18" s="449"/>
      <c r="DA18" s="450"/>
      <c r="DB18" s="448"/>
      <c r="DC18" s="449"/>
      <c r="DD18" s="449"/>
      <c r="DE18" s="449"/>
      <c r="DF18" s="449"/>
      <c r="DG18" s="449"/>
      <c r="DH18" s="449"/>
      <c r="DI18" s="450"/>
      <c r="DJ18" s="158"/>
      <c r="DK18" s="158"/>
      <c r="DL18" s="158"/>
      <c r="DM18" s="158"/>
      <c r="DN18" s="158"/>
      <c r="DO18" s="158"/>
    </row>
    <row r="19" spans="1:119" ht="18.75" customHeight="1" thickBot="1" x14ac:dyDescent="0.25">
      <c r="A19" s="159"/>
      <c r="B19" s="486" t="s">
        <v>150</v>
      </c>
      <c r="C19" s="487"/>
      <c r="D19" s="487"/>
      <c r="E19" s="487"/>
      <c r="F19" s="487"/>
      <c r="G19" s="487"/>
      <c r="H19" s="487"/>
      <c r="I19" s="487"/>
      <c r="J19" s="487"/>
      <c r="K19" s="488"/>
      <c r="L19" s="489">
        <v>63</v>
      </c>
      <c r="M19" s="490"/>
      <c r="N19" s="490"/>
      <c r="O19" s="490"/>
      <c r="P19" s="490"/>
      <c r="Q19" s="490"/>
      <c r="R19" s="490"/>
      <c r="S19" s="490"/>
      <c r="T19" s="490"/>
      <c r="U19" s="490"/>
      <c r="V19" s="490"/>
      <c r="W19" s="542"/>
      <c r="X19" s="543"/>
      <c r="Y19" s="544"/>
      <c r="Z19" s="491" t="s">
        <v>151</v>
      </c>
      <c r="AA19" s="492"/>
      <c r="AB19" s="492"/>
      <c r="AC19" s="492"/>
      <c r="AD19" s="492"/>
      <c r="AE19" s="492"/>
      <c r="AF19" s="492"/>
      <c r="AG19" s="492"/>
      <c r="AH19" s="493"/>
      <c r="AI19" s="494" t="s">
        <v>117</v>
      </c>
      <c r="AJ19" s="495"/>
      <c r="AK19" s="495"/>
      <c r="AL19" s="495"/>
      <c r="AM19" s="496"/>
      <c r="AN19" s="494" t="s">
        <v>117</v>
      </c>
      <c r="AO19" s="495"/>
      <c r="AP19" s="495"/>
      <c r="AQ19" s="495"/>
      <c r="AR19" s="495"/>
      <c r="AS19" s="496"/>
      <c r="AT19" s="494" t="s">
        <v>117</v>
      </c>
      <c r="AU19" s="495"/>
      <c r="AV19" s="495"/>
      <c r="AW19" s="495"/>
      <c r="AX19" s="495"/>
      <c r="AY19" s="497"/>
      <c r="AZ19" s="460" t="s">
        <v>152</v>
      </c>
      <c r="BA19" s="461"/>
      <c r="BB19" s="461"/>
      <c r="BC19" s="461"/>
      <c r="BD19" s="461"/>
      <c r="BE19" s="461"/>
      <c r="BF19" s="461"/>
      <c r="BG19" s="461"/>
      <c r="BH19" s="461"/>
      <c r="BI19" s="461"/>
      <c r="BJ19" s="461"/>
      <c r="BK19" s="461"/>
      <c r="BL19" s="461"/>
      <c r="BM19" s="462"/>
      <c r="BN19" s="463">
        <v>5812170802</v>
      </c>
      <c r="BO19" s="464"/>
      <c r="BP19" s="464"/>
      <c r="BQ19" s="464"/>
      <c r="BR19" s="464"/>
      <c r="BS19" s="464"/>
      <c r="BT19" s="464"/>
      <c r="BU19" s="465"/>
      <c r="BV19" s="463">
        <v>5805273006</v>
      </c>
      <c r="BW19" s="464"/>
      <c r="BX19" s="464"/>
      <c r="BY19" s="464"/>
      <c r="BZ19" s="464"/>
      <c r="CA19" s="464"/>
      <c r="CB19" s="464"/>
      <c r="CC19" s="465"/>
      <c r="CD19" s="170"/>
      <c r="CE19" s="446"/>
      <c r="CF19" s="446"/>
      <c r="CG19" s="446"/>
      <c r="CH19" s="446"/>
      <c r="CI19" s="446"/>
      <c r="CJ19" s="446"/>
      <c r="CK19" s="446"/>
      <c r="CL19" s="446"/>
      <c r="CM19" s="446"/>
      <c r="CN19" s="446"/>
      <c r="CO19" s="446"/>
      <c r="CP19" s="446"/>
      <c r="CQ19" s="446"/>
      <c r="CR19" s="446"/>
      <c r="CS19" s="447"/>
      <c r="CT19" s="448"/>
      <c r="CU19" s="449"/>
      <c r="CV19" s="449"/>
      <c r="CW19" s="449"/>
      <c r="CX19" s="449"/>
      <c r="CY19" s="449"/>
      <c r="CZ19" s="449"/>
      <c r="DA19" s="450"/>
      <c r="DB19" s="448"/>
      <c r="DC19" s="449"/>
      <c r="DD19" s="449"/>
      <c r="DE19" s="449"/>
      <c r="DF19" s="449"/>
      <c r="DG19" s="449"/>
      <c r="DH19" s="449"/>
      <c r="DI19" s="450"/>
      <c r="DJ19" s="158"/>
      <c r="DK19" s="158"/>
      <c r="DL19" s="158"/>
      <c r="DM19" s="158"/>
      <c r="DN19" s="158"/>
      <c r="DO19" s="158"/>
    </row>
    <row r="20" spans="1:119" ht="18.75" customHeight="1" thickBot="1" x14ac:dyDescent="0.25">
      <c r="A20" s="159"/>
      <c r="B20" s="486" t="s">
        <v>153</v>
      </c>
      <c r="C20" s="487"/>
      <c r="D20" s="487"/>
      <c r="E20" s="487"/>
      <c r="F20" s="487"/>
      <c r="G20" s="487"/>
      <c r="H20" s="487"/>
      <c r="I20" s="487"/>
      <c r="J20" s="487"/>
      <c r="K20" s="488"/>
      <c r="L20" s="489">
        <v>2444810</v>
      </c>
      <c r="M20" s="490"/>
      <c r="N20" s="490"/>
      <c r="O20" s="490"/>
      <c r="P20" s="490"/>
      <c r="Q20" s="490"/>
      <c r="R20" s="490"/>
      <c r="S20" s="490"/>
      <c r="T20" s="490"/>
      <c r="U20" s="490"/>
      <c r="V20" s="490"/>
      <c r="W20" s="545"/>
      <c r="X20" s="546"/>
      <c r="Y20" s="547"/>
      <c r="Z20" s="491" t="s">
        <v>154</v>
      </c>
      <c r="AA20" s="492"/>
      <c r="AB20" s="492"/>
      <c r="AC20" s="492"/>
      <c r="AD20" s="492"/>
      <c r="AE20" s="492"/>
      <c r="AF20" s="492"/>
      <c r="AG20" s="492"/>
      <c r="AH20" s="493"/>
      <c r="AI20" s="494">
        <v>62121</v>
      </c>
      <c r="AJ20" s="495"/>
      <c r="AK20" s="495"/>
      <c r="AL20" s="495"/>
      <c r="AM20" s="496"/>
      <c r="AN20" s="494">
        <v>212248321</v>
      </c>
      <c r="AO20" s="495"/>
      <c r="AP20" s="495"/>
      <c r="AQ20" s="495"/>
      <c r="AR20" s="495"/>
      <c r="AS20" s="496"/>
      <c r="AT20" s="494">
        <v>3417</v>
      </c>
      <c r="AU20" s="495"/>
      <c r="AV20" s="495"/>
      <c r="AW20" s="495"/>
      <c r="AX20" s="495"/>
      <c r="AY20" s="497"/>
      <c r="AZ20" s="477" t="s">
        <v>155</v>
      </c>
      <c r="BA20" s="478"/>
      <c r="BB20" s="478"/>
      <c r="BC20" s="478"/>
      <c r="BD20" s="478"/>
      <c r="BE20" s="478"/>
      <c r="BF20" s="478"/>
      <c r="BG20" s="478"/>
      <c r="BH20" s="478"/>
      <c r="BI20" s="478"/>
      <c r="BJ20" s="478"/>
      <c r="BK20" s="478"/>
      <c r="BL20" s="478"/>
      <c r="BM20" s="479"/>
      <c r="BN20" s="443">
        <v>1127419073</v>
      </c>
      <c r="BO20" s="444"/>
      <c r="BP20" s="444"/>
      <c r="BQ20" s="444"/>
      <c r="BR20" s="444"/>
      <c r="BS20" s="444"/>
      <c r="BT20" s="444"/>
      <c r="BU20" s="445"/>
      <c r="BV20" s="443">
        <v>1176275819</v>
      </c>
      <c r="BW20" s="444"/>
      <c r="BX20" s="444"/>
      <c r="BY20" s="444"/>
      <c r="BZ20" s="444"/>
      <c r="CA20" s="444"/>
      <c r="CB20" s="444"/>
      <c r="CC20" s="445"/>
      <c r="CD20" s="170"/>
      <c r="CE20" s="446"/>
      <c r="CF20" s="446"/>
      <c r="CG20" s="446"/>
      <c r="CH20" s="446"/>
      <c r="CI20" s="446"/>
      <c r="CJ20" s="446"/>
      <c r="CK20" s="446"/>
      <c r="CL20" s="446"/>
      <c r="CM20" s="446"/>
      <c r="CN20" s="446"/>
      <c r="CO20" s="446"/>
      <c r="CP20" s="446"/>
      <c r="CQ20" s="446"/>
      <c r="CR20" s="446"/>
      <c r="CS20" s="447"/>
      <c r="CT20" s="448"/>
      <c r="CU20" s="449"/>
      <c r="CV20" s="449"/>
      <c r="CW20" s="449"/>
      <c r="CX20" s="449"/>
      <c r="CY20" s="449"/>
      <c r="CZ20" s="449"/>
      <c r="DA20" s="450"/>
      <c r="DB20" s="448"/>
      <c r="DC20" s="449"/>
      <c r="DD20" s="449"/>
      <c r="DE20" s="449"/>
      <c r="DF20" s="449"/>
      <c r="DG20" s="449"/>
      <c r="DH20" s="449"/>
      <c r="DI20" s="450"/>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80" t="s">
        <v>156</v>
      </c>
      <c r="X21" s="481"/>
      <c r="Y21" s="481"/>
      <c r="Z21" s="481"/>
      <c r="AA21" s="481"/>
      <c r="AB21" s="481"/>
      <c r="AC21" s="481"/>
      <c r="AD21" s="481"/>
      <c r="AE21" s="481"/>
      <c r="AF21" s="481"/>
      <c r="AG21" s="481"/>
      <c r="AH21" s="482"/>
      <c r="AI21" s="483">
        <v>99.2</v>
      </c>
      <c r="AJ21" s="484"/>
      <c r="AK21" s="484"/>
      <c r="AL21" s="484"/>
      <c r="AM21" s="484"/>
      <c r="AN21" s="484"/>
      <c r="AO21" s="484"/>
      <c r="AP21" s="484"/>
      <c r="AQ21" s="484"/>
      <c r="AR21" s="484"/>
      <c r="AS21" s="484"/>
      <c r="AT21" s="484"/>
      <c r="AU21" s="484"/>
      <c r="AV21" s="484"/>
      <c r="AW21" s="484"/>
      <c r="AX21" s="484"/>
      <c r="AY21" s="485"/>
      <c r="AZ21" s="460" t="s">
        <v>157</v>
      </c>
      <c r="BA21" s="461"/>
      <c r="BB21" s="461"/>
      <c r="BC21" s="461"/>
      <c r="BD21" s="461"/>
      <c r="BE21" s="461"/>
      <c r="BF21" s="461"/>
      <c r="BG21" s="461"/>
      <c r="BH21" s="461"/>
      <c r="BI21" s="461"/>
      <c r="BJ21" s="461"/>
      <c r="BK21" s="461"/>
      <c r="BL21" s="461"/>
      <c r="BM21" s="462"/>
      <c r="BN21" s="463">
        <v>131946357</v>
      </c>
      <c r="BO21" s="464"/>
      <c r="BP21" s="464"/>
      <c r="BQ21" s="464"/>
      <c r="BR21" s="464"/>
      <c r="BS21" s="464"/>
      <c r="BT21" s="464"/>
      <c r="BU21" s="465"/>
      <c r="BV21" s="463">
        <v>147191627</v>
      </c>
      <c r="BW21" s="464"/>
      <c r="BX21" s="464"/>
      <c r="BY21" s="464"/>
      <c r="BZ21" s="464"/>
      <c r="CA21" s="464"/>
      <c r="CB21" s="464"/>
      <c r="CC21" s="465"/>
      <c r="CD21" s="170"/>
      <c r="CE21" s="446"/>
      <c r="CF21" s="446"/>
      <c r="CG21" s="446"/>
      <c r="CH21" s="446"/>
      <c r="CI21" s="446"/>
      <c r="CJ21" s="446"/>
      <c r="CK21" s="446"/>
      <c r="CL21" s="446"/>
      <c r="CM21" s="446"/>
      <c r="CN21" s="446"/>
      <c r="CO21" s="446"/>
      <c r="CP21" s="446"/>
      <c r="CQ21" s="446"/>
      <c r="CR21" s="446"/>
      <c r="CS21" s="447"/>
      <c r="CT21" s="448"/>
      <c r="CU21" s="449"/>
      <c r="CV21" s="449"/>
      <c r="CW21" s="449"/>
      <c r="CX21" s="449"/>
      <c r="CY21" s="449"/>
      <c r="CZ21" s="449"/>
      <c r="DA21" s="450"/>
      <c r="DB21" s="448"/>
      <c r="DC21" s="449"/>
      <c r="DD21" s="449"/>
      <c r="DE21" s="449"/>
      <c r="DF21" s="449"/>
      <c r="DG21" s="449"/>
      <c r="DH21" s="449"/>
      <c r="DI21" s="450"/>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66" t="s">
        <v>158</v>
      </c>
      <c r="BA22" s="467"/>
      <c r="BB22" s="467"/>
      <c r="BC22" s="467"/>
      <c r="BD22" s="467"/>
      <c r="BE22" s="467"/>
      <c r="BF22" s="467"/>
      <c r="BG22" s="467"/>
      <c r="BH22" s="467"/>
      <c r="BI22" s="467"/>
      <c r="BJ22" s="467"/>
      <c r="BK22" s="467"/>
      <c r="BL22" s="467"/>
      <c r="BM22" s="468"/>
      <c r="BN22" s="469">
        <v>6844295</v>
      </c>
      <c r="BO22" s="470"/>
      <c r="BP22" s="470"/>
      <c r="BQ22" s="470"/>
      <c r="BR22" s="470"/>
      <c r="BS22" s="470"/>
      <c r="BT22" s="470"/>
      <c r="BU22" s="471"/>
      <c r="BV22" s="469">
        <v>7228155</v>
      </c>
      <c r="BW22" s="470"/>
      <c r="BX22" s="470"/>
      <c r="BY22" s="470"/>
      <c r="BZ22" s="470"/>
      <c r="CA22" s="470"/>
      <c r="CB22" s="470"/>
      <c r="CC22" s="471"/>
      <c r="CD22" s="170"/>
      <c r="CE22" s="446"/>
      <c r="CF22" s="446"/>
      <c r="CG22" s="446"/>
      <c r="CH22" s="446"/>
      <c r="CI22" s="446"/>
      <c r="CJ22" s="446"/>
      <c r="CK22" s="446"/>
      <c r="CL22" s="446"/>
      <c r="CM22" s="446"/>
      <c r="CN22" s="446"/>
      <c r="CO22" s="446"/>
      <c r="CP22" s="446"/>
      <c r="CQ22" s="446"/>
      <c r="CR22" s="446"/>
      <c r="CS22" s="447"/>
      <c r="CT22" s="448"/>
      <c r="CU22" s="449"/>
      <c r="CV22" s="449"/>
      <c r="CW22" s="449"/>
      <c r="CX22" s="449"/>
      <c r="CY22" s="449"/>
      <c r="CZ22" s="449"/>
      <c r="DA22" s="450"/>
      <c r="DB22" s="448"/>
      <c r="DC22" s="449"/>
      <c r="DD22" s="449"/>
      <c r="DE22" s="449"/>
      <c r="DF22" s="449"/>
      <c r="DG22" s="449"/>
      <c r="DH22" s="449"/>
      <c r="DI22" s="450"/>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66" t="s">
        <v>159</v>
      </c>
      <c r="BA23" s="467"/>
      <c r="BB23" s="467"/>
      <c r="BC23" s="467"/>
      <c r="BD23" s="467"/>
      <c r="BE23" s="467"/>
      <c r="BF23" s="467"/>
      <c r="BG23" s="467"/>
      <c r="BH23" s="467"/>
      <c r="BI23" s="467"/>
      <c r="BJ23" s="467"/>
      <c r="BK23" s="467"/>
      <c r="BL23" s="467"/>
      <c r="BM23" s="468"/>
      <c r="BN23" s="469">
        <v>13028973</v>
      </c>
      <c r="BO23" s="470"/>
      <c r="BP23" s="470"/>
      <c r="BQ23" s="470"/>
      <c r="BR23" s="470"/>
      <c r="BS23" s="470"/>
      <c r="BT23" s="470"/>
      <c r="BU23" s="471"/>
      <c r="BV23" s="469">
        <v>14028973</v>
      </c>
      <c r="BW23" s="470"/>
      <c r="BX23" s="470"/>
      <c r="BY23" s="470"/>
      <c r="BZ23" s="470"/>
      <c r="CA23" s="470"/>
      <c r="CB23" s="470"/>
      <c r="CC23" s="471"/>
      <c r="CD23" s="170"/>
      <c r="CE23" s="446"/>
      <c r="CF23" s="446"/>
      <c r="CG23" s="446"/>
      <c r="CH23" s="446"/>
      <c r="CI23" s="446"/>
      <c r="CJ23" s="446"/>
      <c r="CK23" s="446"/>
      <c r="CL23" s="446"/>
      <c r="CM23" s="446"/>
      <c r="CN23" s="446"/>
      <c r="CO23" s="446"/>
      <c r="CP23" s="446"/>
      <c r="CQ23" s="446"/>
      <c r="CR23" s="446"/>
      <c r="CS23" s="447"/>
      <c r="CT23" s="448"/>
      <c r="CU23" s="449"/>
      <c r="CV23" s="449"/>
      <c r="CW23" s="449"/>
      <c r="CX23" s="449"/>
      <c r="CY23" s="449"/>
      <c r="CZ23" s="449"/>
      <c r="DA23" s="450"/>
      <c r="DB23" s="448"/>
      <c r="DC23" s="449"/>
      <c r="DD23" s="449"/>
      <c r="DE23" s="449"/>
      <c r="DF23" s="449"/>
      <c r="DG23" s="449"/>
      <c r="DH23" s="449"/>
      <c r="DI23" s="450"/>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40" t="s">
        <v>160</v>
      </c>
      <c r="BA24" s="441"/>
      <c r="BB24" s="441"/>
      <c r="BC24" s="441"/>
      <c r="BD24" s="441"/>
      <c r="BE24" s="441"/>
      <c r="BF24" s="441"/>
      <c r="BG24" s="441"/>
      <c r="BH24" s="441"/>
      <c r="BI24" s="441"/>
      <c r="BJ24" s="441"/>
      <c r="BK24" s="441"/>
      <c r="BL24" s="441"/>
      <c r="BM24" s="442"/>
      <c r="BN24" s="443" t="s">
        <v>117</v>
      </c>
      <c r="BO24" s="444"/>
      <c r="BP24" s="444"/>
      <c r="BQ24" s="444"/>
      <c r="BR24" s="444"/>
      <c r="BS24" s="444"/>
      <c r="BT24" s="444"/>
      <c r="BU24" s="445"/>
      <c r="BV24" s="443" t="s">
        <v>118</v>
      </c>
      <c r="BW24" s="444"/>
      <c r="BX24" s="444"/>
      <c r="BY24" s="444"/>
      <c r="BZ24" s="444"/>
      <c r="CA24" s="444"/>
      <c r="CB24" s="444"/>
      <c r="CC24" s="445"/>
      <c r="CD24" s="170"/>
      <c r="CE24" s="446"/>
      <c r="CF24" s="446"/>
      <c r="CG24" s="446"/>
      <c r="CH24" s="446"/>
      <c r="CI24" s="446"/>
      <c r="CJ24" s="446"/>
      <c r="CK24" s="446"/>
      <c r="CL24" s="446"/>
      <c r="CM24" s="446"/>
      <c r="CN24" s="446"/>
      <c r="CO24" s="446"/>
      <c r="CP24" s="446"/>
      <c r="CQ24" s="446"/>
      <c r="CR24" s="446"/>
      <c r="CS24" s="447"/>
      <c r="CT24" s="448"/>
      <c r="CU24" s="449"/>
      <c r="CV24" s="449"/>
      <c r="CW24" s="449"/>
      <c r="CX24" s="449"/>
      <c r="CY24" s="449"/>
      <c r="CZ24" s="449"/>
      <c r="DA24" s="450"/>
      <c r="DB24" s="448"/>
      <c r="DC24" s="449"/>
      <c r="DD24" s="449"/>
      <c r="DE24" s="449"/>
      <c r="DF24" s="449"/>
      <c r="DG24" s="449"/>
      <c r="DH24" s="449"/>
      <c r="DI24" s="450"/>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51" t="s">
        <v>161</v>
      </c>
      <c r="BA25" s="452"/>
      <c r="BB25" s="452"/>
      <c r="BC25" s="453"/>
      <c r="BD25" s="460" t="s">
        <v>44</v>
      </c>
      <c r="BE25" s="461"/>
      <c r="BF25" s="461"/>
      <c r="BG25" s="461"/>
      <c r="BH25" s="461"/>
      <c r="BI25" s="461"/>
      <c r="BJ25" s="461"/>
      <c r="BK25" s="461"/>
      <c r="BL25" s="461"/>
      <c r="BM25" s="462"/>
      <c r="BN25" s="463">
        <v>9784734</v>
      </c>
      <c r="BO25" s="464"/>
      <c r="BP25" s="464"/>
      <c r="BQ25" s="464"/>
      <c r="BR25" s="464"/>
      <c r="BS25" s="464"/>
      <c r="BT25" s="464"/>
      <c r="BU25" s="465"/>
      <c r="BV25" s="463">
        <v>14992473</v>
      </c>
      <c r="BW25" s="464"/>
      <c r="BX25" s="464"/>
      <c r="BY25" s="464"/>
      <c r="BZ25" s="464"/>
      <c r="CA25" s="464"/>
      <c r="CB25" s="464"/>
      <c r="CC25" s="465"/>
      <c r="CD25" s="170"/>
      <c r="CE25" s="446"/>
      <c r="CF25" s="446"/>
      <c r="CG25" s="446"/>
      <c r="CH25" s="446"/>
      <c r="CI25" s="446"/>
      <c r="CJ25" s="446"/>
      <c r="CK25" s="446"/>
      <c r="CL25" s="446"/>
      <c r="CM25" s="446"/>
      <c r="CN25" s="446"/>
      <c r="CO25" s="446"/>
      <c r="CP25" s="446"/>
      <c r="CQ25" s="446"/>
      <c r="CR25" s="446"/>
      <c r="CS25" s="447"/>
      <c r="CT25" s="448"/>
      <c r="CU25" s="449"/>
      <c r="CV25" s="449"/>
      <c r="CW25" s="449"/>
      <c r="CX25" s="449"/>
      <c r="CY25" s="449"/>
      <c r="CZ25" s="449"/>
      <c r="DA25" s="450"/>
      <c r="DB25" s="448"/>
      <c r="DC25" s="449"/>
      <c r="DD25" s="449"/>
      <c r="DE25" s="449"/>
      <c r="DF25" s="449"/>
      <c r="DG25" s="449"/>
      <c r="DH25" s="449"/>
      <c r="DI25" s="450"/>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54"/>
      <c r="BA26" s="455"/>
      <c r="BB26" s="455"/>
      <c r="BC26" s="456"/>
      <c r="BD26" s="466" t="s">
        <v>162</v>
      </c>
      <c r="BE26" s="467"/>
      <c r="BF26" s="467"/>
      <c r="BG26" s="467"/>
      <c r="BH26" s="467"/>
      <c r="BI26" s="467"/>
      <c r="BJ26" s="467"/>
      <c r="BK26" s="467"/>
      <c r="BL26" s="467"/>
      <c r="BM26" s="468"/>
      <c r="BN26" s="469">
        <v>6837911</v>
      </c>
      <c r="BO26" s="470"/>
      <c r="BP26" s="470"/>
      <c r="BQ26" s="470"/>
      <c r="BR26" s="470"/>
      <c r="BS26" s="470"/>
      <c r="BT26" s="470"/>
      <c r="BU26" s="471"/>
      <c r="BV26" s="469">
        <v>17135944</v>
      </c>
      <c r="BW26" s="470"/>
      <c r="BX26" s="470"/>
      <c r="BY26" s="470"/>
      <c r="BZ26" s="470"/>
      <c r="CA26" s="470"/>
      <c r="CB26" s="470"/>
      <c r="CC26" s="471"/>
      <c r="CD26" s="170"/>
      <c r="CE26" s="446"/>
      <c r="CF26" s="446"/>
      <c r="CG26" s="446"/>
      <c r="CH26" s="446"/>
      <c r="CI26" s="446"/>
      <c r="CJ26" s="446"/>
      <c r="CK26" s="446"/>
      <c r="CL26" s="446"/>
      <c r="CM26" s="446"/>
      <c r="CN26" s="446"/>
      <c r="CO26" s="446"/>
      <c r="CP26" s="446"/>
      <c r="CQ26" s="446"/>
      <c r="CR26" s="446"/>
      <c r="CS26" s="447"/>
      <c r="CT26" s="448"/>
      <c r="CU26" s="449"/>
      <c r="CV26" s="449"/>
      <c r="CW26" s="449"/>
      <c r="CX26" s="449"/>
      <c r="CY26" s="449"/>
      <c r="CZ26" s="449"/>
      <c r="DA26" s="450"/>
      <c r="DB26" s="448"/>
      <c r="DC26" s="449"/>
      <c r="DD26" s="449"/>
      <c r="DE26" s="449"/>
      <c r="DF26" s="449"/>
      <c r="DG26" s="449"/>
      <c r="DH26" s="449"/>
      <c r="DI26" s="450"/>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57"/>
      <c r="BA27" s="458"/>
      <c r="BB27" s="458"/>
      <c r="BC27" s="459"/>
      <c r="BD27" s="477" t="s">
        <v>46</v>
      </c>
      <c r="BE27" s="478"/>
      <c r="BF27" s="478"/>
      <c r="BG27" s="478"/>
      <c r="BH27" s="478"/>
      <c r="BI27" s="478"/>
      <c r="BJ27" s="478"/>
      <c r="BK27" s="478"/>
      <c r="BL27" s="478"/>
      <c r="BM27" s="479"/>
      <c r="BN27" s="443">
        <v>32409816</v>
      </c>
      <c r="BO27" s="444"/>
      <c r="BP27" s="444"/>
      <c r="BQ27" s="444"/>
      <c r="BR27" s="444"/>
      <c r="BS27" s="444"/>
      <c r="BT27" s="444"/>
      <c r="BU27" s="445"/>
      <c r="BV27" s="443">
        <v>64812081</v>
      </c>
      <c r="BW27" s="444"/>
      <c r="BX27" s="444"/>
      <c r="BY27" s="444"/>
      <c r="BZ27" s="444"/>
      <c r="CA27" s="444"/>
      <c r="CB27" s="444"/>
      <c r="CC27" s="445"/>
      <c r="CD27" s="190"/>
      <c r="CE27" s="472"/>
      <c r="CF27" s="472"/>
      <c r="CG27" s="472"/>
      <c r="CH27" s="472"/>
      <c r="CI27" s="472"/>
      <c r="CJ27" s="472"/>
      <c r="CK27" s="472"/>
      <c r="CL27" s="472"/>
      <c r="CM27" s="472"/>
      <c r="CN27" s="472"/>
      <c r="CO27" s="472"/>
      <c r="CP27" s="472"/>
      <c r="CQ27" s="472"/>
      <c r="CR27" s="472"/>
      <c r="CS27" s="473"/>
      <c r="CT27" s="474"/>
      <c r="CU27" s="475"/>
      <c r="CV27" s="475"/>
      <c r="CW27" s="475"/>
      <c r="CX27" s="475"/>
      <c r="CY27" s="475"/>
      <c r="CZ27" s="475"/>
      <c r="DA27" s="476"/>
      <c r="DB27" s="474"/>
      <c r="DC27" s="475"/>
      <c r="DD27" s="475"/>
      <c r="DE27" s="475"/>
      <c r="DF27" s="475"/>
      <c r="DG27" s="475"/>
      <c r="DH27" s="475"/>
      <c r="DI27" s="476"/>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38" t="s">
        <v>169</v>
      </c>
      <c r="D30" s="438"/>
      <c r="E30" s="439" t="s">
        <v>170</v>
      </c>
      <c r="F30" s="439"/>
      <c r="G30" s="439"/>
      <c r="H30" s="439"/>
      <c r="I30" s="439"/>
      <c r="J30" s="439"/>
      <c r="K30" s="439"/>
      <c r="L30" s="439"/>
      <c r="M30" s="439"/>
      <c r="N30" s="439"/>
      <c r="O30" s="439"/>
      <c r="P30" s="439"/>
      <c r="Q30" s="439"/>
      <c r="R30" s="439"/>
      <c r="S30" s="439"/>
      <c r="T30" s="176"/>
      <c r="U30" s="438" t="s">
        <v>171</v>
      </c>
      <c r="V30" s="438"/>
      <c r="W30" s="439" t="s">
        <v>172</v>
      </c>
      <c r="X30" s="439"/>
      <c r="Y30" s="439"/>
      <c r="Z30" s="439"/>
      <c r="AA30" s="439"/>
      <c r="AB30" s="439"/>
      <c r="AC30" s="439"/>
      <c r="AD30" s="439"/>
      <c r="AE30" s="439"/>
      <c r="AF30" s="439"/>
      <c r="AG30" s="439"/>
      <c r="AH30" s="439"/>
      <c r="AI30" s="439"/>
      <c r="AJ30" s="439"/>
      <c r="AK30" s="439"/>
      <c r="AL30" s="176"/>
      <c r="AM30" s="438" t="s">
        <v>171</v>
      </c>
      <c r="AN30" s="438"/>
      <c r="AO30" s="439" t="s">
        <v>170</v>
      </c>
      <c r="AP30" s="439"/>
      <c r="AQ30" s="439"/>
      <c r="AR30" s="439"/>
      <c r="AS30" s="439"/>
      <c r="AT30" s="439"/>
      <c r="AU30" s="439"/>
      <c r="AV30" s="439"/>
      <c r="AW30" s="439"/>
      <c r="AX30" s="439"/>
      <c r="AY30" s="439"/>
      <c r="AZ30" s="439"/>
      <c r="BA30" s="439"/>
      <c r="BB30" s="439"/>
      <c r="BC30" s="439"/>
      <c r="BD30" s="201"/>
      <c r="BE30" s="438" t="s">
        <v>171</v>
      </c>
      <c r="BF30" s="438"/>
      <c r="BG30" s="439" t="s">
        <v>172</v>
      </c>
      <c r="BH30" s="439"/>
      <c r="BI30" s="439"/>
      <c r="BJ30" s="439"/>
      <c r="BK30" s="439"/>
      <c r="BL30" s="439"/>
      <c r="BM30" s="439"/>
      <c r="BN30" s="439"/>
      <c r="BO30" s="439"/>
      <c r="BP30" s="439"/>
      <c r="BQ30" s="439"/>
      <c r="BR30" s="439"/>
      <c r="BS30" s="439"/>
      <c r="BT30" s="439"/>
      <c r="BU30" s="439"/>
      <c r="BV30" s="202"/>
      <c r="BW30" s="438" t="s">
        <v>173</v>
      </c>
      <c r="BX30" s="438"/>
      <c r="BY30" s="439" t="s">
        <v>174</v>
      </c>
      <c r="BZ30" s="439"/>
      <c r="CA30" s="439"/>
      <c r="CB30" s="439"/>
      <c r="CC30" s="439"/>
      <c r="CD30" s="439"/>
      <c r="CE30" s="439"/>
      <c r="CF30" s="439"/>
      <c r="CG30" s="439"/>
      <c r="CH30" s="439"/>
      <c r="CI30" s="439"/>
      <c r="CJ30" s="439"/>
      <c r="CK30" s="439"/>
      <c r="CL30" s="439"/>
      <c r="CM30" s="439"/>
      <c r="CN30" s="176"/>
      <c r="CO30" s="438" t="s">
        <v>173</v>
      </c>
      <c r="CP30" s="438"/>
      <c r="CQ30" s="439" t="s">
        <v>175</v>
      </c>
      <c r="CR30" s="439"/>
      <c r="CS30" s="439"/>
      <c r="CT30" s="439"/>
      <c r="CU30" s="439"/>
      <c r="CV30" s="439"/>
      <c r="CW30" s="439"/>
      <c r="CX30" s="439"/>
      <c r="CY30" s="439"/>
      <c r="CZ30" s="439"/>
      <c r="DA30" s="439"/>
      <c r="DB30" s="439"/>
      <c r="DC30" s="439"/>
      <c r="DD30" s="439"/>
      <c r="DE30" s="439"/>
      <c r="DF30" s="176"/>
      <c r="DG30" s="437" t="s">
        <v>176</v>
      </c>
      <c r="DH30" s="437"/>
      <c r="DI30" s="203"/>
      <c r="DJ30" s="158"/>
      <c r="DK30" s="158"/>
      <c r="DL30" s="158"/>
      <c r="DM30" s="158"/>
      <c r="DN30" s="158"/>
      <c r="DO30" s="158"/>
    </row>
    <row r="31" spans="1:119" ht="32.25" customHeight="1" x14ac:dyDescent="0.2">
      <c r="A31" s="159"/>
      <c r="B31" s="199"/>
      <c r="C31" s="435">
        <f>IF(E31="","",1)</f>
        <v>1</v>
      </c>
      <c r="D31" s="435"/>
      <c r="E31" s="434" t="str">
        <f>IF('各会計、関係団体の財政状況及び健全化判断比率'!B7="","",'各会計、関係団体の財政状況及び健全化判断比率'!B7)</f>
        <v>一般会計</v>
      </c>
      <c r="F31" s="434"/>
      <c r="G31" s="434"/>
      <c r="H31" s="434"/>
      <c r="I31" s="434"/>
      <c r="J31" s="434"/>
      <c r="K31" s="434"/>
      <c r="L31" s="434"/>
      <c r="M31" s="434"/>
      <c r="N31" s="434"/>
      <c r="O31" s="434"/>
      <c r="P31" s="434"/>
      <c r="Q31" s="434"/>
      <c r="R31" s="434"/>
      <c r="S31" s="434"/>
      <c r="T31" s="200"/>
      <c r="U31" s="435">
        <f>IF(W31="","",MAX(C31:D40)+1)</f>
        <v>11</v>
      </c>
      <c r="V31" s="435"/>
      <c r="W31" s="434" t="str">
        <f>IF('各会計、関係団体の財政状況及び健全化判断比率'!B28="","",'各会計、関係団体の財政状況及び健全化判断比率'!B28)</f>
        <v>国民健康保険事業特別会計</v>
      </c>
      <c r="X31" s="434"/>
      <c r="Y31" s="434"/>
      <c r="Z31" s="434"/>
      <c r="AA31" s="434"/>
      <c r="AB31" s="434"/>
      <c r="AC31" s="434"/>
      <c r="AD31" s="434"/>
      <c r="AE31" s="434"/>
      <c r="AF31" s="434"/>
      <c r="AG31" s="434"/>
      <c r="AH31" s="434"/>
      <c r="AI31" s="434"/>
      <c r="AJ31" s="434"/>
      <c r="AK31" s="434"/>
      <c r="AL31" s="200"/>
      <c r="AM31" s="435">
        <f>IF(AO31="","",MAX(C31:D40,U31:V40)+1)</f>
        <v>13</v>
      </c>
      <c r="AN31" s="435"/>
      <c r="AO31" s="434" t="str">
        <f>IF('各会計、関係団体の財政状況及び健全化判断比率'!B30="","",'各会計、関係団体の財政状況及び健全化判断比率'!B30)</f>
        <v>電気事業会計</v>
      </c>
      <c r="AP31" s="434"/>
      <c r="AQ31" s="434"/>
      <c r="AR31" s="434"/>
      <c r="AS31" s="434"/>
      <c r="AT31" s="434"/>
      <c r="AU31" s="434"/>
      <c r="AV31" s="434"/>
      <c r="AW31" s="434"/>
      <c r="AX31" s="434"/>
      <c r="AY31" s="434"/>
      <c r="AZ31" s="434"/>
      <c r="BA31" s="434"/>
      <c r="BB31" s="434"/>
      <c r="BC31" s="434"/>
      <c r="BD31" s="200"/>
      <c r="BE31" s="435">
        <f>IF(BG31="","",MAX(C31:D40,U31:V40,AM31:AN40)+1)</f>
        <v>16</v>
      </c>
      <c r="BF31" s="435"/>
      <c r="BG31" s="434" t="str">
        <f>IF('各会計、関係団体の財政状況及び健全化判断比率'!B33="","",'各会計、関係団体の財政状況及び健全化判断比率'!B33)</f>
        <v>公共下水道事業特別会計</v>
      </c>
      <c r="BH31" s="434"/>
      <c r="BI31" s="434"/>
      <c r="BJ31" s="434"/>
      <c r="BK31" s="434"/>
      <c r="BL31" s="434"/>
      <c r="BM31" s="434"/>
      <c r="BN31" s="434"/>
      <c r="BO31" s="434"/>
      <c r="BP31" s="434"/>
      <c r="BQ31" s="434"/>
      <c r="BR31" s="434"/>
      <c r="BS31" s="434"/>
      <c r="BT31" s="434"/>
      <c r="BU31" s="434"/>
      <c r="BV31" s="200"/>
      <c r="BW31" s="435">
        <f>IF(BY31="","",MAX(C31:D40,U31:V40,AM31:AN40,BE31:BF40)+1)</f>
        <v>18</v>
      </c>
      <c r="BX31" s="435"/>
      <c r="BY31" s="434" t="str">
        <f>IF('各会計、関係団体の財政状況及び健全化判断比率'!B68="","",'各会計、関係団体の財政状況及び健全化判断比率'!B68)</f>
        <v>苫小牧港管理組合（一般会計）</v>
      </c>
      <c r="BZ31" s="434"/>
      <c r="CA31" s="434"/>
      <c r="CB31" s="434"/>
      <c r="CC31" s="434"/>
      <c r="CD31" s="434"/>
      <c r="CE31" s="434"/>
      <c r="CF31" s="434"/>
      <c r="CG31" s="434"/>
      <c r="CH31" s="434"/>
      <c r="CI31" s="434"/>
      <c r="CJ31" s="434"/>
      <c r="CK31" s="434"/>
      <c r="CL31" s="434"/>
      <c r="CM31" s="434"/>
      <c r="CN31" s="200"/>
      <c r="CO31" s="435">
        <f>IF(CQ31="","",MAX(C31:D40,U31:V40,AM31:AN40,BE31:BF40,BW31:BX40)+1)</f>
        <v>24</v>
      </c>
      <c r="CP31" s="435"/>
      <c r="CQ31" s="434" t="str">
        <f>IF('各会計、関係団体の財政状況及び健全化判断比率'!BS7="","",'各会計、関係団体の財政状況及び健全化判断比率'!BS7)</f>
        <v>（公社）北海道私学振興基金協会</v>
      </c>
      <c r="CR31" s="434"/>
      <c r="CS31" s="434"/>
      <c r="CT31" s="434"/>
      <c r="CU31" s="434"/>
      <c r="CV31" s="434"/>
      <c r="CW31" s="434"/>
      <c r="CX31" s="434"/>
      <c r="CY31" s="434"/>
      <c r="CZ31" s="434"/>
      <c r="DA31" s="434"/>
      <c r="DB31" s="434"/>
      <c r="DC31" s="434"/>
      <c r="DD31" s="434"/>
      <c r="DE31" s="434"/>
      <c r="DF31" s="192"/>
      <c r="DG31" s="436" t="str">
        <f>IF('各会計、関係団体の財政状況及び健全化判断比率'!BR7="","",'各会計、関係団体の財政状況及び健全化判断比率'!BR7)</f>
        <v>○</v>
      </c>
      <c r="DH31" s="436"/>
      <c r="DI31" s="203"/>
      <c r="DJ31" s="158"/>
      <c r="DK31" s="158"/>
      <c r="DL31" s="158"/>
      <c r="DM31" s="158"/>
      <c r="DN31" s="158"/>
      <c r="DO31" s="158"/>
    </row>
    <row r="32" spans="1:119" ht="32.25" customHeight="1" x14ac:dyDescent="0.2">
      <c r="A32" s="159"/>
      <c r="B32" s="199"/>
      <c r="C32" s="435">
        <f>IF(E32="","",C31+1)</f>
        <v>2</v>
      </c>
      <c r="D32" s="435"/>
      <c r="E32" s="434" t="str">
        <f>IF('各会計、関係団体の財政状況及び健全化判断比率'!B8="","",'各会計、関係団体の財政状況及び健全化判断比率'!B8)</f>
        <v>公債管理特別会計</v>
      </c>
      <c r="F32" s="434"/>
      <c r="G32" s="434"/>
      <c r="H32" s="434"/>
      <c r="I32" s="434"/>
      <c r="J32" s="434"/>
      <c r="K32" s="434"/>
      <c r="L32" s="434"/>
      <c r="M32" s="434"/>
      <c r="N32" s="434"/>
      <c r="O32" s="434"/>
      <c r="P32" s="434"/>
      <c r="Q32" s="434"/>
      <c r="R32" s="434"/>
      <c r="S32" s="434"/>
      <c r="T32" s="200"/>
      <c r="U32" s="435">
        <f t="shared" ref="U32:U40" si="0">IF(W32="","",U31+1)</f>
        <v>12</v>
      </c>
      <c r="V32" s="435"/>
      <c r="W32" s="434" t="str">
        <f>IF('各会計、関係団体の財政状況及び健全化判断比率'!B29="","",'各会計、関係団体の財政状況及び健全化判断比率'!B29)</f>
        <v>地方競馬特別会計</v>
      </c>
      <c r="X32" s="434"/>
      <c r="Y32" s="434"/>
      <c r="Z32" s="434"/>
      <c r="AA32" s="434"/>
      <c r="AB32" s="434"/>
      <c r="AC32" s="434"/>
      <c r="AD32" s="434"/>
      <c r="AE32" s="434"/>
      <c r="AF32" s="434"/>
      <c r="AG32" s="434"/>
      <c r="AH32" s="434"/>
      <c r="AI32" s="434"/>
      <c r="AJ32" s="434"/>
      <c r="AK32" s="434"/>
      <c r="AL32" s="200"/>
      <c r="AM32" s="435">
        <f t="shared" ref="AM32:AM40" si="1">IF(AO32="","",AM31+1)</f>
        <v>14</v>
      </c>
      <c r="AN32" s="435"/>
      <c r="AO32" s="434" t="str">
        <f>IF('各会計、関係団体の財政状況及び健全化判断比率'!B31="","",'各会計、関係団体の財政状況及び健全化判断比率'!B31)</f>
        <v>工業用水道事業会計</v>
      </c>
      <c r="AP32" s="434"/>
      <c r="AQ32" s="434"/>
      <c r="AR32" s="434"/>
      <c r="AS32" s="434"/>
      <c r="AT32" s="434"/>
      <c r="AU32" s="434"/>
      <c r="AV32" s="434"/>
      <c r="AW32" s="434"/>
      <c r="AX32" s="434"/>
      <c r="AY32" s="434"/>
      <c r="AZ32" s="434"/>
      <c r="BA32" s="434"/>
      <c r="BB32" s="434"/>
      <c r="BC32" s="434"/>
      <c r="BD32" s="200"/>
      <c r="BE32" s="435">
        <f t="shared" ref="BE32:BE40" si="2">IF(BG32="","",BE31+1)</f>
        <v>17</v>
      </c>
      <c r="BF32" s="435"/>
      <c r="BG32" s="434" t="str">
        <f>IF('各会計、関係団体の財政状況及び健全化判断比率'!B34="","",'各会計、関係団体の財政状況及び健全化判断比率'!B34)</f>
        <v>流域下水道事業特別会計</v>
      </c>
      <c r="BH32" s="434"/>
      <c r="BI32" s="434"/>
      <c r="BJ32" s="434"/>
      <c r="BK32" s="434"/>
      <c r="BL32" s="434"/>
      <c r="BM32" s="434"/>
      <c r="BN32" s="434"/>
      <c r="BO32" s="434"/>
      <c r="BP32" s="434"/>
      <c r="BQ32" s="434"/>
      <c r="BR32" s="434"/>
      <c r="BS32" s="434"/>
      <c r="BT32" s="434"/>
      <c r="BU32" s="434"/>
      <c r="BV32" s="200"/>
      <c r="BW32" s="435">
        <f t="shared" ref="BW32:BW40" si="3">IF(BY32="","",BW31+1)</f>
        <v>19</v>
      </c>
      <c r="BX32" s="435"/>
      <c r="BY32" s="434" t="str">
        <f>IF('各会計、関係団体の財政状況及び健全化判断比率'!B69="","",'各会計、関係団体の財政状況及び健全化判断比率'!B69)</f>
        <v>苫小牧港管理組合（港湾整備事業特別会計）</v>
      </c>
      <c r="BZ32" s="434"/>
      <c r="CA32" s="434"/>
      <c r="CB32" s="434"/>
      <c r="CC32" s="434"/>
      <c r="CD32" s="434"/>
      <c r="CE32" s="434"/>
      <c r="CF32" s="434"/>
      <c r="CG32" s="434"/>
      <c r="CH32" s="434"/>
      <c r="CI32" s="434"/>
      <c r="CJ32" s="434"/>
      <c r="CK32" s="434"/>
      <c r="CL32" s="434"/>
      <c r="CM32" s="434"/>
      <c r="CN32" s="200"/>
      <c r="CO32" s="435">
        <f t="shared" ref="CO32:CO40" si="4">IF(CQ32="","",CO31+1)</f>
        <v>25</v>
      </c>
      <c r="CP32" s="435"/>
      <c r="CQ32" s="434" t="str">
        <f>IF('各会計、関係団体の財政状況及び健全化判断比率'!BS8="","",'各会計、関係団体の財政状況及び健全化判断比率'!BS8)</f>
        <v>（公財）新千歳空港周辺環境整備財団</v>
      </c>
      <c r="CR32" s="434"/>
      <c r="CS32" s="434"/>
      <c r="CT32" s="434"/>
      <c r="CU32" s="434"/>
      <c r="CV32" s="434"/>
      <c r="CW32" s="434"/>
      <c r="CX32" s="434"/>
      <c r="CY32" s="434"/>
      <c r="CZ32" s="434"/>
      <c r="DA32" s="434"/>
      <c r="DB32" s="434"/>
      <c r="DC32" s="434"/>
      <c r="DD32" s="434"/>
      <c r="DE32" s="434"/>
      <c r="DF32" s="192"/>
      <c r="DG32" s="436" t="str">
        <f>IF('各会計、関係団体の財政状況及び健全化判断比率'!BR8="","",'各会計、関係団体の財政状況及び健全化判断比率'!BR8)</f>
        <v/>
      </c>
      <c r="DH32" s="436"/>
      <c r="DI32" s="203"/>
      <c r="DJ32" s="158"/>
      <c r="DK32" s="158"/>
      <c r="DL32" s="158"/>
      <c r="DM32" s="158"/>
      <c r="DN32" s="158"/>
      <c r="DO32" s="158"/>
    </row>
    <row r="33" spans="1:119" ht="32.25" customHeight="1" x14ac:dyDescent="0.2">
      <c r="A33" s="159"/>
      <c r="B33" s="199"/>
      <c r="C33" s="435">
        <f>IF(E33="","",C32+1)</f>
        <v>3</v>
      </c>
      <c r="D33" s="435"/>
      <c r="E33" s="434" t="str">
        <f>IF('各会計、関係団体の財政状況及び健全化判断比率'!B9="","",'各会計、関係団体の財政状況及び健全化判断比率'!B9)</f>
        <v>母子父子寡婦福祉資金貸付事業特別会計</v>
      </c>
      <c r="F33" s="434"/>
      <c r="G33" s="434"/>
      <c r="H33" s="434"/>
      <c r="I33" s="434"/>
      <c r="J33" s="434"/>
      <c r="K33" s="434"/>
      <c r="L33" s="434"/>
      <c r="M33" s="434"/>
      <c r="N33" s="434"/>
      <c r="O33" s="434"/>
      <c r="P33" s="434"/>
      <c r="Q33" s="434"/>
      <c r="R33" s="434"/>
      <c r="S33" s="434"/>
      <c r="T33" s="200"/>
      <c r="U33" s="435" t="str">
        <f t="shared" si="0"/>
        <v/>
      </c>
      <c r="V33" s="435"/>
      <c r="W33" s="434"/>
      <c r="X33" s="434"/>
      <c r="Y33" s="434"/>
      <c r="Z33" s="434"/>
      <c r="AA33" s="434"/>
      <c r="AB33" s="434"/>
      <c r="AC33" s="434"/>
      <c r="AD33" s="434"/>
      <c r="AE33" s="434"/>
      <c r="AF33" s="434"/>
      <c r="AG33" s="434"/>
      <c r="AH33" s="434"/>
      <c r="AI33" s="434"/>
      <c r="AJ33" s="434"/>
      <c r="AK33" s="434"/>
      <c r="AL33" s="200"/>
      <c r="AM33" s="435">
        <f t="shared" si="1"/>
        <v>15</v>
      </c>
      <c r="AN33" s="435"/>
      <c r="AO33" s="434" t="str">
        <f>IF('各会計、関係団体の財政状況及び健全化判断比率'!B32="","",'各会計、関係団体の財政状況及び健全化判断比率'!B32)</f>
        <v>病院事業会計</v>
      </c>
      <c r="AP33" s="434"/>
      <c r="AQ33" s="434"/>
      <c r="AR33" s="434"/>
      <c r="AS33" s="434"/>
      <c r="AT33" s="434"/>
      <c r="AU33" s="434"/>
      <c r="AV33" s="434"/>
      <c r="AW33" s="434"/>
      <c r="AX33" s="434"/>
      <c r="AY33" s="434"/>
      <c r="AZ33" s="434"/>
      <c r="BA33" s="434"/>
      <c r="BB33" s="434"/>
      <c r="BC33" s="434"/>
      <c r="BD33" s="200"/>
      <c r="BE33" s="435" t="str">
        <f t="shared" si="2"/>
        <v/>
      </c>
      <c r="BF33" s="435"/>
      <c r="BG33" s="434"/>
      <c r="BH33" s="434"/>
      <c r="BI33" s="434"/>
      <c r="BJ33" s="434"/>
      <c r="BK33" s="434"/>
      <c r="BL33" s="434"/>
      <c r="BM33" s="434"/>
      <c r="BN33" s="434"/>
      <c r="BO33" s="434"/>
      <c r="BP33" s="434"/>
      <c r="BQ33" s="434"/>
      <c r="BR33" s="434"/>
      <c r="BS33" s="434"/>
      <c r="BT33" s="434"/>
      <c r="BU33" s="434"/>
      <c r="BV33" s="200"/>
      <c r="BW33" s="435">
        <f t="shared" si="3"/>
        <v>20</v>
      </c>
      <c r="BX33" s="435"/>
      <c r="BY33" s="434" t="str">
        <f>IF('各会計、関係団体の財政状況及び健全化判断比率'!B70="","",'各会計、関係団体の財政状況及び健全化判断比率'!B70)</f>
        <v>石狩湾新港管理組合（一般会計）</v>
      </c>
      <c r="BZ33" s="434"/>
      <c r="CA33" s="434"/>
      <c r="CB33" s="434"/>
      <c r="CC33" s="434"/>
      <c r="CD33" s="434"/>
      <c r="CE33" s="434"/>
      <c r="CF33" s="434"/>
      <c r="CG33" s="434"/>
      <c r="CH33" s="434"/>
      <c r="CI33" s="434"/>
      <c r="CJ33" s="434"/>
      <c r="CK33" s="434"/>
      <c r="CL33" s="434"/>
      <c r="CM33" s="434"/>
      <c r="CN33" s="200"/>
      <c r="CO33" s="435">
        <f t="shared" si="4"/>
        <v>26</v>
      </c>
      <c r="CP33" s="435"/>
      <c r="CQ33" s="434" t="str">
        <f>IF('各会計、関係団体の財政状況及び健全化判断比率'!BS9="","",'各会計、関係団体の財政状況及び健全化判断比率'!BS9)</f>
        <v>（公財）北海道文化財団</v>
      </c>
      <c r="CR33" s="434"/>
      <c r="CS33" s="434"/>
      <c r="CT33" s="434"/>
      <c r="CU33" s="434"/>
      <c r="CV33" s="434"/>
      <c r="CW33" s="434"/>
      <c r="CX33" s="434"/>
      <c r="CY33" s="434"/>
      <c r="CZ33" s="434"/>
      <c r="DA33" s="434"/>
      <c r="DB33" s="434"/>
      <c r="DC33" s="434"/>
      <c r="DD33" s="434"/>
      <c r="DE33" s="434"/>
      <c r="DF33" s="192"/>
      <c r="DG33" s="436" t="str">
        <f>IF('各会計、関係団体の財政状況及び健全化判断比率'!BR9="","",'各会計、関係団体の財政状況及び健全化判断比率'!BR9)</f>
        <v/>
      </c>
      <c r="DH33" s="436"/>
      <c r="DI33" s="203"/>
      <c r="DJ33" s="158"/>
      <c r="DK33" s="158"/>
      <c r="DL33" s="158"/>
      <c r="DM33" s="158"/>
      <c r="DN33" s="158"/>
      <c r="DO33" s="158"/>
    </row>
    <row r="34" spans="1:119" ht="32.25" customHeight="1" x14ac:dyDescent="0.2">
      <c r="A34" s="159"/>
      <c r="B34" s="199"/>
      <c r="C34" s="435">
        <f>IF(E34="","",C33+1)</f>
        <v>4</v>
      </c>
      <c r="D34" s="435"/>
      <c r="E34" s="434" t="str">
        <f>IF('各会計、関係団体の財政状況及び健全化判断比率'!B10="","",'各会計、関係団体の財政状況及び健全化判断比率'!B10)</f>
        <v>中小企業近代化資金貸付事業特別会計</v>
      </c>
      <c r="F34" s="434"/>
      <c r="G34" s="434"/>
      <c r="H34" s="434"/>
      <c r="I34" s="434"/>
      <c r="J34" s="434"/>
      <c r="K34" s="434"/>
      <c r="L34" s="434"/>
      <c r="M34" s="434"/>
      <c r="N34" s="434"/>
      <c r="O34" s="434"/>
      <c r="P34" s="434"/>
      <c r="Q34" s="434"/>
      <c r="R34" s="434"/>
      <c r="S34" s="434"/>
      <c r="T34" s="200"/>
      <c r="U34" s="435" t="str">
        <f t="shared" si="0"/>
        <v/>
      </c>
      <c r="V34" s="435"/>
      <c r="W34" s="434"/>
      <c r="X34" s="434"/>
      <c r="Y34" s="434"/>
      <c r="Z34" s="434"/>
      <c r="AA34" s="434"/>
      <c r="AB34" s="434"/>
      <c r="AC34" s="434"/>
      <c r="AD34" s="434"/>
      <c r="AE34" s="434"/>
      <c r="AF34" s="434"/>
      <c r="AG34" s="434"/>
      <c r="AH34" s="434"/>
      <c r="AI34" s="434"/>
      <c r="AJ34" s="434"/>
      <c r="AK34" s="434"/>
      <c r="AL34" s="200"/>
      <c r="AM34" s="435" t="str">
        <f t="shared" si="1"/>
        <v/>
      </c>
      <c r="AN34" s="435"/>
      <c r="AO34" s="434"/>
      <c r="AP34" s="434"/>
      <c r="AQ34" s="434"/>
      <c r="AR34" s="434"/>
      <c r="AS34" s="434"/>
      <c r="AT34" s="434"/>
      <c r="AU34" s="434"/>
      <c r="AV34" s="434"/>
      <c r="AW34" s="434"/>
      <c r="AX34" s="434"/>
      <c r="AY34" s="434"/>
      <c r="AZ34" s="434"/>
      <c r="BA34" s="434"/>
      <c r="BB34" s="434"/>
      <c r="BC34" s="434"/>
      <c r="BD34" s="200"/>
      <c r="BE34" s="435" t="str">
        <f t="shared" si="2"/>
        <v/>
      </c>
      <c r="BF34" s="435"/>
      <c r="BG34" s="434"/>
      <c r="BH34" s="434"/>
      <c r="BI34" s="434"/>
      <c r="BJ34" s="434"/>
      <c r="BK34" s="434"/>
      <c r="BL34" s="434"/>
      <c r="BM34" s="434"/>
      <c r="BN34" s="434"/>
      <c r="BO34" s="434"/>
      <c r="BP34" s="434"/>
      <c r="BQ34" s="434"/>
      <c r="BR34" s="434"/>
      <c r="BS34" s="434"/>
      <c r="BT34" s="434"/>
      <c r="BU34" s="434"/>
      <c r="BV34" s="200"/>
      <c r="BW34" s="435">
        <f t="shared" si="3"/>
        <v>21</v>
      </c>
      <c r="BX34" s="435"/>
      <c r="BY34" s="434" t="str">
        <f>IF('各会計、関係団体の財政状況及び健全化判断比率'!B71="","",'各会計、関係団体の財政状況及び健全化判断比率'!B71)</f>
        <v>石狩湾新港管理組合（港湾整備事業特別会計）</v>
      </c>
      <c r="BZ34" s="434"/>
      <c r="CA34" s="434"/>
      <c r="CB34" s="434"/>
      <c r="CC34" s="434"/>
      <c r="CD34" s="434"/>
      <c r="CE34" s="434"/>
      <c r="CF34" s="434"/>
      <c r="CG34" s="434"/>
      <c r="CH34" s="434"/>
      <c r="CI34" s="434"/>
      <c r="CJ34" s="434"/>
      <c r="CK34" s="434"/>
      <c r="CL34" s="434"/>
      <c r="CM34" s="434"/>
      <c r="CN34" s="200"/>
      <c r="CO34" s="435">
        <f t="shared" si="4"/>
        <v>27</v>
      </c>
      <c r="CP34" s="435"/>
      <c r="CQ34" s="434" t="str">
        <f>IF('各会計、関係団体の財政状況及び健全化判断比率'!BS10="","",'各会計、関係団体の財政状況及び健全化判断比率'!BS10)</f>
        <v>（公財）北海道地域医療振興財団</v>
      </c>
      <c r="CR34" s="434"/>
      <c r="CS34" s="434"/>
      <c r="CT34" s="434"/>
      <c r="CU34" s="434"/>
      <c r="CV34" s="434"/>
      <c r="CW34" s="434"/>
      <c r="CX34" s="434"/>
      <c r="CY34" s="434"/>
      <c r="CZ34" s="434"/>
      <c r="DA34" s="434"/>
      <c r="DB34" s="434"/>
      <c r="DC34" s="434"/>
      <c r="DD34" s="434"/>
      <c r="DE34" s="434"/>
      <c r="DF34" s="192"/>
      <c r="DG34" s="436" t="str">
        <f>IF('各会計、関係団体の財政状況及び健全化判断比率'!BR10="","",'各会計、関係団体の財政状況及び健全化判断比率'!BR10)</f>
        <v/>
      </c>
      <c r="DH34" s="436"/>
      <c r="DI34" s="203"/>
      <c r="DJ34" s="158"/>
      <c r="DK34" s="158"/>
      <c r="DL34" s="158"/>
      <c r="DM34" s="158"/>
      <c r="DN34" s="158"/>
      <c r="DO34" s="158"/>
    </row>
    <row r="35" spans="1:119" ht="32.25" customHeight="1" x14ac:dyDescent="0.2">
      <c r="A35" s="159"/>
      <c r="B35" s="199"/>
      <c r="C35" s="435">
        <f t="shared" ref="C35:C40" si="5">IF(E35="","",C34+1)</f>
        <v>5</v>
      </c>
      <c r="D35" s="435"/>
      <c r="E35" s="434" t="str">
        <f>IF('各会計、関係団体の財政状況及び健全化判断比率'!B11="","",'各会計、関係団体の財政状況及び健全化判断比率'!B11)</f>
        <v>苫小牧東部地域開発出資特別会計</v>
      </c>
      <c r="F35" s="434"/>
      <c r="G35" s="434"/>
      <c r="H35" s="434"/>
      <c r="I35" s="434"/>
      <c r="J35" s="434"/>
      <c r="K35" s="434"/>
      <c r="L35" s="434"/>
      <c r="M35" s="434"/>
      <c r="N35" s="434"/>
      <c r="O35" s="434"/>
      <c r="P35" s="434"/>
      <c r="Q35" s="434"/>
      <c r="R35" s="434"/>
      <c r="S35" s="434"/>
      <c r="T35" s="200"/>
      <c r="U35" s="435" t="str">
        <f t="shared" si="0"/>
        <v/>
      </c>
      <c r="V35" s="435"/>
      <c r="W35" s="434"/>
      <c r="X35" s="434"/>
      <c r="Y35" s="434"/>
      <c r="Z35" s="434"/>
      <c r="AA35" s="434"/>
      <c r="AB35" s="434"/>
      <c r="AC35" s="434"/>
      <c r="AD35" s="434"/>
      <c r="AE35" s="434"/>
      <c r="AF35" s="434"/>
      <c r="AG35" s="434"/>
      <c r="AH35" s="434"/>
      <c r="AI35" s="434"/>
      <c r="AJ35" s="434"/>
      <c r="AK35" s="434"/>
      <c r="AL35" s="200"/>
      <c r="AM35" s="435" t="str">
        <f t="shared" si="1"/>
        <v/>
      </c>
      <c r="AN35" s="435"/>
      <c r="AO35" s="434"/>
      <c r="AP35" s="434"/>
      <c r="AQ35" s="434"/>
      <c r="AR35" s="434"/>
      <c r="AS35" s="434"/>
      <c r="AT35" s="434"/>
      <c r="AU35" s="434"/>
      <c r="AV35" s="434"/>
      <c r="AW35" s="434"/>
      <c r="AX35" s="434"/>
      <c r="AY35" s="434"/>
      <c r="AZ35" s="434"/>
      <c r="BA35" s="434"/>
      <c r="BB35" s="434"/>
      <c r="BC35" s="434"/>
      <c r="BD35" s="200"/>
      <c r="BE35" s="435" t="str">
        <f t="shared" si="2"/>
        <v/>
      </c>
      <c r="BF35" s="435"/>
      <c r="BG35" s="434"/>
      <c r="BH35" s="434"/>
      <c r="BI35" s="434"/>
      <c r="BJ35" s="434"/>
      <c r="BK35" s="434"/>
      <c r="BL35" s="434"/>
      <c r="BM35" s="434"/>
      <c r="BN35" s="434"/>
      <c r="BO35" s="434"/>
      <c r="BP35" s="434"/>
      <c r="BQ35" s="434"/>
      <c r="BR35" s="434"/>
      <c r="BS35" s="434"/>
      <c r="BT35" s="434"/>
      <c r="BU35" s="434"/>
      <c r="BV35" s="200"/>
      <c r="BW35" s="435">
        <f t="shared" si="3"/>
        <v>22</v>
      </c>
      <c r="BX35" s="435"/>
      <c r="BY35" s="434" t="str">
        <f>IF('各会計、関係団体の財政状況及び健全化判断比率'!B72="","",'各会計、関係団体の財政状況及び健全化判断比率'!B72)</f>
        <v>石狩東部広域水道企業団</v>
      </c>
      <c r="BZ35" s="434"/>
      <c r="CA35" s="434"/>
      <c r="CB35" s="434"/>
      <c r="CC35" s="434"/>
      <c r="CD35" s="434"/>
      <c r="CE35" s="434"/>
      <c r="CF35" s="434"/>
      <c r="CG35" s="434"/>
      <c r="CH35" s="434"/>
      <c r="CI35" s="434"/>
      <c r="CJ35" s="434"/>
      <c r="CK35" s="434"/>
      <c r="CL35" s="434"/>
      <c r="CM35" s="434"/>
      <c r="CN35" s="200"/>
      <c r="CO35" s="435">
        <f t="shared" si="4"/>
        <v>28</v>
      </c>
      <c r="CP35" s="435"/>
      <c r="CQ35" s="434" t="str">
        <f>IF('各会計、関係団体の財政状況及び健全化判断比率'!BS11="","",'各会計、関係団体の財政状況及び健全化判断比率'!BS11)</f>
        <v>（公財）北海道健康づくり財団</v>
      </c>
      <c r="CR35" s="434"/>
      <c r="CS35" s="434"/>
      <c r="CT35" s="434"/>
      <c r="CU35" s="434"/>
      <c r="CV35" s="434"/>
      <c r="CW35" s="434"/>
      <c r="CX35" s="434"/>
      <c r="CY35" s="434"/>
      <c r="CZ35" s="434"/>
      <c r="DA35" s="434"/>
      <c r="DB35" s="434"/>
      <c r="DC35" s="434"/>
      <c r="DD35" s="434"/>
      <c r="DE35" s="434"/>
      <c r="DF35" s="192"/>
      <c r="DG35" s="436" t="str">
        <f>IF('各会計、関係団体の財政状況及び健全化判断比率'!BR11="","",'各会計、関係団体の財政状況及び健全化判断比率'!BR11)</f>
        <v/>
      </c>
      <c r="DH35" s="436"/>
      <c r="DI35" s="203"/>
      <c r="DJ35" s="158"/>
      <c r="DK35" s="158"/>
      <c r="DL35" s="158"/>
      <c r="DM35" s="158"/>
      <c r="DN35" s="158"/>
      <c r="DO35" s="158"/>
    </row>
    <row r="36" spans="1:119" ht="32.25" customHeight="1" x14ac:dyDescent="0.2">
      <c r="A36" s="159"/>
      <c r="B36" s="199"/>
      <c r="C36" s="435">
        <f t="shared" si="5"/>
        <v>6</v>
      </c>
      <c r="D36" s="435"/>
      <c r="E36" s="434" t="str">
        <f>IF('各会計、関係団体の財政状況及び健全化判断比率'!B12="","",'各会計、関係団体の財政状況及び健全化判断比率'!B12)</f>
        <v>石狩湾新港地域開発出資特別会計</v>
      </c>
      <c r="F36" s="434"/>
      <c r="G36" s="434"/>
      <c r="H36" s="434"/>
      <c r="I36" s="434"/>
      <c r="J36" s="434"/>
      <c r="K36" s="434"/>
      <c r="L36" s="434"/>
      <c r="M36" s="434"/>
      <c r="N36" s="434"/>
      <c r="O36" s="434"/>
      <c r="P36" s="434"/>
      <c r="Q36" s="434"/>
      <c r="R36" s="434"/>
      <c r="S36" s="434"/>
      <c r="T36" s="200"/>
      <c r="U36" s="435" t="str">
        <f t="shared" si="0"/>
        <v/>
      </c>
      <c r="V36" s="435"/>
      <c r="W36" s="434"/>
      <c r="X36" s="434"/>
      <c r="Y36" s="434"/>
      <c r="Z36" s="434"/>
      <c r="AA36" s="434"/>
      <c r="AB36" s="434"/>
      <c r="AC36" s="434"/>
      <c r="AD36" s="434"/>
      <c r="AE36" s="434"/>
      <c r="AF36" s="434"/>
      <c r="AG36" s="434"/>
      <c r="AH36" s="434"/>
      <c r="AI36" s="434"/>
      <c r="AJ36" s="434"/>
      <c r="AK36" s="434"/>
      <c r="AL36" s="200"/>
      <c r="AM36" s="435" t="str">
        <f t="shared" si="1"/>
        <v/>
      </c>
      <c r="AN36" s="435"/>
      <c r="AO36" s="434"/>
      <c r="AP36" s="434"/>
      <c r="AQ36" s="434"/>
      <c r="AR36" s="434"/>
      <c r="AS36" s="434"/>
      <c r="AT36" s="434"/>
      <c r="AU36" s="434"/>
      <c r="AV36" s="434"/>
      <c r="AW36" s="434"/>
      <c r="AX36" s="434"/>
      <c r="AY36" s="434"/>
      <c r="AZ36" s="434"/>
      <c r="BA36" s="434"/>
      <c r="BB36" s="434"/>
      <c r="BC36" s="434"/>
      <c r="BD36" s="200"/>
      <c r="BE36" s="435" t="str">
        <f t="shared" si="2"/>
        <v/>
      </c>
      <c r="BF36" s="435"/>
      <c r="BG36" s="434"/>
      <c r="BH36" s="434"/>
      <c r="BI36" s="434"/>
      <c r="BJ36" s="434"/>
      <c r="BK36" s="434"/>
      <c r="BL36" s="434"/>
      <c r="BM36" s="434"/>
      <c r="BN36" s="434"/>
      <c r="BO36" s="434"/>
      <c r="BP36" s="434"/>
      <c r="BQ36" s="434"/>
      <c r="BR36" s="434"/>
      <c r="BS36" s="434"/>
      <c r="BT36" s="434"/>
      <c r="BU36" s="434"/>
      <c r="BV36" s="200"/>
      <c r="BW36" s="435">
        <f t="shared" si="3"/>
        <v>23</v>
      </c>
      <c r="BX36" s="435"/>
      <c r="BY36" s="434" t="str">
        <f>IF('各会計、関係団体の財政状況及び健全化判断比率'!B73="","",'各会計、関係団体の財政状況及び健全化判断比率'!B73)</f>
        <v>石狩西部広域水道企業団</v>
      </c>
      <c r="BZ36" s="434"/>
      <c r="CA36" s="434"/>
      <c r="CB36" s="434"/>
      <c r="CC36" s="434"/>
      <c r="CD36" s="434"/>
      <c r="CE36" s="434"/>
      <c r="CF36" s="434"/>
      <c r="CG36" s="434"/>
      <c r="CH36" s="434"/>
      <c r="CI36" s="434"/>
      <c r="CJ36" s="434"/>
      <c r="CK36" s="434"/>
      <c r="CL36" s="434"/>
      <c r="CM36" s="434"/>
      <c r="CN36" s="200"/>
      <c r="CO36" s="435">
        <f t="shared" si="4"/>
        <v>29</v>
      </c>
      <c r="CP36" s="435"/>
      <c r="CQ36" s="434" t="str">
        <f>IF('各会計、関係団体の財政状況及び健全化判断比率'!BS12="","",'各会計、関係団体の財政状況及び健全化判断比率'!BS12)</f>
        <v>（公財）北海道対がん協会</v>
      </c>
      <c r="CR36" s="434"/>
      <c r="CS36" s="434"/>
      <c r="CT36" s="434"/>
      <c r="CU36" s="434"/>
      <c r="CV36" s="434"/>
      <c r="CW36" s="434"/>
      <c r="CX36" s="434"/>
      <c r="CY36" s="434"/>
      <c r="CZ36" s="434"/>
      <c r="DA36" s="434"/>
      <c r="DB36" s="434"/>
      <c r="DC36" s="434"/>
      <c r="DD36" s="434"/>
      <c r="DE36" s="434"/>
      <c r="DF36" s="192"/>
      <c r="DG36" s="436" t="str">
        <f>IF('各会計、関係団体の財政状況及び健全化判断比率'!BR12="","",'各会計、関係団体の財政状況及び健全化判断比率'!BR12)</f>
        <v/>
      </c>
      <c r="DH36" s="436"/>
      <c r="DI36" s="203"/>
      <c r="DJ36" s="158"/>
      <c r="DK36" s="158"/>
      <c r="DL36" s="158"/>
      <c r="DM36" s="158"/>
      <c r="DN36" s="158"/>
      <c r="DO36" s="158"/>
    </row>
    <row r="37" spans="1:119" ht="32.25" customHeight="1" x14ac:dyDescent="0.2">
      <c r="A37" s="159"/>
      <c r="B37" s="199"/>
      <c r="C37" s="435">
        <f t="shared" si="5"/>
        <v>7</v>
      </c>
      <c r="D37" s="435"/>
      <c r="E37" s="434" t="str">
        <f>IF('各会計、関係団体の財政状況及び健全化判断比率'!B13="","",'各会計、関係団体の財政状況及び健全化判断比率'!B13)</f>
        <v>就農支援資金貸付事業等特別会計</v>
      </c>
      <c r="F37" s="434"/>
      <c r="G37" s="434"/>
      <c r="H37" s="434"/>
      <c r="I37" s="434"/>
      <c r="J37" s="434"/>
      <c r="K37" s="434"/>
      <c r="L37" s="434"/>
      <c r="M37" s="434"/>
      <c r="N37" s="434"/>
      <c r="O37" s="434"/>
      <c r="P37" s="434"/>
      <c r="Q37" s="434"/>
      <c r="R37" s="434"/>
      <c r="S37" s="434"/>
      <c r="T37" s="200"/>
      <c r="U37" s="435" t="str">
        <f t="shared" si="0"/>
        <v/>
      </c>
      <c r="V37" s="435"/>
      <c r="W37" s="434"/>
      <c r="X37" s="434"/>
      <c r="Y37" s="434"/>
      <c r="Z37" s="434"/>
      <c r="AA37" s="434"/>
      <c r="AB37" s="434"/>
      <c r="AC37" s="434"/>
      <c r="AD37" s="434"/>
      <c r="AE37" s="434"/>
      <c r="AF37" s="434"/>
      <c r="AG37" s="434"/>
      <c r="AH37" s="434"/>
      <c r="AI37" s="434"/>
      <c r="AJ37" s="434"/>
      <c r="AK37" s="434"/>
      <c r="AL37" s="200"/>
      <c r="AM37" s="435" t="str">
        <f t="shared" si="1"/>
        <v/>
      </c>
      <c r="AN37" s="435"/>
      <c r="AO37" s="434"/>
      <c r="AP37" s="434"/>
      <c r="AQ37" s="434"/>
      <c r="AR37" s="434"/>
      <c r="AS37" s="434"/>
      <c r="AT37" s="434"/>
      <c r="AU37" s="434"/>
      <c r="AV37" s="434"/>
      <c r="AW37" s="434"/>
      <c r="AX37" s="434"/>
      <c r="AY37" s="434"/>
      <c r="AZ37" s="434"/>
      <c r="BA37" s="434"/>
      <c r="BB37" s="434"/>
      <c r="BC37" s="434"/>
      <c r="BD37" s="200"/>
      <c r="BE37" s="435" t="str">
        <f t="shared" si="2"/>
        <v/>
      </c>
      <c r="BF37" s="435"/>
      <c r="BG37" s="434"/>
      <c r="BH37" s="434"/>
      <c r="BI37" s="434"/>
      <c r="BJ37" s="434"/>
      <c r="BK37" s="434"/>
      <c r="BL37" s="434"/>
      <c r="BM37" s="434"/>
      <c r="BN37" s="434"/>
      <c r="BO37" s="434"/>
      <c r="BP37" s="434"/>
      <c r="BQ37" s="434"/>
      <c r="BR37" s="434"/>
      <c r="BS37" s="434"/>
      <c r="BT37" s="434"/>
      <c r="BU37" s="434"/>
      <c r="BV37" s="200"/>
      <c r="BW37" s="435" t="str">
        <f t="shared" si="3"/>
        <v/>
      </c>
      <c r="BX37" s="435"/>
      <c r="BY37" s="434" t="str">
        <f>IF('各会計、関係団体の財政状況及び健全化判断比率'!B74="","",'各会計、関係団体の財政状況及び健全化判断比率'!B74)</f>
        <v/>
      </c>
      <c r="BZ37" s="434"/>
      <c r="CA37" s="434"/>
      <c r="CB37" s="434"/>
      <c r="CC37" s="434"/>
      <c r="CD37" s="434"/>
      <c r="CE37" s="434"/>
      <c r="CF37" s="434"/>
      <c r="CG37" s="434"/>
      <c r="CH37" s="434"/>
      <c r="CI37" s="434"/>
      <c r="CJ37" s="434"/>
      <c r="CK37" s="434"/>
      <c r="CL37" s="434"/>
      <c r="CM37" s="434"/>
      <c r="CN37" s="200"/>
      <c r="CO37" s="435">
        <f t="shared" si="4"/>
        <v>30</v>
      </c>
      <c r="CP37" s="435"/>
      <c r="CQ37" s="434" t="str">
        <f>IF('各会計、関係団体の財政状況及び健全化判断比率'!BS13="","",'各会計、関係団体の財政状況及び健全化判断比率'!BS13)</f>
        <v>（公財）北海道生活衛生営業指導センター</v>
      </c>
      <c r="CR37" s="434"/>
      <c r="CS37" s="434"/>
      <c r="CT37" s="434"/>
      <c r="CU37" s="434"/>
      <c r="CV37" s="434"/>
      <c r="CW37" s="434"/>
      <c r="CX37" s="434"/>
      <c r="CY37" s="434"/>
      <c r="CZ37" s="434"/>
      <c r="DA37" s="434"/>
      <c r="DB37" s="434"/>
      <c r="DC37" s="434"/>
      <c r="DD37" s="434"/>
      <c r="DE37" s="434"/>
      <c r="DF37" s="192"/>
      <c r="DG37" s="436" t="str">
        <f>IF('各会計、関係団体の財政状況及び健全化判断比率'!BR13="","",'各会計、関係団体の財政状況及び健全化判断比率'!BR13)</f>
        <v/>
      </c>
      <c r="DH37" s="436"/>
      <c r="DI37" s="203"/>
      <c r="DJ37" s="158"/>
      <c r="DK37" s="158"/>
      <c r="DL37" s="158"/>
      <c r="DM37" s="158"/>
      <c r="DN37" s="158"/>
      <c r="DO37" s="158"/>
    </row>
    <row r="38" spans="1:119" ht="32.25" customHeight="1" x14ac:dyDescent="0.2">
      <c r="A38" s="159"/>
      <c r="B38" s="199"/>
      <c r="C38" s="435">
        <f t="shared" si="5"/>
        <v>8</v>
      </c>
      <c r="D38" s="435"/>
      <c r="E38" s="434" t="str">
        <f>IF('各会計、関係団体の財政状況及び健全化判断比率'!B14="","",'各会計、関係団体の財政状況及び健全化判断比率'!B14)</f>
        <v>沿岸漁業改善資金貸付事業特別会計</v>
      </c>
      <c r="F38" s="434"/>
      <c r="G38" s="434"/>
      <c r="H38" s="434"/>
      <c r="I38" s="434"/>
      <c r="J38" s="434"/>
      <c r="K38" s="434"/>
      <c r="L38" s="434"/>
      <c r="M38" s="434"/>
      <c r="N38" s="434"/>
      <c r="O38" s="434"/>
      <c r="P38" s="434"/>
      <c r="Q38" s="434"/>
      <c r="R38" s="434"/>
      <c r="S38" s="434"/>
      <c r="T38" s="200"/>
      <c r="U38" s="435" t="str">
        <f t="shared" si="0"/>
        <v/>
      </c>
      <c r="V38" s="435"/>
      <c r="W38" s="434"/>
      <c r="X38" s="434"/>
      <c r="Y38" s="434"/>
      <c r="Z38" s="434"/>
      <c r="AA38" s="434"/>
      <c r="AB38" s="434"/>
      <c r="AC38" s="434"/>
      <c r="AD38" s="434"/>
      <c r="AE38" s="434"/>
      <c r="AF38" s="434"/>
      <c r="AG38" s="434"/>
      <c r="AH38" s="434"/>
      <c r="AI38" s="434"/>
      <c r="AJ38" s="434"/>
      <c r="AK38" s="434"/>
      <c r="AL38" s="200"/>
      <c r="AM38" s="435" t="str">
        <f t="shared" si="1"/>
        <v/>
      </c>
      <c r="AN38" s="435"/>
      <c r="AO38" s="434"/>
      <c r="AP38" s="434"/>
      <c r="AQ38" s="434"/>
      <c r="AR38" s="434"/>
      <c r="AS38" s="434"/>
      <c r="AT38" s="434"/>
      <c r="AU38" s="434"/>
      <c r="AV38" s="434"/>
      <c r="AW38" s="434"/>
      <c r="AX38" s="434"/>
      <c r="AY38" s="434"/>
      <c r="AZ38" s="434"/>
      <c r="BA38" s="434"/>
      <c r="BB38" s="434"/>
      <c r="BC38" s="434"/>
      <c r="BD38" s="200"/>
      <c r="BE38" s="435" t="str">
        <f t="shared" si="2"/>
        <v/>
      </c>
      <c r="BF38" s="435"/>
      <c r="BG38" s="434"/>
      <c r="BH38" s="434"/>
      <c r="BI38" s="434"/>
      <c r="BJ38" s="434"/>
      <c r="BK38" s="434"/>
      <c r="BL38" s="434"/>
      <c r="BM38" s="434"/>
      <c r="BN38" s="434"/>
      <c r="BO38" s="434"/>
      <c r="BP38" s="434"/>
      <c r="BQ38" s="434"/>
      <c r="BR38" s="434"/>
      <c r="BS38" s="434"/>
      <c r="BT38" s="434"/>
      <c r="BU38" s="434"/>
      <c r="BV38" s="200"/>
      <c r="BW38" s="435" t="str">
        <f t="shared" si="3"/>
        <v/>
      </c>
      <c r="BX38" s="435"/>
      <c r="BY38" s="434" t="str">
        <f>IF('各会計、関係団体の財政状況及び健全化判断比率'!B75="","",'各会計、関係団体の財政状況及び健全化判断比率'!B75)</f>
        <v/>
      </c>
      <c r="BZ38" s="434"/>
      <c r="CA38" s="434"/>
      <c r="CB38" s="434"/>
      <c r="CC38" s="434"/>
      <c r="CD38" s="434"/>
      <c r="CE38" s="434"/>
      <c r="CF38" s="434"/>
      <c r="CG38" s="434"/>
      <c r="CH38" s="434"/>
      <c r="CI38" s="434"/>
      <c r="CJ38" s="434"/>
      <c r="CK38" s="434"/>
      <c r="CL38" s="434"/>
      <c r="CM38" s="434"/>
      <c r="CN38" s="200"/>
      <c r="CO38" s="435">
        <f t="shared" si="4"/>
        <v>31</v>
      </c>
      <c r="CP38" s="435"/>
      <c r="CQ38" s="434" t="str">
        <f>IF('各会計、関係団体の財政状況及び健全化判断比率'!BS14="","",'各会計、関係団体の財政状況及び健全化判断比率'!BS14)</f>
        <v>（公財）北海道障がい者スポーツ協会</v>
      </c>
      <c r="CR38" s="434"/>
      <c r="CS38" s="434"/>
      <c r="CT38" s="434"/>
      <c r="CU38" s="434"/>
      <c r="CV38" s="434"/>
      <c r="CW38" s="434"/>
      <c r="CX38" s="434"/>
      <c r="CY38" s="434"/>
      <c r="CZ38" s="434"/>
      <c r="DA38" s="434"/>
      <c r="DB38" s="434"/>
      <c r="DC38" s="434"/>
      <c r="DD38" s="434"/>
      <c r="DE38" s="434"/>
      <c r="DF38" s="192"/>
      <c r="DG38" s="436" t="str">
        <f>IF('各会計、関係団体の財政状況及び健全化判断比率'!BR14="","",'各会計、関係団体の財政状況及び健全化判断比率'!BR14)</f>
        <v/>
      </c>
      <c r="DH38" s="436"/>
      <c r="DI38" s="203"/>
      <c r="DJ38" s="158"/>
      <c r="DK38" s="158"/>
      <c r="DL38" s="158"/>
      <c r="DM38" s="158"/>
      <c r="DN38" s="158"/>
      <c r="DO38" s="158"/>
    </row>
    <row r="39" spans="1:119" ht="32.25" customHeight="1" x14ac:dyDescent="0.2">
      <c r="A39" s="159"/>
      <c r="B39" s="199"/>
      <c r="C39" s="435">
        <f t="shared" si="5"/>
        <v>9</v>
      </c>
      <c r="D39" s="435"/>
      <c r="E39" s="434" t="str">
        <f>IF('各会計、関係団体の財政状況及び健全化判断比率'!B15="","",'各会計、関係団体の財政状況及び健全化判断比率'!B15)</f>
        <v>林業・木材産業改善資金貸付事業特別会計</v>
      </c>
      <c r="F39" s="434"/>
      <c r="G39" s="434"/>
      <c r="H39" s="434"/>
      <c r="I39" s="434"/>
      <c r="J39" s="434"/>
      <c r="K39" s="434"/>
      <c r="L39" s="434"/>
      <c r="M39" s="434"/>
      <c r="N39" s="434"/>
      <c r="O39" s="434"/>
      <c r="P39" s="434"/>
      <c r="Q39" s="434"/>
      <c r="R39" s="434"/>
      <c r="S39" s="434"/>
      <c r="T39" s="200"/>
      <c r="U39" s="435" t="str">
        <f t="shared" si="0"/>
        <v/>
      </c>
      <c r="V39" s="435"/>
      <c r="W39" s="434"/>
      <c r="X39" s="434"/>
      <c r="Y39" s="434"/>
      <c r="Z39" s="434"/>
      <c r="AA39" s="434"/>
      <c r="AB39" s="434"/>
      <c r="AC39" s="434"/>
      <c r="AD39" s="434"/>
      <c r="AE39" s="434"/>
      <c r="AF39" s="434"/>
      <c r="AG39" s="434"/>
      <c r="AH39" s="434"/>
      <c r="AI39" s="434"/>
      <c r="AJ39" s="434"/>
      <c r="AK39" s="434"/>
      <c r="AL39" s="200"/>
      <c r="AM39" s="435" t="str">
        <f t="shared" si="1"/>
        <v/>
      </c>
      <c r="AN39" s="435"/>
      <c r="AO39" s="434"/>
      <c r="AP39" s="434"/>
      <c r="AQ39" s="434"/>
      <c r="AR39" s="434"/>
      <c r="AS39" s="434"/>
      <c r="AT39" s="434"/>
      <c r="AU39" s="434"/>
      <c r="AV39" s="434"/>
      <c r="AW39" s="434"/>
      <c r="AX39" s="434"/>
      <c r="AY39" s="434"/>
      <c r="AZ39" s="434"/>
      <c r="BA39" s="434"/>
      <c r="BB39" s="434"/>
      <c r="BC39" s="434"/>
      <c r="BD39" s="200"/>
      <c r="BE39" s="435" t="str">
        <f t="shared" si="2"/>
        <v/>
      </c>
      <c r="BF39" s="435"/>
      <c r="BG39" s="434"/>
      <c r="BH39" s="434"/>
      <c r="BI39" s="434"/>
      <c r="BJ39" s="434"/>
      <c r="BK39" s="434"/>
      <c r="BL39" s="434"/>
      <c r="BM39" s="434"/>
      <c r="BN39" s="434"/>
      <c r="BO39" s="434"/>
      <c r="BP39" s="434"/>
      <c r="BQ39" s="434"/>
      <c r="BR39" s="434"/>
      <c r="BS39" s="434"/>
      <c r="BT39" s="434"/>
      <c r="BU39" s="434"/>
      <c r="BV39" s="200"/>
      <c r="BW39" s="435" t="str">
        <f t="shared" si="3"/>
        <v/>
      </c>
      <c r="BX39" s="435"/>
      <c r="BY39" s="434" t="str">
        <f>IF('各会計、関係団体の財政状況及び健全化判断比率'!B76="","",'各会計、関係団体の財政状況及び健全化判断比率'!B76)</f>
        <v/>
      </c>
      <c r="BZ39" s="434"/>
      <c r="CA39" s="434"/>
      <c r="CB39" s="434"/>
      <c r="CC39" s="434"/>
      <c r="CD39" s="434"/>
      <c r="CE39" s="434"/>
      <c r="CF39" s="434"/>
      <c r="CG39" s="434"/>
      <c r="CH39" s="434"/>
      <c r="CI39" s="434"/>
      <c r="CJ39" s="434"/>
      <c r="CK39" s="434"/>
      <c r="CL39" s="434"/>
      <c r="CM39" s="434"/>
      <c r="CN39" s="200"/>
      <c r="CO39" s="435">
        <f t="shared" si="4"/>
        <v>32</v>
      </c>
      <c r="CP39" s="435"/>
      <c r="CQ39" s="434" t="str">
        <f>IF('各会計、関係団体の財政状況及び健全化判断比率'!BS15="","",'各会計、関係団体の財政状況及び健全化判断比率'!BS15)</f>
        <v>（一社）北海道産炭地域振興センター</v>
      </c>
      <c r="CR39" s="434"/>
      <c r="CS39" s="434"/>
      <c r="CT39" s="434"/>
      <c r="CU39" s="434"/>
      <c r="CV39" s="434"/>
      <c r="CW39" s="434"/>
      <c r="CX39" s="434"/>
      <c r="CY39" s="434"/>
      <c r="CZ39" s="434"/>
      <c r="DA39" s="434"/>
      <c r="DB39" s="434"/>
      <c r="DC39" s="434"/>
      <c r="DD39" s="434"/>
      <c r="DE39" s="434"/>
      <c r="DF39" s="192"/>
      <c r="DG39" s="436" t="str">
        <f>IF('各会計、関係団体の財政状況及び健全化判断比率'!BR15="","",'各会計、関係団体の財政状況及び健全化判断比率'!BR15)</f>
        <v/>
      </c>
      <c r="DH39" s="436"/>
      <c r="DI39" s="203"/>
      <c r="DJ39" s="158"/>
      <c r="DK39" s="158"/>
      <c r="DL39" s="158"/>
      <c r="DM39" s="158"/>
      <c r="DN39" s="158"/>
      <c r="DO39" s="158"/>
    </row>
    <row r="40" spans="1:119" ht="32.25" customHeight="1" x14ac:dyDescent="0.2">
      <c r="A40" s="159"/>
      <c r="B40" s="199"/>
      <c r="C40" s="435">
        <f t="shared" si="5"/>
        <v>10</v>
      </c>
      <c r="D40" s="435"/>
      <c r="E40" s="434" t="str">
        <f>IF('各会計、関係団体の財政状況及び健全化判断比率'!B16="","",'各会計、関係団体の財政状況及び健全化判断比率'!B16)</f>
        <v>道営住宅事業特別会計</v>
      </c>
      <c r="F40" s="434"/>
      <c r="G40" s="434"/>
      <c r="H40" s="434"/>
      <c r="I40" s="434"/>
      <c r="J40" s="434"/>
      <c r="K40" s="434"/>
      <c r="L40" s="434"/>
      <c r="M40" s="434"/>
      <c r="N40" s="434"/>
      <c r="O40" s="434"/>
      <c r="P40" s="434"/>
      <c r="Q40" s="434"/>
      <c r="R40" s="434"/>
      <c r="S40" s="434"/>
      <c r="T40" s="200"/>
      <c r="U40" s="435" t="str">
        <f t="shared" si="0"/>
        <v/>
      </c>
      <c r="V40" s="435"/>
      <c r="W40" s="434"/>
      <c r="X40" s="434"/>
      <c r="Y40" s="434"/>
      <c r="Z40" s="434"/>
      <c r="AA40" s="434"/>
      <c r="AB40" s="434"/>
      <c r="AC40" s="434"/>
      <c r="AD40" s="434"/>
      <c r="AE40" s="434"/>
      <c r="AF40" s="434"/>
      <c r="AG40" s="434"/>
      <c r="AH40" s="434"/>
      <c r="AI40" s="434"/>
      <c r="AJ40" s="434"/>
      <c r="AK40" s="434"/>
      <c r="AL40" s="200"/>
      <c r="AM40" s="435" t="str">
        <f t="shared" si="1"/>
        <v/>
      </c>
      <c r="AN40" s="435"/>
      <c r="AO40" s="434"/>
      <c r="AP40" s="434"/>
      <c r="AQ40" s="434"/>
      <c r="AR40" s="434"/>
      <c r="AS40" s="434"/>
      <c r="AT40" s="434"/>
      <c r="AU40" s="434"/>
      <c r="AV40" s="434"/>
      <c r="AW40" s="434"/>
      <c r="AX40" s="434"/>
      <c r="AY40" s="434"/>
      <c r="AZ40" s="434"/>
      <c r="BA40" s="434"/>
      <c r="BB40" s="434"/>
      <c r="BC40" s="434"/>
      <c r="BD40" s="200"/>
      <c r="BE40" s="435" t="str">
        <f t="shared" si="2"/>
        <v/>
      </c>
      <c r="BF40" s="435"/>
      <c r="BG40" s="434"/>
      <c r="BH40" s="434"/>
      <c r="BI40" s="434"/>
      <c r="BJ40" s="434"/>
      <c r="BK40" s="434"/>
      <c r="BL40" s="434"/>
      <c r="BM40" s="434"/>
      <c r="BN40" s="434"/>
      <c r="BO40" s="434"/>
      <c r="BP40" s="434"/>
      <c r="BQ40" s="434"/>
      <c r="BR40" s="434"/>
      <c r="BS40" s="434"/>
      <c r="BT40" s="434"/>
      <c r="BU40" s="434"/>
      <c r="BV40" s="200"/>
      <c r="BW40" s="435" t="str">
        <f t="shared" si="3"/>
        <v/>
      </c>
      <c r="BX40" s="435"/>
      <c r="BY40" s="434" t="str">
        <f>IF('各会計、関係団体の財政状況及び健全化判断比率'!B77="","",'各会計、関係団体の財政状況及び健全化判断比率'!B77)</f>
        <v/>
      </c>
      <c r="BZ40" s="434"/>
      <c r="CA40" s="434"/>
      <c r="CB40" s="434"/>
      <c r="CC40" s="434"/>
      <c r="CD40" s="434"/>
      <c r="CE40" s="434"/>
      <c r="CF40" s="434"/>
      <c r="CG40" s="434"/>
      <c r="CH40" s="434"/>
      <c r="CI40" s="434"/>
      <c r="CJ40" s="434"/>
      <c r="CK40" s="434"/>
      <c r="CL40" s="434"/>
      <c r="CM40" s="434"/>
      <c r="CN40" s="200"/>
      <c r="CO40" s="435">
        <f t="shared" si="4"/>
        <v>33</v>
      </c>
      <c r="CP40" s="435"/>
      <c r="CQ40" s="434" t="str">
        <f>IF('各会計、関係団体の財政状況及び健全化判断比率'!BS16="","",'各会計、関係団体の財政状況及び健全化判断比率'!BS16)</f>
        <v>（一財）道北地域旭川地場産業振興センター</v>
      </c>
      <c r="CR40" s="434"/>
      <c r="CS40" s="434"/>
      <c r="CT40" s="434"/>
      <c r="CU40" s="434"/>
      <c r="CV40" s="434"/>
      <c r="CW40" s="434"/>
      <c r="CX40" s="434"/>
      <c r="CY40" s="434"/>
      <c r="CZ40" s="434"/>
      <c r="DA40" s="434"/>
      <c r="DB40" s="434"/>
      <c r="DC40" s="434"/>
      <c r="DD40" s="434"/>
      <c r="DE40" s="434"/>
      <c r="DF40" s="192"/>
      <c r="DG40" s="436" t="str">
        <f>IF('各会計、関係団体の財政状況及び健全化判断比率'!BR16="","",'各会計、関係団体の財政状況及び健全化判断比率'!BR16)</f>
        <v/>
      </c>
      <c r="DH40" s="436"/>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177</v>
      </c>
      <c r="C43" s="158"/>
      <c r="D43" s="158"/>
      <c r="E43" s="158" t="s">
        <v>178</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179</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180</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181</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182</v>
      </c>
    </row>
    <row r="48" spans="1:119" x14ac:dyDescent="0.2">
      <c r="E48" s="160"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p76iv6LFvvW8nM4elKkBIAONl59E1wD4/sKoyesRGO5oE6AtoqJaPK+9vHFGpmtP4b2uVRtbipVOJKgUZRBSzQ==" saltValue="TkT3cm7+T2kaeuHFar1Iu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545</v>
      </c>
      <c r="G33" s="17" t="s">
        <v>546</v>
      </c>
      <c r="H33" s="17" t="s">
        <v>547</v>
      </c>
      <c r="I33" s="17" t="s">
        <v>548</v>
      </c>
      <c r="J33" s="18" t="s">
        <v>549</v>
      </c>
      <c r="K33" s="10"/>
      <c r="L33" s="10"/>
      <c r="M33" s="10"/>
      <c r="N33" s="10"/>
      <c r="O33" s="10"/>
      <c r="P33" s="10"/>
    </row>
    <row r="34" spans="1:16" ht="39" customHeight="1" x14ac:dyDescent="0.2">
      <c r="A34" s="10"/>
      <c r="B34" s="19"/>
      <c r="C34" s="1203" t="s">
        <v>551</v>
      </c>
      <c r="D34" s="1203"/>
      <c r="E34" s="1204"/>
      <c r="F34" s="20">
        <v>0.31</v>
      </c>
      <c r="G34" s="21">
        <v>0.26</v>
      </c>
      <c r="H34" s="21">
        <v>0.43</v>
      </c>
      <c r="I34" s="21">
        <v>0.61</v>
      </c>
      <c r="J34" s="22">
        <v>0.7</v>
      </c>
      <c r="K34" s="10"/>
      <c r="L34" s="10"/>
      <c r="M34" s="10"/>
      <c r="N34" s="10"/>
      <c r="O34" s="10"/>
      <c r="P34" s="10"/>
    </row>
    <row r="35" spans="1:16" ht="39" customHeight="1" x14ac:dyDescent="0.2">
      <c r="A35" s="10"/>
      <c r="B35" s="23"/>
      <c r="C35" s="1197" t="s">
        <v>552</v>
      </c>
      <c r="D35" s="1198"/>
      <c r="E35" s="1199"/>
      <c r="F35" s="24">
        <v>0.27</v>
      </c>
      <c r="G35" s="25">
        <v>0.42</v>
      </c>
      <c r="H35" s="25">
        <v>0.45</v>
      </c>
      <c r="I35" s="25">
        <v>0.57999999999999996</v>
      </c>
      <c r="J35" s="26">
        <v>0.49</v>
      </c>
      <c r="K35" s="10"/>
      <c r="L35" s="10"/>
      <c r="M35" s="10"/>
      <c r="N35" s="10"/>
      <c r="O35" s="10"/>
      <c r="P35" s="10"/>
    </row>
    <row r="36" spans="1:16" ht="39" customHeight="1" x14ac:dyDescent="0.2">
      <c r="A36" s="10"/>
      <c r="B36" s="23"/>
      <c r="C36" s="1197" t="s">
        <v>553</v>
      </c>
      <c r="D36" s="1198"/>
      <c r="E36" s="1199"/>
      <c r="F36" s="24">
        <v>0</v>
      </c>
      <c r="G36" s="25">
        <v>0.15</v>
      </c>
      <c r="H36" s="25">
        <v>0.17</v>
      </c>
      <c r="I36" s="25">
        <v>0.2</v>
      </c>
      <c r="J36" s="26">
        <v>0.22</v>
      </c>
      <c r="K36" s="10"/>
      <c r="L36" s="10"/>
      <c r="M36" s="10"/>
      <c r="N36" s="10"/>
      <c r="O36" s="10"/>
      <c r="P36" s="10"/>
    </row>
    <row r="37" spans="1:16" ht="39" customHeight="1" x14ac:dyDescent="0.2">
      <c r="A37" s="10"/>
      <c r="B37" s="23"/>
      <c r="C37" s="1197" t="s">
        <v>554</v>
      </c>
      <c r="D37" s="1198"/>
      <c r="E37" s="1199"/>
      <c r="F37" s="24" t="s">
        <v>505</v>
      </c>
      <c r="G37" s="25" t="s">
        <v>505</v>
      </c>
      <c r="H37" s="25" t="s">
        <v>505</v>
      </c>
      <c r="I37" s="25">
        <v>0.63</v>
      </c>
      <c r="J37" s="26">
        <v>0.12</v>
      </c>
      <c r="K37" s="10"/>
      <c r="L37" s="10"/>
      <c r="M37" s="10"/>
      <c r="N37" s="10"/>
      <c r="O37" s="10"/>
      <c r="P37" s="10"/>
    </row>
    <row r="38" spans="1:16" ht="39" customHeight="1" x14ac:dyDescent="0.2">
      <c r="A38" s="10"/>
      <c r="B38" s="23"/>
      <c r="C38" s="1197" t="s">
        <v>555</v>
      </c>
      <c r="D38" s="1198"/>
      <c r="E38" s="1199"/>
      <c r="F38" s="24">
        <v>0</v>
      </c>
      <c r="G38" s="25">
        <v>0</v>
      </c>
      <c r="H38" s="25">
        <v>0</v>
      </c>
      <c r="I38" s="25">
        <v>0</v>
      </c>
      <c r="J38" s="26">
        <v>0.02</v>
      </c>
      <c r="K38" s="10"/>
      <c r="L38" s="10"/>
      <c r="M38" s="10"/>
      <c r="N38" s="10"/>
      <c r="O38" s="10"/>
      <c r="P38" s="10"/>
    </row>
    <row r="39" spans="1:16" ht="39" customHeight="1" x14ac:dyDescent="0.2">
      <c r="A39" s="10"/>
      <c r="B39" s="23"/>
      <c r="C39" s="1197" t="s">
        <v>556</v>
      </c>
      <c r="D39" s="1198"/>
      <c r="E39" s="1199"/>
      <c r="F39" s="24">
        <v>0.16</v>
      </c>
      <c r="G39" s="25">
        <v>0.14000000000000001</v>
      </c>
      <c r="H39" s="25">
        <v>0.08</v>
      </c>
      <c r="I39" s="25">
        <v>0.06</v>
      </c>
      <c r="J39" s="26">
        <v>0.02</v>
      </c>
      <c r="K39" s="10"/>
      <c r="L39" s="10"/>
      <c r="M39" s="10"/>
      <c r="N39" s="10"/>
      <c r="O39" s="10"/>
      <c r="P39" s="10"/>
    </row>
    <row r="40" spans="1:16" ht="39" customHeight="1" x14ac:dyDescent="0.2">
      <c r="A40" s="10"/>
      <c r="B40" s="23"/>
      <c r="C40" s="1197" t="s">
        <v>557</v>
      </c>
      <c r="D40" s="1198"/>
      <c r="E40" s="1199"/>
      <c r="F40" s="24">
        <v>0</v>
      </c>
      <c r="G40" s="25">
        <v>0</v>
      </c>
      <c r="H40" s="25">
        <v>0</v>
      </c>
      <c r="I40" s="25">
        <v>0</v>
      </c>
      <c r="J40" s="26">
        <v>0.02</v>
      </c>
      <c r="K40" s="10"/>
      <c r="L40" s="10"/>
      <c r="M40" s="10"/>
      <c r="N40" s="10"/>
      <c r="O40" s="10"/>
      <c r="P40" s="10"/>
    </row>
    <row r="41" spans="1:16" ht="39" customHeight="1" x14ac:dyDescent="0.2">
      <c r="A41" s="10"/>
      <c r="B41" s="23"/>
      <c r="C41" s="1197" t="s">
        <v>558</v>
      </c>
      <c r="D41" s="1198"/>
      <c r="E41" s="1199"/>
      <c r="F41" s="24">
        <v>0</v>
      </c>
      <c r="G41" s="25">
        <v>0</v>
      </c>
      <c r="H41" s="25">
        <v>0</v>
      </c>
      <c r="I41" s="25">
        <v>0.01</v>
      </c>
      <c r="J41" s="26">
        <v>0</v>
      </c>
      <c r="K41" s="10"/>
      <c r="L41" s="10"/>
      <c r="M41" s="10"/>
      <c r="N41" s="10"/>
      <c r="O41" s="10"/>
      <c r="P41" s="10"/>
    </row>
    <row r="42" spans="1:16" ht="39" customHeight="1" x14ac:dyDescent="0.2">
      <c r="A42" s="10"/>
      <c r="B42" s="27"/>
      <c r="C42" s="1197" t="s">
        <v>559</v>
      </c>
      <c r="D42" s="1198"/>
      <c r="E42" s="1199"/>
      <c r="F42" s="24" t="s">
        <v>505</v>
      </c>
      <c r="G42" s="25" t="s">
        <v>505</v>
      </c>
      <c r="H42" s="25" t="s">
        <v>505</v>
      </c>
      <c r="I42" s="25" t="s">
        <v>505</v>
      </c>
      <c r="J42" s="26" t="s">
        <v>505</v>
      </c>
      <c r="K42" s="10"/>
      <c r="L42" s="10"/>
      <c r="M42" s="10"/>
      <c r="N42" s="10"/>
      <c r="O42" s="10"/>
      <c r="P42" s="10"/>
    </row>
    <row r="43" spans="1:16" ht="39" customHeight="1" thickBot="1" x14ac:dyDescent="0.25">
      <c r="A43" s="10"/>
      <c r="B43" s="28"/>
      <c r="C43" s="1200" t="s">
        <v>560</v>
      </c>
      <c r="D43" s="1201"/>
      <c r="E43" s="1202"/>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inVMZIt7mI9qWMftlPzAU/yQ1RCLCGA9MsNvlbqzMm58B7CGIQm6Kolc75PrxhsF+nlTuAbUKhvLrFaGmHVD7Q==" saltValue="2B0btvKkhrRZjt/ya/F8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545</v>
      </c>
      <c r="L44" s="44" t="s">
        <v>546</v>
      </c>
      <c r="M44" s="44" t="s">
        <v>547</v>
      </c>
      <c r="N44" s="44" t="s">
        <v>548</v>
      </c>
      <c r="O44" s="45" t="s">
        <v>549</v>
      </c>
      <c r="P44" s="36"/>
      <c r="Q44" s="36"/>
      <c r="R44" s="36"/>
      <c r="S44" s="36"/>
      <c r="T44" s="36"/>
      <c r="U44" s="36"/>
    </row>
    <row r="45" spans="1:21" ht="30.75" customHeight="1" x14ac:dyDescent="0.2">
      <c r="A45" s="36"/>
      <c r="B45" s="1223" t="s">
        <v>9</v>
      </c>
      <c r="C45" s="1224"/>
      <c r="D45" s="46"/>
      <c r="E45" s="1229" t="s">
        <v>10</v>
      </c>
      <c r="F45" s="1229"/>
      <c r="G45" s="1229"/>
      <c r="H45" s="1229"/>
      <c r="I45" s="1229"/>
      <c r="J45" s="1230"/>
      <c r="K45" s="47">
        <v>291995</v>
      </c>
      <c r="L45" s="48">
        <v>273239</v>
      </c>
      <c r="M45" s="48">
        <v>273290</v>
      </c>
      <c r="N45" s="48">
        <v>253320</v>
      </c>
      <c r="O45" s="49">
        <v>253599</v>
      </c>
      <c r="P45" s="36"/>
      <c r="Q45" s="36"/>
      <c r="R45" s="36"/>
      <c r="S45" s="36"/>
      <c r="T45" s="36"/>
      <c r="U45" s="36"/>
    </row>
    <row r="46" spans="1:21" ht="30.75" customHeight="1" x14ac:dyDescent="0.2">
      <c r="A46" s="36"/>
      <c r="B46" s="1225"/>
      <c r="C46" s="1226"/>
      <c r="D46" s="50"/>
      <c r="E46" s="1207" t="s">
        <v>11</v>
      </c>
      <c r="F46" s="1207"/>
      <c r="G46" s="1207"/>
      <c r="H46" s="1207"/>
      <c r="I46" s="1207"/>
      <c r="J46" s="1208"/>
      <c r="K46" s="51">
        <v>67794</v>
      </c>
      <c r="L46" s="52">
        <v>79148</v>
      </c>
      <c r="M46" s="52">
        <v>85813</v>
      </c>
      <c r="N46" s="52">
        <v>75932</v>
      </c>
      <c r="O46" s="53">
        <v>67247</v>
      </c>
      <c r="P46" s="36"/>
      <c r="Q46" s="36"/>
      <c r="R46" s="36"/>
      <c r="S46" s="36"/>
      <c r="T46" s="36"/>
      <c r="U46" s="36"/>
    </row>
    <row r="47" spans="1:21" ht="30.75" customHeight="1" x14ac:dyDescent="0.2">
      <c r="A47" s="36"/>
      <c r="B47" s="1225"/>
      <c r="C47" s="1226"/>
      <c r="D47" s="50"/>
      <c r="E47" s="1207" t="s">
        <v>12</v>
      </c>
      <c r="F47" s="1207"/>
      <c r="G47" s="1207"/>
      <c r="H47" s="1207"/>
      <c r="I47" s="1207"/>
      <c r="J47" s="1208"/>
      <c r="K47" s="51">
        <v>119818</v>
      </c>
      <c r="L47" s="52">
        <v>123543</v>
      </c>
      <c r="M47" s="52">
        <v>124536</v>
      </c>
      <c r="N47" s="52">
        <v>124691</v>
      </c>
      <c r="O47" s="53">
        <v>126993</v>
      </c>
      <c r="P47" s="36"/>
      <c r="Q47" s="36"/>
      <c r="R47" s="36"/>
      <c r="S47" s="36"/>
      <c r="T47" s="36"/>
      <c r="U47" s="36"/>
    </row>
    <row r="48" spans="1:21" ht="30.75" customHeight="1" x14ac:dyDescent="0.2">
      <c r="A48" s="36"/>
      <c r="B48" s="1225"/>
      <c r="C48" s="1226"/>
      <c r="D48" s="50"/>
      <c r="E48" s="1207" t="s">
        <v>13</v>
      </c>
      <c r="F48" s="1207"/>
      <c r="G48" s="1207"/>
      <c r="H48" s="1207"/>
      <c r="I48" s="1207"/>
      <c r="J48" s="1208"/>
      <c r="K48" s="51">
        <v>4739</v>
      </c>
      <c r="L48" s="52">
        <v>4528</v>
      </c>
      <c r="M48" s="52">
        <v>2306</v>
      </c>
      <c r="N48" s="52">
        <v>2884</v>
      </c>
      <c r="O48" s="53">
        <v>2873</v>
      </c>
      <c r="P48" s="36"/>
      <c r="Q48" s="36"/>
      <c r="R48" s="36"/>
      <c r="S48" s="36"/>
      <c r="T48" s="36"/>
      <c r="U48" s="36"/>
    </row>
    <row r="49" spans="1:21" ht="30.75" customHeight="1" x14ac:dyDescent="0.2">
      <c r="A49" s="36"/>
      <c r="B49" s="1225"/>
      <c r="C49" s="1226"/>
      <c r="D49" s="50"/>
      <c r="E49" s="1207" t="s">
        <v>14</v>
      </c>
      <c r="F49" s="1207"/>
      <c r="G49" s="1207"/>
      <c r="H49" s="1207"/>
      <c r="I49" s="1207"/>
      <c r="J49" s="1208"/>
      <c r="K49" s="51">
        <v>1441</v>
      </c>
      <c r="L49" s="52">
        <v>1372</v>
      </c>
      <c r="M49" s="52">
        <v>1218</v>
      </c>
      <c r="N49" s="52">
        <v>959</v>
      </c>
      <c r="O49" s="53">
        <v>766</v>
      </c>
      <c r="P49" s="36"/>
      <c r="Q49" s="36"/>
      <c r="R49" s="36"/>
      <c r="S49" s="36"/>
      <c r="T49" s="36"/>
      <c r="U49" s="36"/>
    </row>
    <row r="50" spans="1:21" ht="30.75" customHeight="1" x14ac:dyDescent="0.2">
      <c r="A50" s="36"/>
      <c r="B50" s="1225"/>
      <c r="C50" s="1226"/>
      <c r="D50" s="50"/>
      <c r="E50" s="1207" t="s">
        <v>15</v>
      </c>
      <c r="F50" s="1207"/>
      <c r="G50" s="1207"/>
      <c r="H50" s="1207"/>
      <c r="I50" s="1207"/>
      <c r="J50" s="1208"/>
      <c r="K50" s="51">
        <v>17638</v>
      </c>
      <c r="L50" s="52">
        <v>15738</v>
      </c>
      <c r="M50" s="52">
        <v>13460</v>
      </c>
      <c r="N50" s="52">
        <v>10838</v>
      </c>
      <c r="O50" s="53">
        <v>8622</v>
      </c>
      <c r="P50" s="36"/>
      <c r="Q50" s="36"/>
      <c r="R50" s="36"/>
      <c r="S50" s="36"/>
      <c r="T50" s="36"/>
      <c r="U50" s="36"/>
    </row>
    <row r="51" spans="1:21" ht="30.75" customHeight="1" x14ac:dyDescent="0.2">
      <c r="A51" s="36"/>
      <c r="B51" s="1227"/>
      <c r="C51" s="1228"/>
      <c r="D51" s="54"/>
      <c r="E51" s="1207" t="s">
        <v>16</v>
      </c>
      <c r="F51" s="1207"/>
      <c r="G51" s="1207"/>
      <c r="H51" s="1207"/>
      <c r="I51" s="1207"/>
      <c r="J51" s="1208"/>
      <c r="K51" s="51">
        <v>32</v>
      </c>
      <c r="L51" s="52">
        <v>24</v>
      </c>
      <c r="M51" s="52" t="s">
        <v>505</v>
      </c>
      <c r="N51" s="52">
        <v>4</v>
      </c>
      <c r="O51" s="53">
        <v>2</v>
      </c>
      <c r="P51" s="36"/>
      <c r="Q51" s="36"/>
      <c r="R51" s="36"/>
      <c r="S51" s="36"/>
      <c r="T51" s="36"/>
      <c r="U51" s="36"/>
    </row>
    <row r="52" spans="1:21" ht="30.75" customHeight="1" x14ac:dyDescent="0.2">
      <c r="A52" s="36"/>
      <c r="B52" s="1205" t="s">
        <v>17</v>
      </c>
      <c r="C52" s="1206"/>
      <c r="D52" s="54"/>
      <c r="E52" s="1207" t="s">
        <v>18</v>
      </c>
      <c r="F52" s="1207"/>
      <c r="G52" s="1207"/>
      <c r="H52" s="1207"/>
      <c r="I52" s="1207"/>
      <c r="J52" s="1208"/>
      <c r="K52" s="51">
        <v>263429</v>
      </c>
      <c r="L52" s="52">
        <v>257418</v>
      </c>
      <c r="M52" s="52">
        <v>251685</v>
      </c>
      <c r="N52" s="52">
        <v>245700</v>
      </c>
      <c r="O52" s="53">
        <v>240235</v>
      </c>
      <c r="P52" s="36"/>
      <c r="Q52" s="36"/>
      <c r="R52" s="36"/>
      <c r="S52" s="36"/>
      <c r="T52" s="36"/>
      <c r="U52" s="36"/>
    </row>
    <row r="53" spans="1:21" ht="30.75" customHeight="1" thickBot="1" x14ac:dyDescent="0.25">
      <c r="A53" s="36"/>
      <c r="B53" s="1209" t="s">
        <v>19</v>
      </c>
      <c r="C53" s="1210"/>
      <c r="D53" s="55"/>
      <c r="E53" s="1211" t="s">
        <v>20</v>
      </c>
      <c r="F53" s="1211"/>
      <c r="G53" s="1211"/>
      <c r="H53" s="1211"/>
      <c r="I53" s="1211"/>
      <c r="J53" s="1212"/>
      <c r="K53" s="56">
        <v>240028</v>
      </c>
      <c r="L53" s="57">
        <v>240174</v>
      </c>
      <c r="M53" s="57">
        <v>248938</v>
      </c>
      <c r="N53" s="57">
        <v>222928</v>
      </c>
      <c r="O53" s="58">
        <v>219867</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60" t="s">
        <v>561</v>
      </c>
      <c r="P54" s="36"/>
      <c r="Q54" s="36"/>
      <c r="R54" s="36"/>
      <c r="S54" s="36"/>
      <c r="T54" s="36"/>
      <c r="U54" s="36"/>
    </row>
    <row r="55" spans="1:21" ht="30.75" customHeight="1" thickBot="1" x14ac:dyDescent="0.3">
      <c r="A55" s="36"/>
      <c r="B55" s="61"/>
      <c r="C55" s="62"/>
      <c r="D55" s="62"/>
      <c r="E55" s="63"/>
      <c r="F55" s="63"/>
      <c r="G55" s="63"/>
      <c r="H55" s="63"/>
      <c r="I55" s="63"/>
      <c r="J55" s="64" t="s">
        <v>2</v>
      </c>
      <c r="K55" s="65" t="s">
        <v>562</v>
      </c>
      <c r="L55" s="66" t="s">
        <v>563</v>
      </c>
      <c r="M55" s="66" t="s">
        <v>564</v>
      </c>
      <c r="N55" s="66" t="s">
        <v>565</v>
      </c>
      <c r="O55" s="67" t="s">
        <v>566</v>
      </c>
      <c r="P55" s="36"/>
      <c r="Q55" s="36"/>
      <c r="R55" s="36"/>
      <c r="S55" s="36"/>
      <c r="T55" s="36"/>
      <c r="U55" s="36"/>
    </row>
    <row r="56" spans="1:21" ht="30.75" customHeight="1" x14ac:dyDescent="0.2">
      <c r="A56" s="36"/>
      <c r="B56" s="1213" t="s">
        <v>22</v>
      </c>
      <c r="C56" s="1214"/>
      <c r="D56" s="1217" t="s">
        <v>23</v>
      </c>
      <c r="E56" s="1218"/>
      <c r="F56" s="1218"/>
      <c r="G56" s="1218"/>
      <c r="H56" s="1218"/>
      <c r="I56" s="1218"/>
      <c r="J56" s="1219"/>
      <c r="K56" s="68">
        <v>173770</v>
      </c>
      <c r="L56" s="69">
        <v>150029</v>
      </c>
      <c r="M56" s="69">
        <v>136839</v>
      </c>
      <c r="N56" s="69">
        <v>108671</v>
      </c>
      <c r="O56" s="70">
        <v>129808</v>
      </c>
      <c r="P56" s="36"/>
      <c r="Q56" s="36"/>
      <c r="R56" s="36"/>
      <c r="S56" s="36"/>
      <c r="T56" s="36"/>
      <c r="U56" s="36"/>
    </row>
    <row r="57" spans="1:21" ht="30.75" customHeight="1" thickBot="1" x14ac:dyDescent="0.25">
      <c r="A57" s="36"/>
      <c r="B57" s="1215"/>
      <c r="C57" s="1216"/>
      <c r="D57" s="1220" t="s">
        <v>24</v>
      </c>
      <c r="E57" s="1221"/>
      <c r="F57" s="1221"/>
      <c r="G57" s="1221"/>
      <c r="H57" s="1221"/>
      <c r="I57" s="1221"/>
      <c r="J57" s="1222"/>
      <c r="K57" s="71">
        <v>485926</v>
      </c>
      <c r="L57" s="72">
        <v>487158</v>
      </c>
      <c r="M57" s="72">
        <v>488160</v>
      </c>
      <c r="N57" s="72">
        <v>485562</v>
      </c>
      <c r="O57" s="73">
        <v>490151</v>
      </c>
      <c r="P57" s="36"/>
      <c r="Q57" s="36"/>
      <c r="R57" s="36"/>
      <c r="S57" s="36"/>
      <c r="T57" s="36"/>
      <c r="U57" s="36"/>
    </row>
    <row r="58" spans="1:21" ht="17.25" customHeight="1" x14ac:dyDescent="0.2">
      <c r="A58" s="36"/>
      <c r="B58" s="74"/>
      <c r="C58" s="74"/>
      <c r="D58" s="75" t="s">
        <v>25</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26</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hbW9+FORhIKM2N7Q/HnXmo1vcXp8ShuLiSjZeBlqRaFgvDqW66S147tuB255+iSkLmW1WGouxAql5ibltda5lQ==" saltValue="8ei4GtNN2VwW0r+mSn+9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7</v>
      </c>
    </row>
    <row r="40" spans="2:13" ht="27.75" customHeight="1" thickBot="1" x14ac:dyDescent="0.3">
      <c r="B40" s="80" t="s">
        <v>8</v>
      </c>
      <c r="C40" s="81"/>
      <c r="D40" s="81"/>
      <c r="E40" s="82"/>
      <c r="F40" s="82"/>
      <c r="G40" s="82"/>
      <c r="H40" s="83" t="s">
        <v>2</v>
      </c>
      <c r="I40" s="384" t="s">
        <v>545</v>
      </c>
      <c r="J40" s="385" t="s">
        <v>546</v>
      </c>
      <c r="K40" s="385" t="s">
        <v>547</v>
      </c>
      <c r="L40" s="385" t="s">
        <v>548</v>
      </c>
      <c r="M40" s="386" t="s">
        <v>549</v>
      </c>
    </row>
    <row r="41" spans="2:13" ht="27.75" customHeight="1" x14ac:dyDescent="0.2">
      <c r="B41" s="1243" t="s">
        <v>27</v>
      </c>
      <c r="C41" s="1244"/>
      <c r="D41" s="84"/>
      <c r="E41" s="1245" t="s">
        <v>28</v>
      </c>
      <c r="F41" s="1245"/>
      <c r="G41" s="1245"/>
      <c r="H41" s="1246"/>
      <c r="I41" s="387">
        <v>5930416</v>
      </c>
      <c r="J41" s="388">
        <v>5925614</v>
      </c>
      <c r="K41" s="388">
        <v>5899611</v>
      </c>
      <c r="L41" s="388">
        <v>5928792</v>
      </c>
      <c r="M41" s="389">
        <v>5964562</v>
      </c>
    </row>
    <row r="42" spans="2:13" ht="27.75" customHeight="1" x14ac:dyDescent="0.2">
      <c r="B42" s="1233"/>
      <c r="C42" s="1234"/>
      <c r="D42" s="85"/>
      <c r="E42" s="1237" t="s">
        <v>29</v>
      </c>
      <c r="F42" s="1237"/>
      <c r="G42" s="1237"/>
      <c r="H42" s="1238"/>
      <c r="I42" s="390">
        <v>78727</v>
      </c>
      <c r="J42" s="391">
        <v>67713</v>
      </c>
      <c r="K42" s="391">
        <v>55865</v>
      </c>
      <c r="L42" s="391">
        <v>47735</v>
      </c>
      <c r="M42" s="392">
        <v>38997</v>
      </c>
    </row>
    <row r="43" spans="2:13" ht="27.75" customHeight="1" x14ac:dyDescent="0.2">
      <c r="B43" s="1233"/>
      <c r="C43" s="1234"/>
      <c r="D43" s="85"/>
      <c r="E43" s="1237" t="s">
        <v>30</v>
      </c>
      <c r="F43" s="1237"/>
      <c r="G43" s="1237"/>
      <c r="H43" s="1238"/>
      <c r="I43" s="390">
        <v>49393</v>
      </c>
      <c r="J43" s="391">
        <v>45898</v>
      </c>
      <c r="K43" s="391">
        <v>42127</v>
      </c>
      <c r="L43" s="391">
        <v>39910</v>
      </c>
      <c r="M43" s="392">
        <v>37837</v>
      </c>
    </row>
    <row r="44" spans="2:13" ht="27.75" customHeight="1" x14ac:dyDescent="0.2">
      <c r="B44" s="1233"/>
      <c r="C44" s="1234"/>
      <c r="D44" s="85"/>
      <c r="E44" s="1237" t="s">
        <v>31</v>
      </c>
      <c r="F44" s="1237"/>
      <c r="G44" s="1237"/>
      <c r="H44" s="1238"/>
      <c r="I44" s="390">
        <v>10871</v>
      </c>
      <c r="J44" s="391">
        <v>10360</v>
      </c>
      <c r="K44" s="391">
        <v>10579</v>
      </c>
      <c r="L44" s="391">
        <v>10037</v>
      </c>
      <c r="M44" s="392">
        <v>9235</v>
      </c>
    </row>
    <row r="45" spans="2:13" ht="27.75" customHeight="1" x14ac:dyDescent="0.2">
      <c r="B45" s="1233"/>
      <c r="C45" s="1234"/>
      <c r="D45" s="85"/>
      <c r="E45" s="1237" t="s">
        <v>32</v>
      </c>
      <c r="F45" s="1237"/>
      <c r="G45" s="1237"/>
      <c r="H45" s="1238"/>
      <c r="I45" s="390">
        <v>587383</v>
      </c>
      <c r="J45" s="391">
        <v>578577</v>
      </c>
      <c r="K45" s="391">
        <v>515681</v>
      </c>
      <c r="L45" s="391">
        <v>490752</v>
      </c>
      <c r="M45" s="392">
        <v>469041</v>
      </c>
    </row>
    <row r="46" spans="2:13" ht="27.75" customHeight="1" x14ac:dyDescent="0.2">
      <c r="B46" s="1233"/>
      <c r="C46" s="1234"/>
      <c r="D46" s="86"/>
      <c r="E46" s="1247" t="s">
        <v>33</v>
      </c>
      <c r="F46" s="1247"/>
      <c r="G46" s="1247"/>
      <c r="H46" s="1248"/>
      <c r="I46" s="390">
        <v>21349</v>
      </c>
      <c r="J46" s="391">
        <v>34443</v>
      </c>
      <c r="K46" s="391">
        <v>30970</v>
      </c>
      <c r="L46" s="391">
        <v>31026</v>
      </c>
      <c r="M46" s="392">
        <v>23944</v>
      </c>
    </row>
    <row r="47" spans="2:13" ht="27.75" customHeight="1" x14ac:dyDescent="0.2">
      <c r="B47" s="1233"/>
      <c r="C47" s="1234"/>
      <c r="D47" s="87"/>
      <c r="E47" s="1249" t="s">
        <v>34</v>
      </c>
      <c r="F47" s="1250"/>
      <c r="G47" s="1250"/>
      <c r="H47" s="1251"/>
      <c r="I47" s="390" t="s">
        <v>505</v>
      </c>
      <c r="J47" s="391">
        <v>13432</v>
      </c>
      <c r="K47" s="391">
        <v>12621</v>
      </c>
      <c r="L47" s="391">
        <v>11863</v>
      </c>
      <c r="M47" s="392">
        <v>6663</v>
      </c>
    </row>
    <row r="48" spans="2:13" ht="27.75" customHeight="1" x14ac:dyDescent="0.2">
      <c r="B48" s="1233"/>
      <c r="C48" s="1234"/>
      <c r="D48" s="85"/>
      <c r="E48" s="1237" t="s">
        <v>35</v>
      </c>
      <c r="F48" s="1237"/>
      <c r="G48" s="1237"/>
      <c r="H48" s="1238"/>
      <c r="I48" s="390" t="s">
        <v>505</v>
      </c>
      <c r="J48" s="391" t="s">
        <v>505</v>
      </c>
      <c r="K48" s="391" t="s">
        <v>505</v>
      </c>
      <c r="L48" s="391" t="s">
        <v>505</v>
      </c>
      <c r="M48" s="392" t="s">
        <v>505</v>
      </c>
    </row>
    <row r="49" spans="2:13" ht="27.75" customHeight="1" x14ac:dyDescent="0.2">
      <c r="B49" s="1235"/>
      <c r="C49" s="1236"/>
      <c r="D49" s="85"/>
      <c r="E49" s="1237" t="s">
        <v>36</v>
      </c>
      <c r="F49" s="1237"/>
      <c r="G49" s="1237"/>
      <c r="H49" s="1238"/>
      <c r="I49" s="390" t="s">
        <v>505</v>
      </c>
      <c r="J49" s="391" t="s">
        <v>505</v>
      </c>
      <c r="K49" s="391" t="s">
        <v>505</v>
      </c>
      <c r="L49" s="391" t="s">
        <v>505</v>
      </c>
      <c r="M49" s="392" t="s">
        <v>505</v>
      </c>
    </row>
    <row r="50" spans="2:13" ht="27.75" customHeight="1" x14ac:dyDescent="0.2">
      <c r="B50" s="1231" t="s">
        <v>37</v>
      </c>
      <c r="C50" s="1232"/>
      <c r="D50" s="88"/>
      <c r="E50" s="1237" t="s">
        <v>38</v>
      </c>
      <c r="F50" s="1237"/>
      <c r="G50" s="1237"/>
      <c r="H50" s="1238"/>
      <c r="I50" s="390">
        <v>180937</v>
      </c>
      <c r="J50" s="391">
        <v>164058</v>
      </c>
      <c r="K50" s="391">
        <v>136368</v>
      </c>
      <c r="L50" s="391">
        <v>161623</v>
      </c>
      <c r="M50" s="392">
        <v>175541</v>
      </c>
    </row>
    <row r="51" spans="2:13" ht="27.75" customHeight="1" x14ac:dyDescent="0.2">
      <c r="B51" s="1233"/>
      <c r="C51" s="1234"/>
      <c r="D51" s="85"/>
      <c r="E51" s="1237" t="s">
        <v>39</v>
      </c>
      <c r="F51" s="1237"/>
      <c r="G51" s="1237"/>
      <c r="H51" s="1238"/>
      <c r="I51" s="390">
        <v>84047</v>
      </c>
      <c r="J51" s="391">
        <v>88625</v>
      </c>
      <c r="K51" s="391">
        <v>94190</v>
      </c>
      <c r="L51" s="391">
        <v>98015</v>
      </c>
      <c r="M51" s="392">
        <v>91970</v>
      </c>
    </row>
    <row r="52" spans="2:13" ht="27.75" customHeight="1" x14ac:dyDescent="0.2">
      <c r="B52" s="1235"/>
      <c r="C52" s="1236"/>
      <c r="D52" s="85"/>
      <c r="E52" s="1237" t="s">
        <v>40</v>
      </c>
      <c r="F52" s="1237"/>
      <c r="G52" s="1237"/>
      <c r="H52" s="1238"/>
      <c r="I52" s="390">
        <v>2787289</v>
      </c>
      <c r="J52" s="391">
        <v>2741161</v>
      </c>
      <c r="K52" s="391">
        <v>2726004</v>
      </c>
      <c r="L52" s="391">
        <v>2687694</v>
      </c>
      <c r="M52" s="392">
        <v>2641203</v>
      </c>
    </row>
    <row r="53" spans="2:13" ht="27.75" customHeight="1" thickBot="1" x14ac:dyDescent="0.25">
      <c r="B53" s="1239" t="s">
        <v>41</v>
      </c>
      <c r="C53" s="1240"/>
      <c r="D53" s="89"/>
      <c r="E53" s="1241" t="s">
        <v>42</v>
      </c>
      <c r="F53" s="1241"/>
      <c r="G53" s="1241"/>
      <c r="H53" s="1242"/>
      <c r="I53" s="393">
        <v>3625867</v>
      </c>
      <c r="J53" s="394">
        <v>3668761</v>
      </c>
      <c r="K53" s="394">
        <v>3598272</v>
      </c>
      <c r="L53" s="394">
        <v>3600919</v>
      </c>
      <c r="M53" s="395">
        <v>3634901</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2QkQjHKPB/VQJ7/hC13BN4pEkYcWzL39sp4xWgu6PcL49e5JlO4qUR+ME1PxxDxw9mqNCX2u026ctfnHVnbyA==" saltValue="qCpbucPgLCtF/+bsT5RA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43</v>
      </c>
    </row>
    <row r="54" spans="2:8" ht="29.25" customHeight="1" thickBot="1" x14ac:dyDescent="0.35">
      <c r="B54" s="94" t="s">
        <v>1</v>
      </c>
      <c r="C54" s="95"/>
      <c r="D54" s="95"/>
      <c r="E54" s="96" t="s">
        <v>2</v>
      </c>
      <c r="F54" s="97" t="s">
        <v>547</v>
      </c>
      <c r="G54" s="97" t="s">
        <v>548</v>
      </c>
      <c r="H54" s="98" t="s">
        <v>549</v>
      </c>
    </row>
    <row r="55" spans="2:8" ht="52.5" customHeight="1" x14ac:dyDescent="0.2">
      <c r="B55" s="99"/>
      <c r="C55" s="1260" t="s">
        <v>44</v>
      </c>
      <c r="D55" s="1260"/>
      <c r="E55" s="1261"/>
      <c r="F55" s="100">
        <v>9875</v>
      </c>
      <c r="G55" s="100">
        <v>14992</v>
      </c>
      <c r="H55" s="101">
        <v>9785</v>
      </c>
    </row>
    <row r="56" spans="2:8" ht="52.5" customHeight="1" x14ac:dyDescent="0.2">
      <c r="B56" s="102"/>
      <c r="C56" s="1262" t="s">
        <v>45</v>
      </c>
      <c r="D56" s="1262"/>
      <c r="E56" s="1263"/>
      <c r="F56" s="103">
        <v>25132</v>
      </c>
      <c r="G56" s="103">
        <v>17136</v>
      </c>
      <c r="H56" s="104">
        <v>6838</v>
      </c>
    </row>
    <row r="57" spans="2:8" ht="53.25" customHeight="1" x14ac:dyDescent="0.2">
      <c r="B57" s="102"/>
      <c r="C57" s="1264" t="s">
        <v>46</v>
      </c>
      <c r="D57" s="1264"/>
      <c r="E57" s="1265"/>
      <c r="F57" s="105">
        <v>67929</v>
      </c>
      <c r="G57" s="105">
        <v>64812</v>
      </c>
      <c r="H57" s="106">
        <v>32410</v>
      </c>
    </row>
    <row r="58" spans="2:8" ht="45.75" customHeight="1" x14ac:dyDescent="0.2">
      <c r="B58" s="107"/>
      <c r="C58" s="1252" t="s">
        <v>615</v>
      </c>
      <c r="D58" s="1253"/>
      <c r="E58" s="1254"/>
      <c r="F58" s="108">
        <v>10022</v>
      </c>
      <c r="G58" s="108">
        <v>10013</v>
      </c>
      <c r="H58" s="109">
        <v>9679</v>
      </c>
    </row>
    <row r="59" spans="2:8" ht="45.75" customHeight="1" x14ac:dyDescent="0.2">
      <c r="B59" s="107"/>
      <c r="C59" s="1252" t="s">
        <v>619</v>
      </c>
      <c r="D59" s="1253"/>
      <c r="E59" s="1254"/>
      <c r="F59" s="108">
        <v>8369</v>
      </c>
      <c r="G59" s="108">
        <v>8409</v>
      </c>
      <c r="H59" s="109">
        <v>8096</v>
      </c>
    </row>
    <row r="60" spans="2:8" ht="45.75" customHeight="1" x14ac:dyDescent="0.2">
      <c r="B60" s="107"/>
      <c r="C60" s="1252" t="s">
        <v>618</v>
      </c>
      <c r="D60" s="1253"/>
      <c r="E60" s="1254"/>
      <c r="F60" s="108">
        <v>4907</v>
      </c>
      <c r="G60" s="108">
        <v>4882</v>
      </c>
      <c r="H60" s="109">
        <v>4917</v>
      </c>
    </row>
    <row r="61" spans="2:8" ht="45.75" customHeight="1" x14ac:dyDescent="0.2">
      <c r="B61" s="107"/>
      <c r="C61" s="1252" t="s">
        <v>616</v>
      </c>
      <c r="D61" s="1253"/>
      <c r="E61" s="1254"/>
      <c r="F61" s="108">
        <v>2400</v>
      </c>
      <c r="G61" s="108">
        <v>2384</v>
      </c>
      <c r="H61" s="109">
        <v>3116</v>
      </c>
    </row>
    <row r="62" spans="2:8" ht="45.75" customHeight="1" thickBot="1" x14ac:dyDescent="0.25">
      <c r="B62" s="110"/>
      <c r="C62" s="1255" t="s">
        <v>617</v>
      </c>
      <c r="D62" s="1256"/>
      <c r="E62" s="1257"/>
      <c r="F62" s="111">
        <v>1852</v>
      </c>
      <c r="G62" s="111">
        <v>1852</v>
      </c>
      <c r="H62" s="112">
        <v>1855</v>
      </c>
    </row>
    <row r="63" spans="2:8" ht="52.5" customHeight="1" thickBot="1" x14ac:dyDescent="0.25">
      <c r="B63" s="113"/>
      <c r="C63" s="1258" t="s">
        <v>47</v>
      </c>
      <c r="D63" s="1258"/>
      <c r="E63" s="1259"/>
      <c r="F63" s="114">
        <v>102935</v>
      </c>
      <c r="G63" s="114">
        <v>96940</v>
      </c>
      <c r="H63" s="115">
        <v>49032</v>
      </c>
    </row>
    <row r="64" spans="2:8" ht="15" customHeight="1" x14ac:dyDescent="0.2"/>
  </sheetData>
  <sheetProtection algorithmName="SHA-512" hashValue="YrCDZfu/hdRkr23/yeaFZDA4x8hT8ebzk7X/1dNArDmngtWLKPkQOL4EfLpjrr80gUsiXMn+8uS9RdqZidsGvg==" saltValue="+hjBgBwP3nBy29SrFUTH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A6741-E30B-4984-A3C4-FD0C4B06E413}">
  <sheetPr>
    <pageSetUpPr fitToPage="1"/>
  </sheetPr>
  <dimension ref="A1:WZM160"/>
  <sheetViews>
    <sheetView showGridLines="0" zoomScaleNormal="100" zoomScaleSheetLayoutView="55" workbookViewId="0">
      <selection activeCell="BW61" sqref="BW61"/>
    </sheetView>
  </sheetViews>
  <sheetFormatPr defaultColWidth="0" defaultRowHeight="13.5" customHeight="1" zeroHeight="1" x14ac:dyDescent="0.2"/>
  <cols>
    <col min="1" max="1" width="6.36328125" style="398" customWidth="1"/>
    <col min="2" max="107" width="2.453125" style="398" customWidth="1"/>
    <col min="108" max="108" width="6.08984375" style="406" customWidth="1"/>
    <col min="109" max="109" width="5.90625" style="405" customWidth="1"/>
    <col min="110" max="110" width="19.08984375" style="398" hidden="1"/>
    <col min="111" max="115" width="12.6328125" style="398" hidden="1"/>
    <col min="116" max="349" width="8.6328125" style="398" hidden="1"/>
    <col min="350" max="355" width="14.90625" style="398" hidden="1"/>
    <col min="356" max="357" width="15.90625" style="398" hidden="1"/>
    <col min="358" max="363" width="16.08984375" style="398" hidden="1"/>
    <col min="364" max="364" width="6.08984375" style="398" hidden="1"/>
    <col min="365" max="365" width="3" style="398" hidden="1"/>
    <col min="366" max="605" width="8.6328125" style="398" hidden="1"/>
    <col min="606" max="611" width="14.90625" style="398" hidden="1"/>
    <col min="612" max="613" width="15.90625" style="398" hidden="1"/>
    <col min="614" max="619" width="16.08984375" style="398" hidden="1"/>
    <col min="620" max="620" width="6.08984375" style="398" hidden="1"/>
    <col min="621" max="621" width="3" style="398" hidden="1"/>
    <col min="622" max="861" width="8.6328125" style="398" hidden="1"/>
    <col min="862" max="867" width="14.90625" style="398" hidden="1"/>
    <col min="868" max="869" width="15.90625" style="398" hidden="1"/>
    <col min="870" max="875" width="16.08984375" style="398" hidden="1"/>
    <col min="876" max="876" width="6.08984375" style="398" hidden="1"/>
    <col min="877" max="877" width="3" style="398" hidden="1"/>
    <col min="878" max="1117" width="8.6328125" style="398" hidden="1"/>
    <col min="1118" max="1123" width="14.90625" style="398" hidden="1"/>
    <col min="1124" max="1125" width="15.90625" style="398" hidden="1"/>
    <col min="1126" max="1131" width="16.08984375" style="398" hidden="1"/>
    <col min="1132" max="1132" width="6.08984375" style="398" hidden="1"/>
    <col min="1133" max="1133" width="3" style="398" hidden="1"/>
    <col min="1134" max="1373" width="8.6328125" style="398" hidden="1"/>
    <col min="1374" max="1379" width="14.90625" style="398" hidden="1"/>
    <col min="1380" max="1381" width="15.90625" style="398" hidden="1"/>
    <col min="1382" max="1387" width="16.08984375" style="398" hidden="1"/>
    <col min="1388" max="1388" width="6.08984375" style="398" hidden="1"/>
    <col min="1389" max="1389" width="3" style="398" hidden="1"/>
    <col min="1390" max="1629" width="8.6328125" style="398" hidden="1"/>
    <col min="1630" max="1635" width="14.90625" style="398" hidden="1"/>
    <col min="1636" max="1637" width="15.90625" style="398" hidden="1"/>
    <col min="1638" max="1643" width="16.08984375" style="398" hidden="1"/>
    <col min="1644" max="1644" width="6.08984375" style="398" hidden="1"/>
    <col min="1645" max="1645" width="3" style="398" hidden="1"/>
    <col min="1646" max="1885" width="8.6328125" style="398" hidden="1"/>
    <col min="1886" max="1891" width="14.90625" style="398" hidden="1"/>
    <col min="1892" max="1893" width="15.90625" style="398" hidden="1"/>
    <col min="1894" max="1899" width="16.08984375" style="398" hidden="1"/>
    <col min="1900" max="1900" width="6.08984375" style="398" hidden="1"/>
    <col min="1901" max="1901" width="3" style="398" hidden="1"/>
    <col min="1902" max="2141" width="8.6328125" style="398" hidden="1"/>
    <col min="2142" max="2147" width="14.90625" style="398" hidden="1"/>
    <col min="2148" max="2149" width="15.90625" style="398" hidden="1"/>
    <col min="2150" max="2155" width="16.08984375" style="398" hidden="1"/>
    <col min="2156" max="2156" width="6.08984375" style="398" hidden="1"/>
    <col min="2157" max="2157" width="3" style="398" hidden="1"/>
    <col min="2158" max="2397" width="8.6328125" style="398" hidden="1"/>
    <col min="2398" max="2403" width="14.90625" style="398" hidden="1"/>
    <col min="2404" max="2405" width="15.90625" style="398" hidden="1"/>
    <col min="2406" max="2411" width="16.08984375" style="398" hidden="1"/>
    <col min="2412" max="2412" width="6.08984375" style="398" hidden="1"/>
    <col min="2413" max="2413" width="3" style="398" hidden="1"/>
    <col min="2414" max="2653" width="8.6328125" style="398" hidden="1"/>
    <col min="2654" max="2659" width="14.90625" style="398" hidden="1"/>
    <col min="2660" max="2661" width="15.90625" style="398" hidden="1"/>
    <col min="2662" max="2667" width="16.08984375" style="398" hidden="1"/>
    <col min="2668" max="2668" width="6.08984375" style="398" hidden="1"/>
    <col min="2669" max="2669" width="3" style="398" hidden="1"/>
    <col min="2670" max="2909" width="8.6328125" style="398" hidden="1"/>
    <col min="2910" max="2915" width="14.90625" style="398" hidden="1"/>
    <col min="2916" max="2917" width="15.90625" style="398" hidden="1"/>
    <col min="2918" max="2923" width="16.08984375" style="398" hidden="1"/>
    <col min="2924" max="2924" width="6.08984375" style="398" hidden="1"/>
    <col min="2925" max="2925" width="3" style="398" hidden="1"/>
    <col min="2926" max="3165" width="8.6328125" style="398" hidden="1"/>
    <col min="3166" max="3171" width="14.90625" style="398" hidden="1"/>
    <col min="3172" max="3173" width="15.90625" style="398" hidden="1"/>
    <col min="3174" max="3179" width="16.08984375" style="398" hidden="1"/>
    <col min="3180" max="3180" width="6.08984375" style="398" hidden="1"/>
    <col min="3181" max="3181" width="3" style="398" hidden="1"/>
    <col min="3182" max="3421" width="8.6328125" style="398" hidden="1"/>
    <col min="3422" max="3427" width="14.90625" style="398" hidden="1"/>
    <col min="3428" max="3429" width="15.90625" style="398" hidden="1"/>
    <col min="3430" max="3435" width="16.08984375" style="398" hidden="1"/>
    <col min="3436" max="3436" width="6.08984375" style="398" hidden="1"/>
    <col min="3437" max="3437" width="3" style="398" hidden="1"/>
    <col min="3438" max="3677" width="8.6328125" style="398" hidden="1"/>
    <col min="3678" max="3683" width="14.90625" style="398" hidden="1"/>
    <col min="3684" max="3685" width="15.90625" style="398" hidden="1"/>
    <col min="3686" max="3691" width="16.08984375" style="398" hidden="1"/>
    <col min="3692" max="3692" width="6.08984375" style="398" hidden="1"/>
    <col min="3693" max="3693" width="3" style="398" hidden="1"/>
    <col min="3694" max="3933" width="8.6328125" style="398" hidden="1"/>
    <col min="3934" max="3939" width="14.90625" style="398" hidden="1"/>
    <col min="3940" max="3941" width="15.90625" style="398" hidden="1"/>
    <col min="3942" max="3947" width="16.08984375" style="398" hidden="1"/>
    <col min="3948" max="3948" width="6.08984375" style="398" hidden="1"/>
    <col min="3949" max="3949" width="3" style="398" hidden="1"/>
    <col min="3950" max="4189" width="8.6328125" style="398" hidden="1"/>
    <col min="4190" max="4195" width="14.90625" style="398" hidden="1"/>
    <col min="4196" max="4197" width="15.90625" style="398" hidden="1"/>
    <col min="4198" max="4203" width="16.08984375" style="398" hidden="1"/>
    <col min="4204" max="4204" width="6.08984375" style="398" hidden="1"/>
    <col min="4205" max="4205" width="3" style="398" hidden="1"/>
    <col min="4206" max="4445" width="8.6328125" style="398" hidden="1"/>
    <col min="4446" max="4451" width="14.90625" style="398" hidden="1"/>
    <col min="4452" max="4453" width="15.90625" style="398" hidden="1"/>
    <col min="4454" max="4459" width="16.08984375" style="398" hidden="1"/>
    <col min="4460" max="4460" width="6.08984375" style="398" hidden="1"/>
    <col min="4461" max="4461" width="3" style="398" hidden="1"/>
    <col min="4462" max="4701" width="8.6328125" style="398" hidden="1"/>
    <col min="4702" max="4707" width="14.90625" style="398" hidden="1"/>
    <col min="4708" max="4709" width="15.90625" style="398" hidden="1"/>
    <col min="4710" max="4715" width="16.08984375" style="398" hidden="1"/>
    <col min="4716" max="4716" width="6.08984375" style="398" hidden="1"/>
    <col min="4717" max="4717" width="3" style="398" hidden="1"/>
    <col min="4718" max="4957" width="8.6328125" style="398" hidden="1"/>
    <col min="4958" max="4963" width="14.90625" style="398" hidden="1"/>
    <col min="4964" max="4965" width="15.90625" style="398" hidden="1"/>
    <col min="4966" max="4971" width="16.08984375" style="398" hidden="1"/>
    <col min="4972" max="4972" width="6.08984375" style="398" hidden="1"/>
    <col min="4973" max="4973" width="3" style="398" hidden="1"/>
    <col min="4974" max="5213" width="8.6328125" style="398" hidden="1"/>
    <col min="5214" max="5219" width="14.90625" style="398" hidden="1"/>
    <col min="5220" max="5221" width="15.90625" style="398" hidden="1"/>
    <col min="5222" max="5227" width="16.08984375" style="398" hidden="1"/>
    <col min="5228" max="5228" width="6.08984375" style="398" hidden="1"/>
    <col min="5229" max="5229" width="3" style="398" hidden="1"/>
    <col min="5230" max="5469" width="8.6328125" style="398" hidden="1"/>
    <col min="5470" max="5475" width="14.90625" style="398" hidden="1"/>
    <col min="5476" max="5477" width="15.90625" style="398" hidden="1"/>
    <col min="5478" max="5483" width="16.08984375" style="398" hidden="1"/>
    <col min="5484" max="5484" width="6.08984375" style="398" hidden="1"/>
    <col min="5485" max="5485" width="3" style="398" hidden="1"/>
    <col min="5486" max="5725" width="8.6328125" style="398" hidden="1"/>
    <col min="5726" max="5731" width="14.90625" style="398" hidden="1"/>
    <col min="5732" max="5733" width="15.90625" style="398" hidden="1"/>
    <col min="5734" max="5739" width="16.08984375" style="398" hidden="1"/>
    <col min="5740" max="5740" width="6.08984375" style="398" hidden="1"/>
    <col min="5741" max="5741" width="3" style="398" hidden="1"/>
    <col min="5742" max="5981" width="8.6328125" style="398" hidden="1"/>
    <col min="5982" max="5987" width="14.90625" style="398" hidden="1"/>
    <col min="5988" max="5989" width="15.90625" style="398" hidden="1"/>
    <col min="5990" max="5995" width="16.08984375" style="398" hidden="1"/>
    <col min="5996" max="5996" width="6.08984375" style="398" hidden="1"/>
    <col min="5997" max="5997" width="3" style="398" hidden="1"/>
    <col min="5998" max="6237" width="8.6328125" style="398" hidden="1"/>
    <col min="6238" max="6243" width="14.90625" style="398" hidden="1"/>
    <col min="6244" max="6245" width="15.90625" style="398" hidden="1"/>
    <col min="6246" max="6251" width="16.08984375" style="398" hidden="1"/>
    <col min="6252" max="6252" width="6.08984375" style="398" hidden="1"/>
    <col min="6253" max="6253" width="3" style="398" hidden="1"/>
    <col min="6254" max="6493" width="8.6328125" style="398" hidden="1"/>
    <col min="6494" max="6499" width="14.90625" style="398" hidden="1"/>
    <col min="6500" max="6501" width="15.90625" style="398" hidden="1"/>
    <col min="6502" max="6507" width="16.08984375" style="398" hidden="1"/>
    <col min="6508" max="6508" width="6.08984375" style="398" hidden="1"/>
    <col min="6509" max="6509" width="3" style="398" hidden="1"/>
    <col min="6510" max="6749" width="8.6328125" style="398" hidden="1"/>
    <col min="6750" max="6755" width="14.90625" style="398" hidden="1"/>
    <col min="6756" max="6757" width="15.90625" style="398" hidden="1"/>
    <col min="6758" max="6763" width="16.08984375" style="398" hidden="1"/>
    <col min="6764" max="6764" width="6.08984375" style="398" hidden="1"/>
    <col min="6765" max="6765" width="3" style="398" hidden="1"/>
    <col min="6766" max="7005" width="8.6328125" style="398" hidden="1"/>
    <col min="7006" max="7011" width="14.90625" style="398" hidden="1"/>
    <col min="7012" max="7013" width="15.90625" style="398" hidden="1"/>
    <col min="7014" max="7019" width="16.08984375" style="398" hidden="1"/>
    <col min="7020" max="7020" width="6.08984375" style="398" hidden="1"/>
    <col min="7021" max="7021" width="3" style="398" hidden="1"/>
    <col min="7022" max="7261" width="8.6328125" style="398" hidden="1"/>
    <col min="7262" max="7267" width="14.90625" style="398" hidden="1"/>
    <col min="7268" max="7269" width="15.90625" style="398" hidden="1"/>
    <col min="7270" max="7275" width="16.08984375" style="398" hidden="1"/>
    <col min="7276" max="7276" width="6.08984375" style="398" hidden="1"/>
    <col min="7277" max="7277" width="3" style="398" hidden="1"/>
    <col min="7278" max="7517" width="8.6328125" style="398" hidden="1"/>
    <col min="7518" max="7523" width="14.90625" style="398" hidden="1"/>
    <col min="7524" max="7525" width="15.90625" style="398" hidden="1"/>
    <col min="7526" max="7531" width="16.08984375" style="398" hidden="1"/>
    <col min="7532" max="7532" width="6.08984375" style="398" hidden="1"/>
    <col min="7533" max="7533" width="3" style="398" hidden="1"/>
    <col min="7534" max="7773" width="8.6328125" style="398" hidden="1"/>
    <col min="7774" max="7779" width="14.90625" style="398" hidden="1"/>
    <col min="7780" max="7781" width="15.90625" style="398" hidden="1"/>
    <col min="7782" max="7787" width="16.08984375" style="398" hidden="1"/>
    <col min="7788" max="7788" width="6.08984375" style="398" hidden="1"/>
    <col min="7789" max="7789" width="3" style="398" hidden="1"/>
    <col min="7790" max="8029" width="8.6328125" style="398" hidden="1"/>
    <col min="8030" max="8035" width="14.90625" style="398" hidden="1"/>
    <col min="8036" max="8037" width="15.90625" style="398" hidden="1"/>
    <col min="8038" max="8043" width="16.08984375" style="398" hidden="1"/>
    <col min="8044" max="8044" width="6.08984375" style="398" hidden="1"/>
    <col min="8045" max="8045" width="3" style="398" hidden="1"/>
    <col min="8046" max="8285" width="8.6328125" style="398" hidden="1"/>
    <col min="8286" max="8291" width="14.90625" style="398" hidden="1"/>
    <col min="8292" max="8293" width="15.90625" style="398" hidden="1"/>
    <col min="8294" max="8299" width="16.08984375" style="398" hidden="1"/>
    <col min="8300" max="8300" width="6.08984375" style="398" hidden="1"/>
    <col min="8301" max="8301" width="3" style="398" hidden="1"/>
    <col min="8302" max="8541" width="8.6328125" style="398" hidden="1"/>
    <col min="8542" max="8547" width="14.90625" style="398" hidden="1"/>
    <col min="8548" max="8549" width="15.90625" style="398" hidden="1"/>
    <col min="8550" max="8555" width="16.08984375" style="398" hidden="1"/>
    <col min="8556" max="8556" width="6.08984375" style="398" hidden="1"/>
    <col min="8557" max="8557" width="3" style="398" hidden="1"/>
    <col min="8558" max="8797" width="8.6328125" style="398" hidden="1"/>
    <col min="8798" max="8803" width="14.90625" style="398" hidden="1"/>
    <col min="8804" max="8805" width="15.90625" style="398" hidden="1"/>
    <col min="8806" max="8811" width="16.08984375" style="398" hidden="1"/>
    <col min="8812" max="8812" width="6.08984375" style="398" hidden="1"/>
    <col min="8813" max="8813" width="3" style="398" hidden="1"/>
    <col min="8814" max="9053" width="8.6328125" style="398" hidden="1"/>
    <col min="9054" max="9059" width="14.90625" style="398" hidden="1"/>
    <col min="9060" max="9061" width="15.90625" style="398" hidden="1"/>
    <col min="9062" max="9067" width="16.08984375" style="398" hidden="1"/>
    <col min="9068" max="9068" width="6.08984375" style="398" hidden="1"/>
    <col min="9069" max="9069" width="3" style="398" hidden="1"/>
    <col min="9070" max="9309" width="8.6328125" style="398" hidden="1"/>
    <col min="9310" max="9315" width="14.90625" style="398" hidden="1"/>
    <col min="9316" max="9317" width="15.90625" style="398" hidden="1"/>
    <col min="9318" max="9323" width="16.08984375" style="398" hidden="1"/>
    <col min="9324" max="9324" width="6.08984375" style="398" hidden="1"/>
    <col min="9325" max="9325" width="3" style="398" hidden="1"/>
    <col min="9326" max="9565" width="8.6328125" style="398" hidden="1"/>
    <col min="9566" max="9571" width="14.90625" style="398" hidden="1"/>
    <col min="9572" max="9573" width="15.90625" style="398" hidden="1"/>
    <col min="9574" max="9579" width="16.08984375" style="398" hidden="1"/>
    <col min="9580" max="9580" width="6.08984375" style="398" hidden="1"/>
    <col min="9581" max="9581" width="3" style="398" hidden="1"/>
    <col min="9582" max="9821" width="8.6328125" style="398" hidden="1"/>
    <col min="9822" max="9827" width="14.90625" style="398" hidden="1"/>
    <col min="9828" max="9829" width="15.90625" style="398" hidden="1"/>
    <col min="9830" max="9835" width="16.08984375" style="398" hidden="1"/>
    <col min="9836" max="9836" width="6.08984375" style="398" hidden="1"/>
    <col min="9837" max="9837" width="3" style="398" hidden="1"/>
    <col min="9838" max="10077" width="8.6328125" style="398" hidden="1"/>
    <col min="10078" max="10083" width="14.90625" style="398" hidden="1"/>
    <col min="10084" max="10085" width="15.90625" style="398" hidden="1"/>
    <col min="10086" max="10091" width="16.08984375" style="398" hidden="1"/>
    <col min="10092" max="10092" width="6.08984375" style="398" hidden="1"/>
    <col min="10093" max="10093" width="3" style="398" hidden="1"/>
    <col min="10094" max="10333" width="8.6328125" style="398" hidden="1"/>
    <col min="10334" max="10339" width="14.90625" style="398" hidden="1"/>
    <col min="10340" max="10341" width="15.90625" style="398" hidden="1"/>
    <col min="10342" max="10347" width="16.08984375" style="398" hidden="1"/>
    <col min="10348" max="10348" width="6.08984375" style="398" hidden="1"/>
    <col min="10349" max="10349" width="3" style="398" hidden="1"/>
    <col min="10350" max="10589" width="8.6328125" style="398" hidden="1"/>
    <col min="10590" max="10595" width="14.90625" style="398" hidden="1"/>
    <col min="10596" max="10597" width="15.90625" style="398" hidden="1"/>
    <col min="10598" max="10603" width="16.08984375" style="398" hidden="1"/>
    <col min="10604" max="10604" width="6.08984375" style="398" hidden="1"/>
    <col min="10605" max="10605" width="3" style="398" hidden="1"/>
    <col min="10606" max="10845" width="8.6328125" style="398" hidden="1"/>
    <col min="10846" max="10851" width="14.90625" style="398" hidden="1"/>
    <col min="10852" max="10853" width="15.90625" style="398" hidden="1"/>
    <col min="10854" max="10859" width="16.08984375" style="398" hidden="1"/>
    <col min="10860" max="10860" width="6.08984375" style="398" hidden="1"/>
    <col min="10861" max="10861" width="3" style="398" hidden="1"/>
    <col min="10862" max="11101" width="8.6328125" style="398" hidden="1"/>
    <col min="11102" max="11107" width="14.90625" style="398" hidden="1"/>
    <col min="11108" max="11109" width="15.90625" style="398" hidden="1"/>
    <col min="11110" max="11115" width="16.08984375" style="398" hidden="1"/>
    <col min="11116" max="11116" width="6.08984375" style="398" hidden="1"/>
    <col min="11117" max="11117" width="3" style="398" hidden="1"/>
    <col min="11118" max="11357" width="8.6328125" style="398" hidden="1"/>
    <col min="11358" max="11363" width="14.90625" style="398" hidden="1"/>
    <col min="11364" max="11365" width="15.90625" style="398" hidden="1"/>
    <col min="11366" max="11371" width="16.08984375" style="398" hidden="1"/>
    <col min="11372" max="11372" width="6.08984375" style="398" hidden="1"/>
    <col min="11373" max="11373" width="3" style="398" hidden="1"/>
    <col min="11374" max="11613" width="8.6328125" style="398" hidden="1"/>
    <col min="11614" max="11619" width="14.90625" style="398" hidden="1"/>
    <col min="11620" max="11621" width="15.90625" style="398" hidden="1"/>
    <col min="11622" max="11627" width="16.08984375" style="398" hidden="1"/>
    <col min="11628" max="11628" width="6.08984375" style="398" hidden="1"/>
    <col min="11629" max="11629" width="3" style="398" hidden="1"/>
    <col min="11630" max="11869" width="8.6328125" style="398" hidden="1"/>
    <col min="11870" max="11875" width="14.90625" style="398" hidden="1"/>
    <col min="11876" max="11877" width="15.90625" style="398" hidden="1"/>
    <col min="11878" max="11883" width="16.08984375" style="398" hidden="1"/>
    <col min="11884" max="11884" width="6.08984375" style="398" hidden="1"/>
    <col min="11885" max="11885" width="3" style="398" hidden="1"/>
    <col min="11886" max="12125" width="8.6328125" style="398" hidden="1"/>
    <col min="12126" max="12131" width="14.90625" style="398" hidden="1"/>
    <col min="12132" max="12133" width="15.90625" style="398" hidden="1"/>
    <col min="12134" max="12139" width="16.08984375" style="398" hidden="1"/>
    <col min="12140" max="12140" width="6.08984375" style="398" hidden="1"/>
    <col min="12141" max="12141" width="3" style="398" hidden="1"/>
    <col min="12142" max="12381" width="8.6328125" style="398" hidden="1"/>
    <col min="12382" max="12387" width="14.90625" style="398" hidden="1"/>
    <col min="12388" max="12389" width="15.90625" style="398" hidden="1"/>
    <col min="12390" max="12395" width="16.08984375" style="398" hidden="1"/>
    <col min="12396" max="12396" width="6.08984375" style="398" hidden="1"/>
    <col min="12397" max="12397" width="3" style="398" hidden="1"/>
    <col min="12398" max="12637" width="8.6328125" style="398" hidden="1"/>
    <col min="12638" max="12643" width="14.90625" style="398" hidden="1"/>
    <col min="12644" max="12645" width="15.90625" style="398" hidden="1"/>
    <col min="12646" max="12651" width="16.08984375" style="398" hidden="1"/>
    <col min="12652" max="12652" width="6.08984375" style="398" hidden="1"/>
    <col min="12653" max="12653" width="3" style="398" hidden="1"/>
    <col min="12654" max="12893" width="8.6328125" style="398" hidden="1"/>
    <col min="12894" max="12899" width="14.90625" style="398" hidden="1"/>
    <col min="12900" max="12901" width="15.90625" style="398" hidden="1"/>
    <col min="12902" max="12907" width="16.08984375" style="398" hidden="1"/>
    <col min="12908" max="12908" width="6.08984375" style="398" hidden="1"/>
    <col min="12909" max="12909" width="3" style="398" hidden="1"/>
    <col min="12910" max="13149" width="8.6328125" style="398" hidden="1"/>
    <col min="13150" max="13155" width="14.90625" style="398" hidden="1"/>
    <col min="13156" max="13157" width="15.90625" style="398" hidden="1"/>
    <col min="13158" max="13163" width="16.08984375" style="398" hidden="1"/>
    <col min="13164" max="13164" width="6.08984375" style="398" hidden="1"/>
    <col min="13165" max="13165" width="3" style="398" hidden="1"/>
    <col min="13166" max="13405" width="8.6328125" style="398" hidden="1"/>
    <col min="13406" max="13411" width="14.90625" style="398" hidden="1"/>
    <col min="13412" max="13413" width="15.90625" style="398" hidden="1"/>
    <col min="13414" max="13419" width="16.08984375" style="398" hidden="1"/>
    <col min="13420" max="13420" width="6.08984375" style="398" hidden="1"/>
    <col min="13421" max="13421" width="3" style="398" hidden="1"/>
    <col min="13422" max="13661" width="8.6328125" style="398" hidden="1"/>
    <col min="13662" max="13667" width="14.90625" style="398" hidden="1"/>
    <col min="13668" max="13669" width="15.90625" style="398" hidden="1"/>
    <col min="13670" max="13675" width="16.08984375" style="398" hidden="1"/>
    <col min="13676" max="13676" width="6.08984375" style="398" hidden="1"/>
    <col min="13677" max="13677" width="3" style="398" hidden="1"/>
    <col min="13678" max="13917" width="8.6328125" style="398" hidden="1"/>
    <col min="13918" max="13923" width="14.90625" style="398" hidden="1"/>
    <col min="13924" max="13925" width="15.90625" style="398" hidden="1"/>
    <col min="13926" max="13931" width="16.08984375" style="398" hidden="1"/>
    <col min="13932" max="13932" width="6.08984375" style="398" hidden="1"/>
    <col min="13933" max="13933" width="3" style="398" hidden="1"/>
    <col min="13934" max="14173" width="8.6328125" style="398" hidden="1"/>
    <col min="14174" max="14179" width="14.90625" style="398" hidden="1"/>
    <col min="14180" max="14181" width="15.90625" style="398" hidden="1"/>
    <col min="14182" max="14187" width="16.08984375" style="398" hidden="1"/>
    <col min="14188" max="14188" width="6.08984375" style="398" hidden="1"/>
    <col min="14189" max="14189" width="3" style="398" hidden="1"/>
    <col min="14190" max="14429" width="8.6328125" style="398" hidden="1"/>
    <col min="14430" max="14435" width="14.90625" style="398" hidden="1"/>
    <col min="14436" max="14437" width="15.90625" style="398" hidden="1"/>
    <col min="14438" max="14443" width="16.08984375" style="398" hidden="1"/>
    <col min="14444" max="14444" width="6.08984375" style="398" hidden="1"/>
    <col min="14445" max="14445" width="3" style="398" hidden="1"/>
    <col min="14446" max="14685" width="8.6328125" style="398" hidden="1"/>
    <col min="14686" max="14691" width="14.90625" style="398" hidden="1"/>
    <col min="14692" max="14693" width="15.90625" style="398" hidden="1"/>
    <col min="14694" max="14699" width="16.08984375" style="398" hidden="1"/>
    <col min="14700" max="14700" width="6.08984375" style="398" hidden="1"/>
    <col min="14701" max="14701" width="3" style="398" hidden="1"/>
    <col min="14702" max="14941" width="8.6328125" style="398" hidden="1"/>
    <col min="14942" max="14947" width="14.90625" style="398" hidden="1"/>
    <col min="14948" max="14949" width="15.90625" style="398" hidden="1"/>
    <col min="14950" max="14955" width="16.08984375" style="398" hidden="1"/>
    <col min="14956" max="14956" width="6.08984375" style="398" hidden="1"/>
    <col min="14957" max="14957" width="3" style="398" hidden="1"/>
    <col min="14958" max="15197" width="8.6328125" style="398" hidden="1"/>
    <col min="15198" max="15203" width="14.90625" style="398" hidden="1"/>
    <col min="15204" max="15205" width="15.90625" style="398" hidden="1"/>
    <col min="15206" max="15211" width="16.08984375" style="398" hidden="1"/>
    <col min="15212" max="15212" width="6.08984375" style="398" hidden="1"/>
    <col min="15213" max="15213" width="3" style="398" hidden="1"/>
    <col min="15214" max="15453" width="8.6328125" style="398" hidden="1"/>
    <col min="15454" max="15459" width="14.90625" style="398" hidden="1"/>
    <col min="15460" max="15461" width="15.90625" style="398" hidden="1"/>
    <col min="15462" max="15467" width="16.08984375" style="398" hidden="1"/>
    <col min="15468" max="15468" width="6.08984375" style="398" hidden="1"/>
    <col min="15469" max="15469" width="3" style="398" hidden="1"/>
    <col min="15470" max="15709" width="8.6328125" style="398" hidden="1"/>
    <col min="15710" max="15715" width="14.90625" style="398" hidden="1"/>
    <col min="15716" max="15717" width="15.90625" style="398" hidden="1"/>
    <col min="15718" max="15723" width="16.08984375" style="398" hidden="1"/>
    <col min="15724" max="15724" width="6.08984375" style="398" hidden="1"/>
    <col min="15725" max="15725" width="3" style="398" hidden="1"/>
    <col min="15726" max="15965" width="8.6328125" style="398" hidden="1"/>
    <col min="15966" max="15971" width="14.90625" style="398" hidden="1"/>
    <col min="15972" max="15973" width="15.90625" style="398" hidden="1"/>
    <col min="15974" max="15979" width="16.08984375" style="398" hidden="1"/>
    <col min="15980" max="15980" width="6.08984375" style="398" hidden="1"/>
    <col min="15981" max="15981" width="3" style="398" hidden="1"/>
    <col min="15982" max="16221" width="8.6328125" style="398" hidden="1"/>
    <col min="16222" max="16227" width="14.90625" style="398" hidden="1"/>
    <col min="16228" max="16229" width="15.90625" style="398" hidden="1"/>
    <col min="16230" max="16235" width="16.08984375" style="398" hidden="1"/>
    <col min="16236" max="16236" width="6.08984375" style="398" hidden="1"/>
    <col min="16237" max="16237" width="3" style="398" hidden="1"/>
    <col min="16238" max="16384" width="8.6328125" style="398" hidden="1"/>
  </cols>
  <sheetData>
    <row r="1" spans="1:143" ht="42.75" customHeight="1" x14ac:dyDescent="0.2">
      <c r="A1" s="396"/>
      <c r="B1" s="397"/>
      <c r="DD1" s="398"/>
      <c r="DE1" s="398"/>
    </row>
    <row r="2" spans="1:143" ht="25.5" customHeight="1" x14ac:dyDescent="0.2">
      <c r="A2" s="399"/>
      <c r="C2" s="399"/>
      <c r="O2" s="399"/>
      <c r="P2" s="399"/>
      <c r="Q2" s="399"/>
      <c r="R2" s="399"/>
      <c r="S2" s="399"/>
      <c r="T2" s="399"/>
      <c r="U2" s="399"/>
      <c r="V2" s="399"/>
      <c r="W2" s="399"/>
      <c r="X2" s="399"/>
      <c r="Y2" s="399"/>
      <c r="Z2" s="399"/>
      <c r="AA2" s="399"/>
      <c r="AB2" s="399"/>
      <c r="AC2" s="399"/>
      <c r="AD2" s="399"/>
      <c r="AE2" s="399"/>
      <c r="AF2" s="399"/>
      <c r="AG2" s="399"/>
      <c r="AH2" s="399"/>
      <c r="AI2" s="399"/>
      <c r="AU2" s="399"/>
      <c r="BG2" s="399"/>
      <c r="BS2" s="399"/>
      <c r="CE2" s="399"/>
      <c r="CQ2" s="399"/>
      <c r="DD2" s="398"/>
      <c r="DE2" s="398"/>
    </row>
    <row r="3" spans="1:143" ht="25.5" customHeight="1" x14ac:dyDescent="0.2">
      <c r="A3" s="399"/>
      <c r="C3" s="399"/>
      <c r="O3" s="399"/>
      <c r="P3" s="399"/>
      <c r="Q3" s="399"/>
      <c r="R3" s="399"/>
      <c r="S3" s="399"/>
      <c r="T3" s="399"/>
      <c r="U3" s="399"/>
      <c r="V3" s="399"/>
      <c r="W3" s="399"/>
      <c r="X3" s="399"/>
      <c r="Y3" s="399"/>
      <c r="Z3" s="399"/>
      <c r="AA3" s="399"/>
      <c r="AB3" s="399"/>
      <c r="AC3" s="399"/>
      <c r="AD3" s="399"/>
      <c r="AE3" s="399"/>
      <c r="AF3" s="399"/>
      <c r="AG3" s="399"/>
      <c r="AH3" s="399"/>
      <c r="AI3" s="399"/>
      <c r="AU3" s="399"/>
      <c r="BG3" s="399"/>
      <c r="BS3" s="399"/>
      <c r="CE3" s="399"/>
      <c r="CQ3" s="399"/>
      <c r="DD3" s="398"/>
      <c r="DE3" s="398"/>
    </row>
    <row r="4" spans="1:143" s="279" customFormat="1" ht="13" x14ac:dyDescent="0.2">
      <c r="A4" s="399"/>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399"/>
      <c r="BS4" s="399"/>
      <c r="BT4" s="399"/>
      <c r="BU4" s="399"/>
      <c r="BV4" s="399"/>
      <c r="BW4" s="399"/>
      <c r="BX4" s="399"/>
      <c r="BY4" s="399"/>
      <c r="BZ4" s="399"/>
      <c r="CA4" s="399"/>
      <c r="CB4" s="399"/>
      <c r="CC4" s="399"/>
      <c r="CD4" s="399"/>
      <c r="CE4" s="399"/>
      <c r="CF4" s="399"/>
      <c r="CG4" s="399"/>
      <c r="CH4" s="399"/>
      <c r="CI4" s="399"/>
      <c r="CJ4" s="399"/>
      <c r="CK4" s="399"/>
      <c r="CL4" s="399"/>
      <c r="CM4" s="399"/>
      <c r="CN4" s="399"/>
      <c r="CO4" s="399"/>
      <c r="CP4" s="399"/>
      <c r="CQ4" s="399"/>
      <c r="CR4" s="399"/>
      <c r="CS4" s="399"/>
      <c r="CT4" s="399"/>
      <c r="CU4" s="399"/>
      <c r="CV4" s="399"/>
      <c r="CW4" s="399"/>
      <c r="CX4" s="399"/>
      <c r="CY4" s="399"/>
      <c r="CZ4" s="399"/>
      <c r="DA4" s="399"/>
      <c r="DB4" s="399"/>
      <c r="DC4" s="399"/>
      <c r="DD4" s="399"/>
      <c r="DE4" s="399"/>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399"/>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399"/>
      <c r="BB5" s="399"/>
      <c r="BC5" s="399"/>
      <c r="BD5" s="399"/>
      <c r="BE5" s="399"/>
      <c r="BF5" s="399"/>
      <c r="BG5" s="399"/>
      <c r="BH5" s="399"/>
      <c r="BI5" s="399"/>
      <c r="BJ5" s="399"/>
      <c r="BK5" s="399"/>
      <c r="BL5" s="399"/>
      <c r="BM5" s="399"/>
      <c r="BN5" s="399"/>
      <c r="BO5" s="399"/>
      <c r="BP5" s="399"/>
      <c r="BQ5" s="399"/>
      <c r="BR5" s="399"/>
      <c r="BS5" s="399"/>
      <c r="BT5" s="399"/>
      <c r="BU5" s="399"/>
      <c r="BV5" s="399"/>
      <c r="BW5" s="399"/>
      <c r="BX5" s="399"/>
      <c r="BY5" s="399"/>
      <c r="BZ5" s="399"/>
      <c r="CA5" s="399"/>
      <c r="CB5" s="399"/>
      <c r="CC5" s="399"/>
      <c r="CD5" s="399"/>
      <c r="CE5" s="399"/>
      <c r="CF5" s="399"/>
      <c r="CG5" s="399"/>
      <c r="CH5" s="399"/>
      <c r="CI5" s="399"/>
      <c r="CJ5" s="399"/>
      <c r="CK5" s="399"/>
      <c r="CL5" s="399"/>
      <c r="CM5" s="399"/>
      <c r="CN5" s="399"/>
      <c r="CO5" s="399"/>
      <c r="CP5" s="399"/>
      <c r="CQ5" s="399"/>
      <c r="CR5" s="399"/>
      <c r="CS5" s="399"/>
      <c r="CT5" s="399"/>
      <c r="CU5" s="399"/>
      <c r="CV5" s="399"/>
      <c r="CW5" s="399"/>
      <c r="CX5" s="399"/>
      <c r="CY5" s="399"/>
      <c r="CZ5" s="399"/>
      <c r="DA5" s="399"/>
      <c r="DB5" s="399"/>
      <c r="DC5" s="399"/>
      <c r="DD5" s="399"/>
      <c r="DE5" s="399"/>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399"/>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c r="BQ6" s="399"/>
      <c r="BR6" s="399"/>
      <c r="BS6" s="399"/>
      <c r="BT6" s="399"/>
      <c r="BU6" s="399"/>
      <c r="BV6" s="399"/>
      <c r="BW6" s="399"/>
      <c r="BX6" s="399"/>
      <c r="BY6" s="399"/>
      <c r="BZ6" s="399"/>
      <c r="CA6" s="399"/>
      <c r="CB6" s="399"/>
      <c r="CC6" s="399"/>
      <c r="CD6" s="399"/>
      <c r="CE6" s="399"/>
      <c r="CF6" s="399"/>
      <c r="CG6" s="399"/>
      <c r="CH6" s="399"/>
      <c r="CI6" s="399"/>
      <c r="CJ6" s="399"/>
      <c r="CK6" s="399"/>
      <c r="CL6" s="399"/>
      <c r="CM6" s="399"/>
      <c r="CN6" s="399"/>
      <c r="CO6" s="399"/>
      <c r="CP6" s="399"/>
      <c r="CQ6" s="399"/>
      <c r="CR6" s="399"/>
      <c r="CS6" s="399"/>
      <c r="CT6" s="399"/>
      <c r="CU6" s="399"/>
      <c r="CV6" s="399"/>
      <c r="CW6" s="399"/>
      <c r="CX6" s="399"/>
      <c r="CY6" s="399"/>
      <c r="CZ6" s="399"/>
      <c r="DA6" s="399"/>
      <c r="DB6" s="399"/>
      <c r="DC6" s="399"/>
      <c r="DD6" s="399"/>
      <c r="DE6" s="399"/>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399"/>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399"/>
      <c r="CS7" s="399"/>
      <c r="CT7" s="399"/>
      <c r="CU7" s="399"/>
      <c r="CV7" s="399"/>
      <c r="CW7" s="399"/>
      <c r="CX7" s="399"/>
      <c r="CY7" s="399"/>
      <c r="CZ7" s="399"/>
      <c r="DA7" s="399"/>
      <c r="DB7" s="399"/>
      <c r="DC7" s="399"/>
      <c r="DD7" s="399"/>
      <c r="DE7" s="399"/>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399"/>
      <c r="B8" s="399"/>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399"/>
      <c r="BA8" s="399"/>
      <c r="BB8" s="399"/>
      <c r="BC8" s="399"/>
      <c r="BD8" s="399"/>
      <c r="BE8" s="399"/>
      <c r="BF8" s="399"/>
      <c r="BG8" s="399"/>
      <c r="BH8" s="399"/>
      <c r="BI8" s="399"/>
      <c r="BJ8" s="399"/>
      <c r="BK8" s="399"/>
      <c r="BL8" s="399"/>
      <c r="BM8" s="399"/>
      <c r="BN8" s="399"/>
      <c r="BO8" s="399"/>
      <c r="BP8" s="399"/>
      <c r="BQ8" s="399"/>
      <c r="BR8" s="399"/>
      <c r="BS8" s="399"/>
      <c r="BT8" s="399"/>
      <c r="BU8" s="399"/>
      <c r="BV8" s="399"/>
      <c r="BW8" s="399"/>
      <c r="BX8" s="399"/>
      <c r="BY8" s="399"/>
      <c r="BZ8" s="399"/>
      <c r="CA8" s="399"/>
      <c r="CB8" s="399"/>
      <c r="CC8" s="399"/>
      <c r="CD8" s="399"/>
      <c r="CE8" s="399"/>
      <c r="CF8" s="399"/>
      <c r="CG8" s="399"/>
      <c r="CH8" s="399"/>
      <c r="CI8" s="399"/>
      <c r="CJ8" s="399"/>
      <c r="CK8" s="399"/>
      <c r="CL8" s="399"/>
      <c r="CM8" s="399"/>
      <c r="CN8" s="399"/>
      <c r="CO8" s="399"/>
      <c r="CP8" s="399"/>
      <c r="CQ8" s="399"/>
      <c r="CR8" s="399"/>
      <c r="CS8" s="399"/>
      <c r="CT8" s="399"/>
      <c r="CU8" s="399"/>
      <c r="CV8" s="399"/>
      <c r="CW8" s="399"/>
      <c r="CX8" s="399"/>
      <c r="CY8" s="399"/>
      <c r="CZ8" s="399"/>
      <c r="DA8" s="399"/>
      <c r="DB8" s="399"/>
      <c r="DC8" s="399"/>
      <c r="DD8" s="399"/>
      <c r="DE8" s="399"/>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399"/>
      <c r="B9" s="399"/>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399"/>
      <c r="CH9" s="399"/>
      <c r="CI9" s="399"/>
      <c r="CJ9" s="399"/>
      <c r="CK9" s="399"/>
      <c r="CL9" s="399"/>
      <c r="CM9" s="399"/>
      <c r="CN9" s="399"/>
      <c r="CO9" s="399"/>
      <c r="CP9" s="399"/>
      <c r="CQ9" s="399"/>
      <c r="CR9" s="399"/>
      <c r="CS9" s="399"/>
      <c r="CT9" s="399"/>
      <c r="CU9" s="399"/>
      <c r="CV9" s="399"/>
      <c r="CW9" s="399"/>
      <c r="CX9" s="399"/>
      <c r="CY9" s="399"/>
      <c r="CZ9" s="399"/>
      <c r="DA9" s="399"/>
      <c r="DB9" s="399"/>
      <c r="DC9" s="399"/>
      <c r="DD9" s="399"/>
      <c r="DE9" s="399"/>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399"/>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399"/>
      <c r="CH10" s="399"/>
      <c r="CI10" s="399"/>
      <c r="CJ10" s="399"/>
      <c r="CK10" s="399"/>
      <c r="CL10" s="399"/>
      <c r="CM10" s="399"/>
      <c r="CN10" s="399"/>
      <c r="CO10" s="399"/>
      <c r="CP10" s="399"/>
      <c r="CQ10" s="399"/>
      <c r="CR10" s="399"/>
      <c r="CS10" s="399"/>
      <c r="CT10" s="399"/>
      <c r="CU10" s="399"/>
      <c r="CV10" s="399"/>
      <c r="CW10" s="399"/>
      <c r="CX10" s="399"/>
      <c r="CY10" s="399"/>
      <c r="CZ10" s="399"/>
      <c r="DA10" s="399"/>
      <c r="DB10" s="399"/>
      <c r="DC10" s="399"/>
      <c r="DD10" s="399"/>
      <c r="DE10" s="399"/>
      <c r="DF10" s="280"/>
      <c r="DG10" s="280"/>
      <c r="DH10" s="280"/>
      <c r="DI10" s="280"/>
      <c r="DJ10" s="280"/>
      <c r="DK10" s="280"/>
      <c r="DL10" s="280"/>
      <c r="DM10" s="280"/>
      <c r="DN10" s="280"/>
      <c r="DO10" s="280"/>
      <c r="DP10" s="280"/>
      <c r="DQ10" s="280"/>
      <c r="DR10" s="280"/>
      <c r="DS10" s="280"/>
      <c r="DT10" s="280"/>
      <c r="DU10" s="280"/>
      <c r="DV10" s="280"/>
      <c r="DW10" s="280"/>
      <c r="EM10" s="279" t="s">
        <v>622</v>
      </c>
    </row>
    <row r="11" spans="1:143" s="279" customFormat="1" ht="13" x14ac:dyDescent="0.2">
      <c r="A11" s="399"/>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399"/>
      <c r="CH11" s="399"/>
      <c r="CI11" s="399"/>
      <c r="CJ11" s="399"/>
      <c r="CK11" s="399"/>
      <c r="CL11" s="399"/>
      <c r="CM11" s="399"/>
      <c r="CN11" s="399"/>
      <c r="CO11" s="399"/>
      <c r="CP11" s="399"/>
      <c r="CQ11" s="399"/>
      <c r="CR11" s="399"/>
      <c r="CS11" s="399"/>
      <c r="CT11" s="399"/>
      <c r="CU11" s="399"/>
      <c r="CV11" s="399"/>
      <c r="CW11" s="399"/>
      <c r="CX11" s="399"/>
      <c r="CY11" s="399"/>
      <c r="CZ11" s="399"/>
      <c r="DA11" s="399"/>
      <c r="DB11" s="399"/>
      <c r="DC11" s="399"/>
      <c r="DD11" s="399"/>
      <c r="DE11" s="399"/>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399"/>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399"/>
      <c r="DD12" s="399"/>
      <c r="DE12" s="399"/>
      <c r="DF12" s="280"/>
      <c r="DG12" s="280"/>
      <c r="DH12" s="280"/>
      <c r="DI12" s="280"/>
      <c r="DJ12" s="280"/>
      <c r="DK12" s="280"/>
      <c r="DL12" s="280"/>
      <c r="DM12" s="280"/>
      <c r="DN12" s="280"/>
      <c r="DO12" s="280"/>
      <c r="DP12" s="280"/>
      <c r="DQ12" s="280"/>
      <c r="DR12" s="280"/>
      <c r="DS12" s="280"/>
      <c r="DT12" s="280"/>
      <c r="DU12" s="280"/>
      <c r="DV12" s="280"/>
      <c r="DW12" s="280"/>
      <c r="EM12" s="279" t="s">
        <v>622</v>
      </c>
    </row>
    <row r="13" spans="1:143" s="279" customFormat="1" ht="13" x14ac:dyDescent="0.2">
      <c r="A13" s="399"/>
      <c r="B13" s="399"/>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399"/>
      <c r="CS13" s="399"/>
      <c r="CT13" s="399"/>
      <c r="CU13" s="399"/>
      <c r="CV13" s="399"/>
      <c r="CW13" s="399"/>
      <c r="CX13" s="399"/>
      <c r="CY13" s="399"/>
      <c r="CZ13" s="399"/>
      <c r="DA13" s="399"/>
      <c r="DB13" s="399"/>
      <c r="DC13" s="399"/>
      <c r="DD13" s="399"/>
      <c r="DE13" s="399"/>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399"/>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399"/>
      <c r="BY14" s="399"/>
      <c r="BZ14" s="399"/>
      <c r="CA14" s="399"/>
      <c r="CB14" s="399"/>
      <c r="CC14" s="399"/>
      <c r="CD14" s="399"/>
      <c r="CE14" s="399"/>
      <c r="CF14" s="399"/>
      <c r="CG14" s="399"/>
      <c r="CH14" s="399"/>
      <c r="CI14" s="399"/>
      <c r="CJ14" s="399"/>
      <c r="CK14" s="399"/>
      <c r="CL14" s="399"/>
      <c r="CM14" s="399"/>
      <c r="CN14" s="399"/>
      <c r="CO14" s="399"/>
      <c r="CP14" s="399"/>
      <c r="CQ14" s="399"/>
      <c r="CR14" s="399"/>
      <c r="CS14" s="399"/>
      <c r="CT14" s="399"/>
      <c r="CU14" s="399"/>
      <c r="CV14" s="399"/>
      <c r="CW14" s="399"/>
      <c r="CX14" s="399"/>
      <c r="CY14" s="399"/>
      <c r="CZ14" s="399"/>
      <c r="DA14" s="399"/>
      <c r="DB14" s="399"/>
      <c r="DC14" s="399"/>
      <c r="DD14" s="399"/>
      <c r="DE14" s="399"/>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398"/>
      <c r="B15" s="399"/>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99"/>
      <c r="CM15" s="399"/>
      <c r="CN15" s="399"/>
      <c r="CO15" s="399"/>
      <c r="CP15" s="399"/>
      <c r="CQ15" s="399"/>
      <c r="CR15" s="399"/>
      <c r="CS15" s="399"/>
      <c r="CT15" s="399"/>
      <c r="CU15" s="399"/>
      <c r="CV15" s="399"/>
      <c r="CW15" s="399"/>
      <c r="CX15" s="399"/>
      <c r="CY15" s="399"/>
      <c r="CZ15" s="399"/>
      <c r="DA15" s="399"/>
      <c r="DB15" s="399"/>
      <c r="DC15" s="399"/>
      <c r="DD15" s="399"/>
      <c r="DE15" s="399"/>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398"/>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DE16" s="399"/>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398"/>
      <c r="B17" s="399"/>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399"/>
      <c r="BI17" s="399"/>
      <c r="BJ17" s="399"/>
      <c r="BK17" s="399"/>
      <c r="BL17" s="399"/>
      <c r="BM17" s="399"/>
      <c r="BN17" s="399"/>
      <c r="BO17" s="399"/>
      <c r="BP17" s="399"/>
      <c r="BQ17" s="399"/>
      <c r="BR17" s="399"/>
      <c r="BS17" s="399"/>
      <c r="BT17" s="399"/>
      <c r="BU17" s="399"/>
      <c r="BV17" s="399"/>
      <c r="BW17" s="399"/>
      <c r="BX17" s="399"/>
      <c r="BY17" s="399"/>
      <c r="BZ17" s="399"/>
      <c r="CA17" s="399"/>
      <c r="CB17" s="399"/>
      <c r="CC17" s="399"/>
      <c r="CD17" s="399"/>
      <c r="CE17" s="399"/>
      <c r="CF17" s="399"/>
      <c r="CG17" s="399"/>
      <c r="CH17" s="399"/>
      <c r="CI17" s="399"/>
      <c r="CJ17" s="399"/>
      <c r="CK17" s="399"/>
      <c r="CL17" s="399"/>
      <c r="CM17" s="399"/>
      <c r="CN17" s="399"/>
      <c r="CO17" s="399"/>
      <c r="CP17" s="399"/>
      <c r="CQ17" s="399"/>
      <c r="CR17" s="399"/>
      <c r="CS17" s="399"/>
      <c r="CT17" s="399"/>
      <c r="CU17" s="399"/>
      <c r="CV17" s="399"/>
      <c r="CW17" s="399"/>
      <c r="CX17" s="399"/>
      <c r="CY17" s="399"/>
      <c r="CZ17" s="399"/>
      <c r="DA17" s="399"/>
      <c r="DB17" s="399"/>
      <c r="DC17" s="399"/>
      <c r="DD17" s="399"/>
      <c r="DE17" s="399"/>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398"/>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99"/>
      <c r="CM18" s="399"/>
      <c r="CN18" s="399"/>
      <c r="CO18" s="399"/>
      <c r="CP18" s="399"/>
      <c r="CQ18" s="399"/>
      <c r="CR18" s="399"/>
      <c r="CS18" s="399"/>
      <c r="CT18" s="399"/>
      <c r="CU18" s="399"/>
      <c r="CV18" s="399"/>
      <c r="CW18" s="399"/>
      <c r="CX18" s="399"/>
      <c r="CY18" s="399"/>
      <c r="CZ18" s="399"/>
      <c r="DA18" s="399"/>
      <c r="DB18" s="399"/>
      <c r="DC18" s="399"/>
      <c r="DD18" s="399"/>
      <c r="DE18" s="399"/>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398"/>
      <c r="DE19" s="398"/>
    </row>
    <row r="20" spans="1:351" ht="13" x14ac:dyDescent="0.2">
      <c r="DD20" s="398"/>
      <c r="DE20" s="398"/>
    </row>
    <row r="21" spans="1:351" ht="16.5" x14ac:dyDescent="0.2">
      <c r="B21" s="400"/>
      <c r="C21" s="401"/>
      <c r="D21" s="401"/>
      <c r="E21" s="401"/>
      <c r="F21" s="401"/>
      <c r="G21" s="401"/>
      <c r="H21" s="401"/>
      <c r="I21" s="401"/>
      <c r="J21" s="401"/>
      <c r="K21" s="401"/>
      <c r="L21" s="401"/>
      <c r="M21" s="401"/>
      <c r="N21" s="402"/>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2"/>
      <c r="AU21" s="401"/>
      <c r="AV21" s="401"/>
      <c r="AW21" s="401"/>
      <c r="AX21" s="401"/>
      <c r="AY21" s="401"/>
      <c r="AZ21" s="401"/>
      <c r="BA21" s="401"/>
      <c r="BB21" s="401"/>
      <c r="BC21" s="401"/>
      <c r="BD21" s="401"/>
      <c r="BE21" s="401"/>
      <c r="BF21" s="402"/>
      <c r="BG21" s="401"/>
      <c r="BH21" s="401"/>
      <c r="BI21" s="401"/>
      <c r="BJ21" s="401"/>
      <c r="BK21" s="401"/>
      <c r="BL21" s="401"/>
      <c r="BM21" s="401"/>
      <c r="BN21" s="401"/>
      <c r="BO21" s="401"/>
      <c r="BP21" s="401"/>
      <c r="BQ21" s="401"/>
      <c r="BR21" s="402"/>
      <c r="BS21" s="401"/>
      <c r="BT21" s="401"/>
      <c r="BU21" s="401"/>
      <c r="BV21" s="401"/>
      <c r="BW21" s="401"/>
      <c r="BX21" s="401"/>
      <c r="BY21" s="401"/>
      <c r="BZ21" s="401"/>
      <c r="CA21" s="401"/>
      <c r="CB21" s="401"/>
      <c r="CC21" s="401"/>
      <c r="CD21" s="402"/>
      <c r="CE21" s="401"/>
      <c r="CF21" s="401"/>
      <c r="CG21" s="401"/>
      <c r="CH21" s="401"/>
      <c r="CI21" s="401"/>
      <c r="CJ21" s="401"/>
      <c r="CK21" s="401"/>
      <c r="CL21" s="401"/>
      <c r="CM21" s="401"/>
      <c r="CN21" s="401"/>
      <c r="CO21" s="401"/>
      <c r="CP21" s="402"/>
      <c r="CQ21" s="401"/>
      <c r="CR21" s="401"/>
      <c r="CS21" s="401"/>
      <c r="CT21" s="401"/>
      <c r="CU21" s="401"/>
      <c r="CV21" s="401"/>
      <c r="CW21" s="401"/>
      <c r="CX21" s="401"/>
      <c r="CY21" s="401"/>
      <c r="CZ21" s="401"/>
      <c r="DA21" s="401"/>
      <c r="DB21" s="402"/>
      <c r="DC21" s="401"/>
      <c r="DD21" s="403"/>
      <c r="DE21" s="398"/>
      <c r="MM21" s="404"/>
    </row>
    <row r="22" spans="1:351" ht="16.5" x14ac:dyDescent="0.2">
      <c r="B22" s="405"/>
      <c r="MM22" s="404"/>
    </row>
    <row r="23" spans="1:351" ht="13" x14ac:dyDescent="0.2">
      <c r="B23" s="405"/>
    </row>
    <row r="24" spans="1:351" ht="13" x14ac:dyDescent="0.2">
      <c r="B24" s="405"/>
    </row>
    <row r="25" spans="1:351" ht="13" x14ac:dyDescent="0.2">
      <c r="B25" s="405"/>
    </row>
    <row r="26" spans="1:351" ht="13" x14ac:dyDescent="0.2">
      <c r="B26" s="405"/>
    </row>
    <row r="27" spans="1:351" ht="13" x14ac:dyDescent="0.2">
      <c r="B27" s="405"/>
    </row>
    <row r="28" spans="1:351" ht="13" x14ac:dyDescent="0.2">
      <c r="B28" s="405"/>
    </row>
    <row r="29" spans="1:351" ht="13" x14ac:dyDescent="0.2">
      <c r="B29" s="405"/>
    </row>
    <row r="30" spans="1:351" ht="13" x14ac:dyDescent="0.2">
      <c r="B30" s="405"/>
    </row>
    <row r="31" spans="1:351" ht="13" x14ac:dyDescent="0.2">
      <c r="B31" s="405"/>
    </row>
    <row r="32" spans="1:351" ht="13" x14ac:dyDescent="0.2">
      <c r="B32" s="405"/>
    </row>
    <row r="33" spans="2:109" ht="13" x14ac:dyDescent="0.2">
      <c r="B33" s="405"/>
    </row>
    <row r="34" spans="2:109" ht="13" x14ac:dyDescent="0.2">
      <c r="B34" s="405"/>
    </row>
    <row r="35" spans="2:109" ht="13" x14ac:dyDescent="0.2">
      <c r="B35" s="405"/>
    </row>
    <row r="36" spans="2:109" ht="13" x14ac:dyDescent="0.2">
      <c r="B36" s="405"/>
    </row>
    <row r="37" spans="2:109" ht="13" x14ac:dyDescent="0.2">
      <c r="B37" s="405"/>
    </row>
    <row r="38" spans="2:109" ht="13" x14ac:dyDescent="0.2">
      <c r="B38" s="405"/>
    </row>
    <row r="39" spans="2:109" ht="13" x14ac:dyDescent="0.2">
      <c r="B39" s="407"/>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408"/>
      <c r="DC39" s="408"/>
      <c r="DD39" s="409"/>
    </row>
    <row r="40" spans="2:109" ht="13" x14ac:dyDescent="0.2">
      <c r="B40" s="410"/>
      <c r="DD40" s="410"/>
      <c r="DE40" s="398"/>
    </row>
    <row r="41" spans="2:109" ht="16.5" x14ac:dyDescent="0.2">
      <c r="B41" s="411" t="s">
        <v>623</v>
      </c>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c r="BC41" s="401"/>
      <c r="BD41" s="401"/>
      <c r="BE41" s="401"/>
      <c r="BF41" s="401"/>
      <c r="BG41" s="401"/>
      <c r="BH41" s="401"/>
      <c r="BI41" s="401"/>
      <c r="BJ41" s="401"/>
      <c r="BK41" s="401"/>
      <c r="BL41" s="401"/>
      <c r="BM41" s="401"/>
      <c r="BN41" s="401"/>
      <c r="BO41" s="401"/>
      <c r="BP41" s="401"/>
      <c r="BQ41" s="401"/>
      <c r="BR41" s="401"/>
      <c r="BS41" s="401"/>
      <c r="BT41" s="401"/>
      <c r="BU41" s="401"/>
      <c r="BV41" s="401"/>
      <c r="BW41" s="401"/>
      <c r="BX41" s="401"/>
      <c r="BY41" s="401"/>
      <c r="BZ41" s="401"/>
      <c r="CA41" s="401"/>
      <c r="CB41" s="401"/>
      <c r="CC41" s="401"/>
      <c r="CD41" s="401"/>
      <c r="CE41" s="401"/>
      <c r="CF41" s="401"/>
      <c r="CG41" s="401"/>
      <c r="CH41" s="401"/>
      <c r="CI41" s="401"/>
      <c r="CJ41" s="401"/>
      <c r="CK41" s="401"/>
      <c r="CL41" s="401"/>
      <c r="CM41" s="401"/>
      <c r="CN41" s="401"/>
      <c r="CO41" s="401"/>
      <c r="CP41" s="401"/>
      <c r="CQ41" s="401"/>
      <c r="CR41" s="401"/>
      <c r="CS41" s="401"/>
      <c r="CT41" s="401"/>
      <c r="CU41" s="401"/>
      <c r="CV41" s="401"/>
      <c r="CW41" s="401"/>
      <c r="CX41" s="401"/>
      <c r="CY41" s="401"/>
      <c r="CZ41" s="401"/>
      <c r="DA41" s="401"/>
      <c r="DB41" s="401"/>
      <c r="DC41" s="401"/>
      <c r="DD41" s="403"/>
    </row>
    <row r="42" spans="2:109" ht="13" x14ac:dyDescent="0.2">
      <c r="B42" s="405"/>
      <c r="G42" s="412"/>
      <c r="I42" s="413"/>
      <c r="J42" s="413"/>
      <c r="K42" s="413"/>
      <c r="AM42" s="412"/>
      <c r="AN42" s="412" t="s">
        <v>624</v>
      </c>
      <c r="AP42" s="413"/>
      <c r="AQ42" s="413"/>
      <c r="AR42" s="413"/>
      <c r="AY42" s="412"/>
      <c r="BA42" s="413"/>
      <c r="BB42" s="413"/>
      <c r="BC42" s="413"/>
      <c r="BK42" s="412"/>
      <c r="BM42" s="413"/>
      <c r="BN42" s="413"/>
      <c r="BO42" s="413"/>
      <c r="BW42" s="412"/>
      <c r="BY42" s="413"/>
      <c r="BZ42" s="413"/>
      <c r="CA42" s="413"/>
      <c r="CI42" s="412"/>
      <c r="CK42" s="413"/>
      <c r="CL42" s="413"/>
      <c r="CM42" s="413"/>
      <c r="CU42" s="412"/>
      <c r="CW42" s="413"/>
      <c r="CX42" s="413"/>
      <c r="CY42" s="413"/>
    </row>
    <row r="43" spans="2:109" ht="13.5" customHeight="1" x14ac:dyDescent="0.2">
      <c r="B43" s="405"/>
      <c r="AN43" s="1279" t="s">
        <v>625</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 x14ac:dyDescent="0.2">
      <c r="B44" s="405"/>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 x14ac:dyDescent="0.2">
      <c r="B45" s="405"/>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 x14ac:dyDescent="0.2">
      <c r="B46" s="405"/>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 x14ac:dyDescent="0.2">
      <c r="B47" s="405"/>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 x14ac:dyDescent="0.2">
      <c r="B48" s="405"/>
      <c r="H48" s="414"/>
      <c r="I48" s="414"/>
      <c r="J48" s="414"/>
      <c r="AN48" s="414"/>
      <c r="AO48" s="414"/>
      <c r="AP48" s="414"/>
      <c r="AZ48" s="414"/>
      <c r="BA48" s="414"/>
      <c r="BB48" s="414"/>
      <c r="BL48" s="414"/>
      <c r="BM48" s="414"/>
      <c r="BN48" s="414"/>
      <c r="BX48" s="414"/>
      <c r="BY48" s="414"/>
      <c r="BZ48" s="414"/>
      <c r="CJ48" s="414"/>
      <c r="CK48" s="414"/>
      <c r="CL48" s="414"/>
      <c r="CV48" s="414"/>
      <c r="CW48" s="414"/>
      <c r="CX48" s="414"/>
    </row>
    <row r="49" spans="1:109" ht="13" x14ac:dyDescent="0.2">
      <c r="B49" s="405"/>
      <c r="AN49" s="398" t="s">
        <v>626</v>
      </c>
    </row>
    <row r="50" spans="1:109" ht="13" x14ac:dyDescent="0.2">
      <c r="B50" s="405"/>
      <c r="G50" s="1272"/>
      <c r="H50" s="1272"/>
      <c r="I50" s="1272"/>
      <c r="J50" s="1272"/>
      <c r="K50" s="415"/>
      <c r="L50" s="415"/>
      <c r="M50" s="416"/>
      <c r="N50" s="416"/>
      <c r="AN50" s="1275"/>
      <c r="AO50" s="1276"/>
      <c r="AP50" s="1276"/>
      <c r="AQ50" s="1276"/>
      <c r="AR50" s="1276"/>
      <c r="AS50" s="1276"/>
      <c r="AT50" s="1276"/>
      <c r="AU50" s="1276"/>
      <c r="AV50" s="1276"/>
      <c r="AW50" s="1276"/>
      <c r="AX50" s="1276"/>
      <c r="AY50" s="1276"/>
      <c r="AZ50" s="1276"/>
      <c r="BA50" s="1276"/>
      <c r="BB50" s="1276"/>
      <c r="BC50" s="1276"/>
      <c r="BD50" s="1276"/>
      <c r="BE50" s="1276"/>
      <c r="BF50" s="1276"/>
      <c r="BG50" s="1276"/>
      <c r="BH50" s="1276"/>
      <c r="BI50" s="1276"/>
      <c r="BJ50" s="1276"/>
      <c r="BK50" s="1276"/>
      <c r="BL50" s="1276"/>
      <c r="BM50" s="1276"/>
      <c r="BN50" s="1276"/>
      <c r="BO50" s="1277"/>
      <c r="BP50" s="1271" t="s">
        <v>545</v>
      </c>
      <c r="BQ50" s="1271"/>
      <c r="BR50" s="1271"/>
      <c r="BS50" s="1271"/>
      <c r="BT50" s="1271"/>
      <c r="BU50" s="1271"/>
      <c r="BV50" s="1271"/>
      <c r="BW50" s="1271"/>
      <c r="BX50" s="1271" t="s">
        <v>546</v>
      </c>
      <c r="BY50" s="1271"/>
      <c r="BZ50" s="1271"/>
      <c r="CA50" s="1271"/>
      <c r="CB50" s="1271"/>
      <c r="CC50" s="1271"/>
      <c r="CD50" s="1271"/>
      <c r="CE50" s="1271"/>
      <c r="CF50" s="1271" t="s">
        <v>547</v>
      </c>
      <c r="CG50" s="1271"/>
      <c r="CH50" s="1271"/>
      <c r="CI50" s="1271"/>
      <c r="CJ50" s="1271"/>
      <c r="CK50" s="1271"/>
      <c r="CL50" s="1271"/>
      <c r="CM50" s="1271"/>
      <c r="CN50" s="1271" t="s">
        <v>548</v>
      </c>
      <c r="CO50" s="1271"/>
      <c r="CP50" s="1271"/>
      <c r="CQ50" s="1271"/>
      <c r="CR50" s="1271"/>
      <c r="CS50" s="1271"/>
      <c r="CT50" s="1271"/>
      <c r="CU50" s="1271"/>
      <c r="CV50" s="1271" t="s">
        <v>549</v>
      </c>
      <c r="CW50" s="1271"/>
      <c r="CX50" s="1271"/>
      <c r="CY50" s="1271"/>
      <c r="CZ50" s="1271"/>
      <c r="DA50" s="1271"/>
      <c r="DB50" s="1271"/>
      <c r="DC50" s="1271"/>
    </row>
    <row r="51" spans="1:109" ht="13.5" customHeight="1" x14ac:dyDescent="0.2">
      <c r="B51" s="405"/>
      <c r="G51" s="1274"/>
      <c r="H51" s="1274"/>
      <c r="I51" s="1288"/>
      <c r="J51" s="1288"/>
      <c r="K51" s="1273"/>
      <c r="L51" s="1273"/>
      <c r="M51" s="1273"/>
      <c r="N51" s="1273"/>
      <c r="AM51" s="414"/>
      <c r="AN51" s="1269" t="s">
        <v>627</v>
      </c>
      <c r="AO51" s="1269"/>
      <c r="AP51" s="1269"/>
      <c r="AQ51" s="1269"/>
      <c r="AR51" s="1269"/>
      <c r="AS51" s="1269"/>
      <c r="AT51" s="1269"/>
      <c r="AU51" s="1269"/>
      <c r="AV51" s="1269"/>
      <c r="AW51" s="1269"/>
      <c r="AX51" s="1269"/>
      <c r="AY51" s="1269"/>
      <c r="AZ51" s="1269"/>
      <c r="BA51" s="1269"/>
      <c r="BB51" s="1269" t="s">
        <v>628</v>
      </c>
      <c r="BC51" s="1269"/>
      <c r="BD51" s="1269"/>
      <c r="BE51" s="1269"/>
      <c r="BF51" s="1269"/>
      <c r="BG51" s="1269"/>
      <c r="BH51" s="1269"/>
      <c r="BI51" s="1269"/>
      <c r="BJ51" s="1269"/>
      <c r="BK51" s="1269"/>
      <c r="BL51" s="1269"/>
      <c r="BM51" s="1269"/>
      <c r="BN51" s="1269"/>
      <c r="BO51" s="1269"/>
      <c r="BP51" s="1278"/>
      <c r="BQ51" s="1266"/>
      <c r="BR51" s="1266"/>
      <c r="BS51" s="1266"/>
      <c r="BT51" s="1266"/>
      <c r="BU51" s="1266"/>
      <c r="BV51" s="1266"/>
      <c r="BW51" s="1266"/>
      <c r="BX51" s="1266">
        <v>315.7</v>
      </c>
      <c r="BY51" s="1266"/>
      <c r="BZ51" s="1266"/>
      <c r="CA51" s="1266"/>
      <c r="CB51" s="1266"/>
      <c r="CC51" s="1266"/>
      <c r="CD51" s="1266"/>
      <c r="CE51" s="1266"/>
      <c r="CF51" s="1266">
        <v>322.2</v>
      </c>
      <c r="CG51" s="1266"/>
      <c r="CH51" s="1266"/>
      <c r="CI51" s="1266"/>
      <c r="CJ51" s="1266"/>
      <c r="CK51" s="1266"/>
      <c r="CL51" s="1266"/>
      <c r="CM51" s="1266"/>
      <c r="CN51" s="1266">
        <v>323.5</v>
      </c>
      <c r="CO51" s="1266"/>
      <c r="CP51" s="1266"/>
      <c r="CQ51" s="1266"/>
      <c r="CR51" s="1266"/>
      <c r="CS51" s="1266"/>
      <c r="CT51" s="1266"/>
      <c r="CU51" s="1266"/>
      <c r="CV51" s="1266">
        <v>326.89999999999998</v>
      </c>
      <c r="CW51" s="1266"/>
      <c r="CX51" s="1266"/>
      <c r="CY51" s="1266"/>
      <c r="CZ51" s="1266"/>
      <c r="DA51" s="1266"/>
      <c r="DB51" s="1266"/>
      <c r="DC51" s="1266"/>
    </row>
    <row r="52" spans="1:109" ht="13" x14ac:dyDescent="0.2">
      <c r="B52" s="405"/>
      <c r="G52" s="1274"/>
      <c r="H52" s="1274"/>
      <c r="I52" s="1288"/>
      <c r="J52" s="1288"/>
      <c r="K52" s="1273"/>
      <c r="L52" s="1273"/>
      <c r="M52" s="1273"/>
      <c r="N52" s="1273"/>
      <c r="AM52" s="414"/>
      <c r="AN52" s="1269"/>
      <c r="AO52" s="1269"/>
      <c r="AP52" s="1269"/>
      <c r="AQ52" s="1269"/>
      <c r="AR52" s="1269"/>
      <c r="AS52" s="1269"/>
      <c r="AT52" s="1269"/>
      <c r="AU52" s="1269"/>
      <c r="AV52" s="1269"/>
      <c r="AW52" s="1269"/>
      <c r="AX52" s="1269"/>
      <c r="AY52" s="1269"/>
      <c r="AZ52" s="1269"/>
      <c r="BA52" s="1269"/>
      <c r="BB52" s="1269"/>
      <c r="BC52" s="1269"/>
      <c r="BD52" s="1269"/>
      <c r="BE52" s="1269"/>
      <c r="BF52" s="1269"/>
      <c r="BG52" s="1269"/>
      <c r="BH52" s="1269"/>
      <c r="BI52" s="1269"/>
      <c r="BJ52" s="1269"/>
      <c r="BK52" s="1269"/>
      <c r="BL52" s="1269"/>
      <c r="BM52" s="1269"/>
      <c r="BN52" s="1269"/>
      <c r="BO52" s="1269"/>
      <c r="BP52" s="1266"/>
      <c r="BQ52" s="1266"/>
      <c r="BR52" s="1266"/>
      <c r="BS52" s="1266"/>
      <c r="BT52" s="1266"/>
      <c r="BU52" s="1266"/>
      <c r="BV52" s="1266"/>
      <c r="BW52" s="1266"/>
      <c r="BX52" s="1266"/>
      <c r="BY52" s="1266"/>
      <c r="BZ52" s="1266"/>
      <c r="CA52" s="1266"/>
      <c r="CB52" s="1266"/>
      <c r="CC52" s="1266"/>
      <c r="CD52" s="1266"/>
      <c r="CE52" s="1266"/>
      <c r="CF52" s="1266"/>
      <c r="CG52" s="1266"/>
      <c r="CH52" s="1266"/>
      <c r="CI52" s="1266"/>
      <c r="CJ52" s="1266"/>
      <c r="CK52" s="1266"/>
      <c r="CL52" s="1266"/>
      <c r="CM52" s="1266"/>
      <c r="CN52" s="1266"/>
      <c r="CO52" s="1266"/>
      <c r="CP52" s="1266"/>
      <c r="CQ52" s="1266"/>
      <c r="CR52" s="1266"/>
      <c r="CS52" s="1266"/>
      <c r="CT52" s="1266"/>
      <c r="CU52" s="1266"/>
      <c r="CV52" s="1266"/>
      <c r="CW52" s="1266"/>
      <c r="CX52" s="1266"/>
      <c r="CY52" s="1266"/>
      <c r="CZ52" s="1266"/>
      <c r="DA52" s="1266"/>
      <c r="DB52" s="1266"/>
      <c r="DC52" s="1266"/>
    </row>
    <row r="53" spans="1:109" ht="13" x14ac:dyDescent="0.2">
      <c r="A53" s="413"/>
      <c r="B53" s="405"/>
      <c r="G53" s="1274"/>
      <c r="H53" s="1274"/>
      <c r="I53" s="1272"/>
      <c r="J53" s="1272"/>
      <c r="K53" s="1273"/>
      <c r="L53" s="1273"/>
      <c r="M53" s="1273"/>
      <c r="N53" s="1273"/>
      <c r="AM53" s="414"/>
      <c r="AN53" s="1269"/>
      <c r="AO53" s="1269"/>
      <c r="AP53" s="1269"/>
      <c r="AQ53" s="1269"/>
      <c r="AR53" s="1269"/>
      <c r="AS53" s="1269"/>
      <c r="AT53" s="1269"/>
      <c r="AU53" s="1269"/>
      <c r="AV53" s="1269"/>
      <c r="AW53" s="1269"/>
      <c r="AX53" s="1269"/>
      <c r="AY53" s="1269"/>
      <c r="AZ53" s="1269"/>
      <c r="BA53" s="1269"/>
      <c r="BB53" s="1269" t="s">
        <v>629</v>
      </c>
      <c r="BC53" s="1269"/>
      <c r="BD53" s="1269"/>
      <c r="BE53" s="1269"/>
      <c r="BF53" s="1269"/>
      <c r="BG53" s="1269"/>
      <c r="BH53" s="1269"/>
      <c r="BI53" s="1269"/>
      <c r="BJ53" s="1269"/>
      <c r="BK53" s="1269"/>
      <c r="BL53" s="1269"/>
      <c r="BM53" s="1269"/>
      <c r="BN53" s="1269"/>
      <c r="BO53" s="1269"/>
      <c r="BP53" s="1278"/>
      <c r="BQ53" s="1266"/>
      <c r="BR53" s="1266"/>
      <c r="BS53" s="1266"/>
      <c r="BT53" s="1266"/>
      <c r="BU53" s="1266"/>
      <c r="BV53" s="1266"/>
      <c r="BW53" s="1266"/>
      <c r="BX53" s="1266">
        <v>50.6</v>
      </c>
      <c r="BY53" s="1266"/>
      <c r="BZ53" s="1266"/>
      <c r="CA53" s="1266"/>
      <c r="CB53" s="1266"/>
      <c r="CC53" s="1266"/>
      <c r="CD53" s="1266"/>
      <c r="CE53" s="1266"/>
      <c r="CF53" s="1266">
        <v>51.8</v>
      </c>
      <c r="CG53" s="1266"/>
      <c r="CH53" s="1266"/>
      <c r="CI53" s="1266"/>
      <c r="CJ53" s="1266"/>
      <c r="CK53" s="1266"/>
      <c r="CL53" s="1266"/>
      <c r="CM53" s="1266"/>
      <c r="CN53" s="1266">
        <v>53.1</v>
      </c>
      <c r="CO53" s="1266"/>
      <c r="CP53" s="1266"/>
      <c r="CQ53" s="1266"/>
      <c r="CR53" s="1266"/>
      <c r="CS53" s="1266"/>
      <c r="CT53" s="1266"/>
      <c r="CU53" s="1266"/>
      <c r="CV53" s="1266">
        <v>54.3</v>
      </c>
      <c r="CW53" s="1266"/>
      <c r="CX53" s="1266"/>
      <c r="CY53" s="1266"/>
      <c r="CZ53" s="1266"/>
      <c r="DA53" s="1266"/>
      <c r="DB53" s="1266"/>
      <c r="DC53" s="1266"/>
    </row>
    <row r="54" spans="1:109" ht="13" x14ac:dyDescent="0.2">
      <c r="A54" s="413"/>
      <c r="B54" s="405"/>
      <c r="G54" s="1274"/>
      <c r="H54" s="1274"/>
      <c r="I54" s="1272"/>
      <c r="J54" s="1272"/>
      <c r="K54" s="1273"/>
      <c r="L54" s="1273"/>
      <c r="M54" s="1273"/>
      <c r="N54" s="1273"/>
      <c r="AM54" s="414"/>
      <c r="AN54" s="1269"/>
      <c r="AO54" s="1269"/>
      <c r="AP54" s="1269"/>
      <c r="AQ54" s="1269"/>
      <c r="AR54" s="1269"/>
      <c r="AS54" s="1269"/>
      <c r="AT54" s="1269"/>
      <c r="AU54" s="1269"/>
      <c r="AV54" s="1269"/>
      <c r="AW54" s="1269"/>
      <c r="AX54" s="1269"/>
      <c r="AY54" s="1269"/>
      <c r="AZ54" s="1269"/>
      <c r="BA54" s="1269"/>
      <c r="BB54" s="1269"/>
      <c r="BC54" s="1269"/>
      <c r="BD54" s="1269"/>
      <c r="BE54" s="1269"/>
      <c r="BF54" s="1269"/>
      <c r="BG54" s="1269"/>
      <c r="BH54" s="1269"/>
      <c r="BI54" s="1269"/>
      <c r="BJ54" s="1269"/>
      <c r="BK54" s="1269"/>
      <c r="BL54" s="1269"/>
      <c r="BM54" s="1269"/>
      <c r="BN54" s="1269"/>
      <c r="BO54" s="1269"/>
      <c r="BP54" s="1266"/>
      <c r="BQ54" s="1266"/>
      <c r="BR54" s="1266"/>
      <c r="BS54" s="1266"/>
      <c r="BT54" s="1266"/>
      <c r="BU54" s="1266"/>
      <c r="BV54" s="1266"/>
      <c r="BW54" s="1266"/>
      <c r="BX54" s="1266"/>
      <c r="BY54" s="1266"/>
      <c r="BZ54" s="1266"/>
      <c r="CA54" s="1266"/>
      <c r="CB54" s="1266"/>
      <c r="CC54" s="1266"/>
      <c r="CD54" s="1266"/>
      <c r="CE54" s="1266"/>
      <c r="CF54" s="1266"/>
      <c r="CG54" s="1266"/>
      <c r="CH54" s="1266"/>
      <c r="CI54" s="1266"/>
      <c r="CJ54" s="1266"/>
      <c r="CK54" s="1266"/>
      <c r="CL54" s="1266"/>
      <c r="CM54" s="1266"/>
      <c r="CN54" s="1266"/>
      <c r="CO54" s="1266"/>
      <c r="CP54" s="1266"/>
      <c r="CQ54" s="1266"/>
      <c r="CR54" s="1266"/>
      <c r="CS54" s="1266"/>
      <c r="CT54" s="1266"/>
      <c r="CU54" s="1266"/>
      <c r="CV54" s="1266"/>
      <c r="CW54" s="1266"/>
      <c r="CX54" s="1266"/>
      <c r="CY54" s="1266"/>
      <c r="CZ54" s="1266"/>
      <c r="DA54" s="1266"/>
      <c r="DB54" s="1266"/>
      <c r="DC54" s="1266"/>
    </row>
    <row r="55" spans="1:109" ht="13" x14ac:dyDescent="0.2">
      <c r="A55" s="413"/>
      <c r="B55" s="405"/>
      <c r="G55" s="1272"/>
      <c r="H55" s="1272"/>
      <c r="I55" s="1272"/>
      <c r="J55" s="1272"/>
      <c r="K55" s="1273"/>
      <c r="L55" s="1273"/>
      <c r="M55" s="1273"/>
      <c r="N55" s="1273"/>
      <c r="AN55" s="1271" t="s">
        <v>630</v>
      </c>
      <c r="AO55" s="1271"/>
      <c r="AP55" s="1271"/>
      <c r="AQ55" s="1271"/>
      <c r="AR55" s="1271"/>
      <c r="AS55" s="1271"/>
      <c r="AT55" s="1271"/>
      <c r="AU55" s="1271"/>
      <c r="AV55" s="1271"/>
      <c r="AW55" s="1271"/>
      <c r="AX55" s="1271"/>
      <c r="AY55" s="1271"/>
      <c r="AZ55" s="1271"/>
      <c r="BA55" s="1271"/>
      <c r="BB55" s="1269" t="s">
        <v>628</v>
      </c>
      <c r="BC55" s="1269"/>
      <c r="BD55" s="1269"/>
      <c r="BE55" s="1269"/>
      <c r="BF55" s="1269"/>
      <c r="BG55" s="1269"/>
      <c r="BH55" s="1269"/>
      <c r="BI55" s="1269"/>
      <c r="BJ55" s="1269"/>
      <c r="BK55" s="1269"/>
      <c r="BL55" s="1269"/>
      <c r="BM55" s="1269"/>
      <c r="BN55" s="1269"/>
      <c r="BO55" s="1269"/>
      <c r="BP55" s="1278"/>
      <c r="BQ55" s="1266"/>
      <c r="BR55" s="1266"/>
      <c r="BS55" s="1266"/>
      <c r="BT55" s="1266"/>
      <c r="BU55" s="1266"/>
      <c r="BV55" s="1266"/>
      <c r="BW55" s="1266"/>
      <c r="BX55" s="1266">
        <v>244</v>
      </c>
      <c r="BY55" s="1266"/>
      <c r="BZ55" s="1266"/>
      <c r="CA55" s="1266"/>
      <c r="CB55" s="1266"/>
      <c r="CC55" s="1266"/>
      <c r="CD55" s="1266"/>
      <c r="CE55" s="1266"/>
      <c r="CF55" s="1266">
        <v>245.1</v>
      </c>
      <c r="CG55" s="1266"/>
      <c r="CH55" s="1266"/>
      <c r="CI55" s="1266"/>
      <c r="CJ55" s="1266"/>
      <c r="CK55" s="1266"/>
      <c r="CL55" s="1266"/>
      <c r="CM55" s="1266"/>
      <c r="CN55" s="1266">
        <v>246.9</v>
      </c>
      <c r="CO55" s="1266"/>
      <c r="CP55" s="1266"/>
      <c r="CQ55" s="1266"/>
      <c r="CR55" s="1266"/>
      <c r="CS55" s="1266"/>
      <c r="CT55" s="1266"/>
      <c r="CU55" s="1266"/>
      <c r="CV55" s="1266">
        <v>250.4</v>
      </c>
      <c r="CW55" s="1266"/>
      <c r="CX55" s="1266"/>
      <c r="CY55" s="1266"/>
      <c r="CZ55" s="1266"/>
      <c r="DA55" s="1266"/>
      <c r="DB55" s="1266"/>
      <c r="DC55" s="1266"/>
    </row>
    <row r="56" spans="1:109" ht="13" x14ac:dyDescent="0.2">
      <c r="A56" s="413"/>
      <c r="B56" s="405"/>
      <c r="G56" s="1272"/>
      <c r="H56" s="1272"/>
      <c r="I56" s="1272"/>
      <c r="J56" s="1272"/>
      <c r="K56" s="1273"/>
      <c r="L56" s="1273"/>
      <c r="M56" s="1273"/>
      <c r="N56" s="1273"/>
      <c r="AN56" s="1271"/>
      <c r="AO56" s="1271"/>
      <c r="AP56" s="1271"/>
      <c r="AQ56" s="1271"/>
      <c r="AR56" s="1271"/>
      <c r="AS56" s="1271"/>
      <c r="AT56" s="1271"/>
      <c r="AU56" s="1271"/>
      <c r="AV56" s="1271"/>
      <c r="AW56" s="1271"/>
      <c r="AX56" s="1271"/>
      <c r="AY56" s="1271"/>
      <c r="AZ56" s="1271"/>
      <c r="BA56" s="1271"/>
      <c r="BB56" s="1269"/>
      <c r="BC56" s="1269"/>
      <c r="BD56" s="1269"/>
      <c r="BE56" s="1269"/>
      <c r="BF56" s="1269"/>
      <c r="BG56" s="1269"/>
      <c r="BH56" s="1269"/>
      <c r="BI56" s="1269"/>
      <c r="BJ56" s="1269"/>
      <c r="BK56" s="1269"/>
      <c r="BL56" s="1269"/>
      <c r="BM56" s="1269"/>
      <c r="BN56" s="1269"/>
      <c r="BO56" s="1269"/>
      <c r="BP56" s="1266"/>
      <c r="BQ56" s="1266"/>
      <c r="BR56" s="1266"/>
      <c r="BS56" s="1266"/>
      <c r="BT56" s="1266"/>
      <c r="BU56" s="1266"/>
      <c r="BV56" s="1266"/>
      <c r="BW56" s="1266"/>
      <c r="BX56" s="1266"/>
      <c r="BY56" s="1266"/>
      <c r="BZ56" s="1266"/>
      <c r="CA56" s="1266"/>
      <c r="CB56" s="1266"/>
      <c r="CC56" s="1266"/>
      <c r="CD56" s="1266"/>
      <c r="CE56" s="1266"/>
      <c r="CF56" s="1266"/>
      <c r="CG56" s="1266"/>
      <c r="CH56" s="1266"/>
      <c r="CI56" s="1266"/>
      <c r="CJ56" s="1266"/>
      <c r="CK56" s="1266"/>
      <c r="CL56" s="1266"/>
      <c r="CM56" s="1266"/>
      <c r="CN56" s="1266"/>
      <c r="CO56" s="1266"/>
      <c r="CP56" s="1266"/>
      <c r="CQ56" s="1266"/>
      <c r="CR56" s="1266"/>
      <c r="CS56" s="1266"/>
      <c r="CT56" s="1266"/>
      <c r="CU56" s="1266"/>
      <c r="CV56" s="1266"/>
      <c r="CW56" s="1266"/>
      <c r="CX56" s="1266"/>
      <c r="CY56" s="1266"/>
      <c r="CZ56" s="1266"/>
      <c r="DA56" s="1266"/>
      <c r="DB56" s="1266"/>
      <c r="DC56" s="1266"/>
    </row>
    <row r="57" spans="1:109" s="413" customFormat="1" ht="13" x14ac:dyDescent="0.2">
      <c r="B57" s="417"/>
      <c r="G57" s="1272"/>
      <c r="H57" s="1272"/>
      <c r="I57" s="1267"/>
      <c r="J57" s="1267"/>
      <c r="K57" s="1273"/>
      <c r="L57" s="1273"/>
      <c r="M57" s="1273"/>
      <c r="N57" s="1273"/>
      <c r="AM57" s="398"/>
      <c r="AN57" s="1271"/>
      <c r="AO57" s="1271"/>
      <c r="AP57" s="1271"/>
      <c r="AQ57" s="1271"/>
      <c r="AR57" s="1271"/>
      <c r="AS57" s="1271"/>
      <c r="AT57" s="1271"/>
      <c r="AU57" s="1271"/>
      <c r="AV57" s="1271"/>
      <c r="AW57" s="1271"/>
      <c r="AX57" s="1271"/>
      <c r="AY57" s="1271"/>
      <c r="AZ57" s="1271"/>
      <c r="BA57" s="1271"/>
      <c r="BB57" s="1269" t="s">
        <v>629</v>
      </c>
      <c r="BC57" s="1269"/>
      <c r="BD57" s="1269"/>
      <c r="BE57" s="1269"/>
      <c r="BF57" s="1269"/>
      <c r="BG57" s="1269"/>
      <c r="BH57" s="1269"/>
      <c r="BI57" s="1269"/>
      <c r="BJ57" s="1269"/>
      <c r="BK57" s="1269"/>
      <c r="BL57" s="1269"/>
      <c r="BM57" s="1269"/>
      <c r="BN57" s="1269"/>
      <c r="BO57" s="1269"/>
      <c r="BP57" s="1278"/>
      <c r="BQ57" s="1266"/>
      <c r="BR57" s="1266"/>
      <c r="BS57" s="1266"/>
      <c r="BT57" s="1266"/>
      <c r="BU57" s="1266"/>
      <c r="BV57" s="1266"/>
      <c r="BW57" s="1266"/>
      <c r="BX57" s="1266">
        <v>55</v>
      </c>
      <c r="BY57" s="1266"/>
      <c r="BZ57" s="1266"/>
      <c r="CA57" s="1266"/>
      <c r="CB57" s="1266"/>
      <c r="CC57" s="1266"/>
      <c r="CD57" s="1266"/>
      <c r="CE57" s="1266"/>
      <c r="CF57" s="1266">
        <v>53.4</v>
      </c>
      <c r="CG57" s="1266"/>
      <c r="CH57" s="1266"/>
      <c r="CI57" s="1266"/>
      <c r="CJ57" s="1266"/>
      <c r="CK57" s="1266"/>
      <c r="CL57" s="1266"/>
      <c r="CM57" s="1266"/>
      <c r="CN57" s="1266">
        <v>54.8</v>
      </c>
      <c r="CO57" s="1266"/>
      <c r="CP57" s="1266"/>
      <c r="CQ57" s="1266"/>
      <c r="CR57" s="1266"/>
      <c r="CS57" s="1266"/>
      <c r="CT57" s="1266"/>
      <c r="CU57" s="1266"/>
      <c r="CV57" s="1266">
        <v>54.9</v>
      </c>
      <c r="CW57" s="1266"/>
      <c r="CX57" s="1266"/>
      <c r="CY57" s="1266"/>
      <c r="CZ57" s="1266"/>
      <c r="DA57" s="1266"/>
      <c r="DB57" s="1266"/>
      <c r="DC57" s="1266"/>
      <c r="DD57" s="418"/>
      <c r="DE57" s="417"/>
    </row>
    <row r="58" spans="1:109" s="413" customFormat="1" ht="13" x14ac:dyDescent="0.2">
      <c r="A58" s="398"/>
      <c r="B58" s="417"/>
      <c r="G58" s="1272"/>
      <c r="H58" s="1272"/>
      <c r="I58" s="1267"/>
      <c r="J58" s="1267"/>
      <c r="K58" s="1273"/>
      <c r="L58" s="1273"/>
      <c r="M58" s="1273"/>
      <c r="N58" s="1273"/>
      <c r="AM58" s="398"/>
      <c r="AN58" s="1271"/>
      <c r="AO58" s="1271"/>
      <c r="AP58" s="1271"/>
      <c r="AQ58" s="1271"/>
      <c r="AR58" s="1271"/>
      <c r="AS58" s="1271"/>
      <c r="AT58" s="1271"/>
      <c r="AU58" s="1271"/>
      <c r="AV58" s="1271"/>
      <c r="AW58" s="1271"/>
      <c r="AX58" s="1271"/>
      <c r="AY58" s="1271"/>
      <c r="AZ58" s="1271"/>
      <c r="BA58" s="1271"/>
      <c r="BB58" s="1269"/>
      <c r="BC58" s="1269"/>
      <c r="BD58" s="1269"/>
      <c r="BE58" s="1269"/>
      <c r="BF58" s="1269"/>
      <c r="BG58" s="1269"/>
      <c r="BH58" s="1269"/>
      <c r="BI58" s="1269"/>
      <c r="BJ58" s="1269"/>
      <c r="BK58" s="1269"/>
      <c r="BL58" s="1269"/>
      <c r="BM58" s="1269"/>
      <c r="BN58" s="1269"/>
      <c r="BO58" s="1269"/>
      <c r="BP58" s="1266"/>
      <c r="BQ58" s="1266"/>
      <c r="BR58" s="1266"/>
      <c r="BS58" s="1266"/>
      <c r="BT58" s="1266"/>
      <c r="BU58" s="1266"/>
      <c r="BV58" s="1266"/>
      <c r="BW58" s="1266"/>
      <c r="BX58" s="1266"/>
      <c r="BY58" s="1266"/>
      <c r="BZ58" s="1266"/>
      <c r="CA58" s="1266"/>
      <c r="CB58" s="1266"/>
      <c r="CC58" s="1266"/>
      <c r="CD58" s="1266"/>
      <c r="CE58" s="1266"/>
      <c r="CF58" s="1266"/>
      <c r="CG58" s="1266"/>
      <c r="CH58" s="1266"/>
      <c r="CI58" s="1266"/>
      <c r="CJ58" s="1266"/>
      <c r="CK58" s="1266"/>
      <c r="CL58" s="1266"/>
      <c r="CM58" s="1266"/>
      <c r="CN58" s="1266"/>
      <c r="CO58" s="1266"/>
      <c r="CP58" s="1266"/>
      <c r="CQ58" s="1266"/>
      <c r="CR58" s="1266"/>
      <c r="CS58" s="1266"/>
      <c r="CT58" s="1266"/>
      <c r="CU58" s="1266"/>
      <c r="CV58" s="1266"/>
      <c r="CW58" s="1266"/>
      <c r="CX58" s="1266"/>
      <c r="CY58" s="1266"/>
      <c r="CZ58" s="1266"/>
      <c r="DA58" s="1266"/>
      <c r="DB58" s="1266"/>
      <c r="DC58" s="1266"/>
      <c r="DD58" s="418"/>
      <c r="DE58" s="417"/>
    </row>
    <row r="59" spans="1:109" s="413" customFormat="1" ht="13" x14ac:dyDescent="0.2">
      <c r="A59" s="398"/>
      <c r="B59" s="417"/>
      <c r="K59" s="419"/>
      <c r="L59" s="419"/>
      <c r="M59" s="419"/>
      <c r="N59" s="419"/>
      <c r="AQ59" s="419"/>
      <c r="AR59" s="419"/>
      <c r="AS59" s="419"/>
      <c r="AT59" s="419"/>
      <c r="BC59" s="419"/>
      <c r="BD59" s="419"/>
      <c r="BE59" s="419"/>
      <c r="BF59" s="419"/>
      <c r="BO59" s="419"/>
      <c r="BP59" s="419"/>
      <c r="BQ59" s="419"/>
      <c r="BR59" s="419"/>
      <c r="CA59" s="419"/>
      <c r="CB59" s="419"/>
      <c r="CC59" s="419"/>
      <c r="CD59" s="419"/>
      <c r="CM59" s="419"/>
      <c r="CN59" s="419"/>
      <c r="CO59" s="419"/>
      <c r="CP59" s="419"/>
      <c r="CY59" s="419"/>
      <c r="CZ59" s="419"/>
      <c r="DA59" s="419"/>
      <c r="DB59" s="419"/>
      <c r="DC59" s="419"/>
      <c r="DD59" s="418"/>
      <c r="DE59" s="417"/>
    </row>
    <row r="60" spans="1:109" s="413" customFormat="1" ht="13" x14ac:dyDescent="0.2">
      <c r="A60" s="398"/>
      <c r="B60" s="417"/>
      <c r="K60" s="419"/>
      <c r="L60" s="419"/>
      <c r="M60" s="419"/>
      <c r="N60" s="419"/>
      <c r="AQ60" s="419"/>
      <c r="AR60" s="419"/>
      <c r="AS60" s="419"/>
      <c r="AT60" s="419"/>
      <c r="BC60" s="419"/>
      <c r="BD60" s="419"/>
      <c r="BE60" s="419"/>
      <c r="BF60" s="419"/>
      <c r="BO60" s="419"/>
      <c r="BP60" s="419"/>
      <c r="BQ60" s="419"/>
      <c r="BR60" s="419"/>
      <c r="CA60" s="419"/>
      <c r="CB60" s="419"/>
      <c r="CC60" s="419"/>
      <c r="CD60" s="419"/>
      <c r="CM60" s="419"/>
      <c r="CN60" s="419"/>
      <c r="CO60" s="419"/>
      <c r="CP60" s="419"/>
      <c r="CY60" s="419"/>
      <c r="CZ60" s="419"/>
      <c r="DA60" s="419"/>
      <c r="DB60" s="419"/>
      <c r="DC60" s="419"/>
      <c r="DD60" s="418"/>
      <c r="DE60" s="417"/>
    </row>
    <row r="61" spans="1:109" s="413" customFormat="1" ht="13" x14ac:dyDescent="0.2">
      <c r="A61" s="398"/>
      <c r="B61" s="420"/>
      <c r="C61" s="421"/>
      <c r="D61" s="421"/>
      <c r="E61" s="421"/>
      <c r="F61" s="421"/>
      <c r="G61" s="421"/>
      <c r="H61" s="421"/>
      <c r="I61" s="421"/>
      <c r="J61" s="421"/>
      <c r="K61" s="421"/>
      <c r="L61" s="421"/>
      <c r="M61" s="422"/>
      <c r="N61" s="422"/>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2"/>
      <c r="AT61" s="422"/>
      <c r="AU61" s="421"/>
      <c r="AV61" s="421"/>
      <c r="AW61" s="421"/>
      <c r="AX61" s="421"/>
      <c r="AY61" s="421"/>
      <c r="AZ61" s="421"/>
      <c r="BA61" s="421"/>
      <c r="BB61" s="421"/>
      <c r="BC61" s="421"/>
      <c r="BD61" s="421"/>
      <c r="BE61" s="422"/>
      <c r="BF61" s="422"/>
      <c r="BG61" s="421"/>
      <c r="BH61" s="421"/>
      <c r="BI61" s="421"/>
      <c r="BJ61" s="421"/>
      <c r="BK61" s="421"/>
      <c r="BL61" s="421"/>
      <c r="BM61" s="421"/>
      <c r="BN61" s="421"/>
      <c r="BO61" s="421"/>
      <c r="BP61" s="421"/>
      <c r="BQ61" s="422"/>
      <c r="BR61" s="422"/>
      <c r="BS61" s="421"/>
      <c r="BT61" s="421"/>
      <c r="BU61" s="421"/>
      <c r="BV61" s="421"/>
      <c r="BW61" s="421"/>
      <c r="BX61" s="421"/>
      <c r="BY61" s="421"/>
      <c r="BZ61" s="421"/>
      <c r="CA61" s="421"/>
      <c r="CB61" s="421"/>
      <c r="CC61" s="422"/>
      <c r="CD61" s="422"/>
      <c r="CE61" s="421"/>
      <c r="CF61" s="421"/>
      <c r="CG61" s="421"/>
      <c r="CH61" s="421"/>
      <c r="CI61" s="421"/>
      <c r="CJ61" s="421"/>
      <c r="CK61" s="421"/>
      <c r="CL61" s="421"/>
      <c r="CM61" s="421"/>
      <c r="CN61" s="421"/>
      <c r="CO61" s="422"/>
      <c r="CP61" s="422"/>
      <c r="CQ61" s="421"/>
      <c r="CR61" s="421"/>
      <c r="CS61" s="421"/>
      <c r="CT61" s="421"/>
      <c r="CU61" s="421"/>
      <c r="CV61" s="421"/>
      <c r="CW61" s="421"/>
      <c r="CX61" s="421"/>
      <c r="CY61" s="421"/>
      <c r="CZ61" s="421"/>
      <c r="DA61" s="422"/>
      <c r="DB61" s="422"/>
      <c r="DC61" s="422"/>
      <c r="DD61" s="423"/>
      <c r="DE61" s="417"/>
    </row>
    <row r="62" spans="1:109" ht="13" x14ac:dyDescent="0.2">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0"/>
      <c r="AY62" s="410"/>
      <c r="AZ62" s="410"/>
      <c r="BA62" s="410"/>
      <c r="BB62" s="410"/>
      <c r="BC62" s="410"/>
      <c r="BD62" s="410"/>
      <c r="BE62" s="410"/>
      <c r="BF62" s="410"/>
      <c r="BG62" s="410"/>
      <c r="BH62" s="410"/>
      <c r="BI62" s="410"/>
      <c r="BJ62" s="410"/>
      <c r="BK62" s="410"/>
      <c r="BL62" s="410"/>
      <c r="BM62" s="410"/>
      <c r="BN62" s="410"/>
      <c r="BO62" s="410"/>
      <c r="BP62" s="410"/>
      <c r="BQ62" s="410"/>
      <c r="BR62" s="410"/>
      <c r="BS62" s="410"/>
      <c r="BT62" s="410"/>
      <c r="BU62" s="410"/>
      <c r="BV62" s="410"/>
      <c r="BW62" s="410"/>
      <c r="BX62" s="410"/>
      <c r="BY62" s="410"/>
      <c r="BZ62" s="410"/>
      <c r="CA62" s="410"/>
      <c r="CB62" s="410"/>
      <c r="CC62" s="410"/>
      <c r="CD62" s="410"/>
      <c r="CE62" s="410"/>
      <c r="CF62" s="410"/>
      <c r="CG62" s="410"/>
      <c r="CH62" s="410"/>
      <c r="CI62" s="410"/>
      <c r="CJ62" s="410"/>
      <c r="CK62" s="410"/>
      <c r="CL62" s="410"/>
      <c r="CM62" s="410"/>
      <c r="CN62" s="410"/>
      <c r="CO62" s="410"/>
      <c r="CP62" s="410"/>
      <c r="CQ62" s="410"/>
      <c r="CR62" s="410"/>
      <c r="CS62" s="410"/>
      <c r="CT62" s="410"/>
      <c r="CU62" s="410"/>
      <c r="CV62" s="410"/>
      <c r="CW62" s="410"/>
      <c r="CX62" s="410"/>
      <c r="CY62" s="410"/>
      <c r="CZ62" s="410"/>
      <c r="DA62" s="410"/>
      <c r="DB62" s="410"/>
      <c r="DC62" s="410"/>
      <c r="DD62" s="410"/>
      <c r="DE62" s="398"/>
    </row>
    <row r="63" spans="1:109" ht="16.5" x14ac:dyDescent="0.2">
      <c r="B63" s="424" t="s">
        <v>631</v>
      </c>
    </row>
    <row r="64" spans="1:109" ht="13" x14ac:dyDescent="0.2">
      <c r="B64" s="405"/>
      <c r="G64" s="412"/>
      <c r="I64" s="425"/>
      <c r="J64" s="425"/>
      <c r="K64" s="425"/>
      <c r="L64" s="425"/>
      <c r="M64" s="425"/>
      <c r="N64" s="426"/>
      <c r="AM64" s="412"/>
      <c r="AN64" s="412" t="s">
        <v>624</v>
      </c>
      <c r="AP64" s="413"/>
      <c r="AQ64" s="413"/>
      <c r="AR64" s="413"/>
      <c r="AY64" s="412"/>
      <c r="BA64" s="413"/>
      <c r="BB64" s="413"/>
      <c r="BC64" s="413"/>
      <c r="BK64" s="412"/>
      <c r="BM64" s="413"/>
      <c r="BN64" s="413"/>
      <c r="BO64" s="413"/>
      <c r="BW64" s="412"/>
      <c r="BY64" s="413"/>
      <c r="BZ64" s="413"/>
      <c r="CA64" s="413"/>
      <c r="CI64" s="412"/>
      <c r="CK64" s="413"/>
      <c r="CL64" s="413"/>
      <c r="CM64" s="413"/>
      <c r="CU64" s="412"/>
      <c r="CW64" s="413"/>
      <c r="CX64" s="413"/>
      <c r="CY64" s="413"/>
    </row>
    <row r="65" spans="2:107" ht="13" x14ac:dyDescent="0.2">
      <c r="B65" s="405"/>
      <c r="AN65" s="1279" t="s">
        <v>632</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 x14ac:dyDescent="0.2">
      <c r="B66" s="405"/>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 x14ac:dyDescent="0.2">
      <c r="B67" s="405"/>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 x14ac:dyDescent="0.2">
      <c r="B68" s="405"/>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 x14ac:dyDescent="0.2">
      <c r="B69" s="405"/>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 x14ac:dyDescent="0.2">
      <c r="B70" s="405"/>
      <c r="H70" s="427"/>
      <c r="I70" s="427"/>
      <c r="J70" s="428"/>
      <c r="K70" s="428"/>
      <c r="L70" s="429"/>
      <c r="M70" s="428"/>
      <c r="N70" s="429"/>
      <c r="AN70" s="414"/>
      <c r="AO70" s="414"/>
      <c r="AP70" s="414"/>
      <c r="AZ70" s="414"/>
      <c r="BA70" s="414"/>
      <c r="BB70" s="414"/>
      <c r="BL70" s="414"/>
      <c r="BM70" s="414"/>
      <c r="BN70" s="414"/>
      <c r="BX70" s="414"/>
      <c r="BY70" s="414"/>
      <c r="BZ70" s="414"/>
      <c r="CJ70" s="414"/>
      <c r="CK70" s="414"/>
      <c r="CL70" s="414"/>
      <c r="CV70" s="414"/>
      <c r="CW70" s="414"/>
      <c r="CX70" s="414"/>
    </row>
    <row r="71" spans="2:107" ht="13" x14ac:dyDescent="0.2">
      <c r="B71" s="405"/>
      <c r="G71" s="430"/>
      <c r="I71" s="431"/>
      <c r="J71" s="428"/>
      <c r="K71" s="428"/>
      <c r="L71" s="429"/>
      <c r="M71" s="428"/>
      <c r="N71" s="429"/>
      <c r="AM71" s="430"/>
      <c r="AN71" s="398" t="s">
        <v>626</v>
      </c>
    </row>
    <row r="72" spans="2:107" ht="13" x14ac:dyDescent="0.2">
      <c r="B72" s="405"/>
      <c r="G72" s="1272"/>
      <c r="H72" s="1272"/>
      <c r="I72" s="1272"/>
      <c r="J72" s="1272"/>
      <c r="K72" s="415"/>
      <c r="L72" s="415"/>
      <c r="M72" s="416"/>
      <c r="N72" s="416"/>
      <c r="AN72" s="1275"/>
      <c r="AO72" s="1276"/>
      <c r="AP72" s="1276"/>
      <c r="AQ72" s="1276"/>
      <c r="AR72" s="1276"/>
      <c r="AS72" s="1276"/>
      <c r="AT72" s="1276"/>
      <c r="AU72" s="1276"/>
      <c r="AV72" s="1276"/>
      <c r="AW72" s="1276"/>
      <c r="AX72" s="1276"/>
      <c r="AY72" s="1276"/>
      <c r="AZ72" s="1276"/>
      <c r="BA72" s="1276"/>
      <c r="BB72" s="1276"/>
      <c r="BC72" s="1276"/>
      <c r="BD72" s="1276"/>
      <c r="BE72" s="1276"/>
      <c r="BF72" s="1276"/>
      <c r="BG72" s="1276"/>
      <c r="BH72" s="1276"/>
      <c r="BI72" s="1276"/>
      <c r="BJ72" s="1276"/>
      <c r="BK72" s="1276"/>
      <c r="BL72" s="1276"/>
      <c r="BM72" s="1276"/>
      <c r="BN72" s="1276"/>
      <c r="BO72" s="1277"/>
      <c r="BP72" s="1271" t="s">
        <v>545</v>
      </c>
      <c r="BQ72" s="1271"/>
      <c r="BR72" s="1271"/>
      <c r="BS72" s="1271"/>
      <c r="BT72" s="1271"/>
      <c r="BU72" s="1271"/>
      <c r="BV72" s="1271"/>
      <c r="BW72" s="1271"/>
      <c r="BX72" s="1271" t="s">
        <v>546</v>
      </c>
      <c r="BY72" s="1271"/>
      <c r="BZ72" s="1271"/>
      <c r="CA72" s="1271"/>
      <c r="CB72" s="1271"/>
      <c r="CC72" s="1271"/>
      <c r="CD72" s="1271"/>
      <c r="CE72" s="1271"/>
      <c r="CF72" s="1271" t="s">
        <v>547</v>
      </c>
      <c r="CG72" s="1271"/>
      <c r="CH72" s="1271"/>
      <c r="CI72" s="1271"/>
      <c r="CJ72" s="1271"/>
      <c r="CK72" s="1271"/>
      <c r="CL72" s="1271"/>
      <c r="CM72" s="1271"/>
      <c r="CN72" s="1271" t="s">
        <v>548</v>
      </c>
      <c r="CO72" s="1271"/>
      <c r="CP72" s="1271"/>
      <c r="CQ72" s="1271"/>
      <c r="CR72" s="1271"/>
      <c r="CS72" s="1271"/>
      <c r="CT72" s="1271"/>
      <c r="CU72" s="1271"/>
      <c r="CV72" s="1271" t="s">
        <v>549</v>
      </c>
      <c r="CW72" s="1271"/>
      <c r="CX72" s="1271"/>
      <c r="CY72" s="1271"/>
      <c r="CZ72" s="1271"/>
      <c r="DA72" s="1271"/>
      <c r="DB72" s="1271"/>
      <c r="DC72" s="1271"/>
    </row>
    <row r="73" spans="2:107" ht="13" x14ac:dyDescent="0.2">
      <c r="B73" s="405"/>
      <c r="G73" s="1274"/>
      <c r="H73" s="1274"/>
      <c r="I73" s="1274"/>
      <c r="J73" s="1274"/>
      <c r="K73" s="1270"/>
      <c r="L73" s="1270"/>
      <c r="M73" s="1270"/>
      <c r="N73" s="1270"/>
      <c r="AM73" s="414"/>
      <c r="AN73" s="1269" t="s">
        <v>627</v>
      </c>
      <c r="AO73" s="1269"/>
      <c r="AP73" s="1269"/>
      <c r="AQ73" s="1269"/>
      <c r="AR73" s="1269"/>
      <c r="AS73" s="1269"/>
      <c r="AT73" s="1269"/>
      <c r="AU73" s="1269"/>
      <c r="AV73" s="1269"/>
      <c r="AW73" s="1269"/>
      <c r="AX73" s="1269"/>
      <c r="AY73" s="1269"/>
      <c r="AZ73" s="1269"/>
      <c r="BA73" s="1269"/>
      <c r="BB73" s="1269" t="s">
        <v>628</v>
      </c>
      <c r="BC73" s="1269"/>
      <c r="BD73" s="1269"/>
      <c r="BE73" s="1269"/>
      <c r="BF73" s="1269"/>
      <c r="BG73" s="1269"/>
      <c r="BH73" s="1269"/>
      <c r="BI73" s="1269"/>
      <c r="BJ73" s="1269"/>
      <c r="BK73" s="1269"/>
      <c r="BL73" s="1269"/>
      <c r="BM73" s="1269"/>
      <c r="BN73" s="1269"/>
      <c r="BO73" s="1269"/>
      <c r="BP73" s="1266">
        <v>307.7</v>
      </c>
      <c r="BQ73" s="1266"/>
      <c r="BR73" s="1266"/>
      <c r="BS73" s="1266"/>
      <c r="BT73" s="1266"/>
      <c r="BU73" s="1266"/>
      <c r="BV73" s="1266"/>
      <c r="BW73" s="1266"/>
      <c r="BX73" s="1266">
        <v>315.7</v>
      </c>
      <c r="BY73" s="1266"/>
      <c r="BZ73" s="1266"/>
      <c r="CA73" s="1266"/>
      <c r="CB73" s="1266"/>
      <c r="CC73" s="1266"/>
      <c r="CD73" s="1266"/>
      <c r="CE73" s="1266"/>
      <c r="CF73" s="1266">
        <v>322.2</v>
      </c>
      <c r="CG73" s="1266"/>
      <c r="CH73" s="1266"/>
      <c r="CI73" s="1266"/>
      <c r="CJ73" s="1266"/>
      <c r="CK73" s="1266"/>
      <c r="CL73" s="1266"/>
      <c r="CM73" s="1266"/>
      <c r="CN73" s="1266">
        <v>323.5</v>
      </c>
      <c r="CO73" s="1266"/>
      <c r="CP73" s="1266"/>
      <c r="CQ73" s="1266"/>
      <c r="CR73" s="1266"/>
      <c r="CS73" s="1266"/>
      <c r="CT73" s="1266"/>
      <c r="CU73" s="1266"/>
      <c r="CV73" s="1266">
        <v>326.89999999999998</v>
      </c>
      <c r="CW73" s="1266"/>
      <c r="CX73" s="1266"/>
      <c r="CY73" s="1266"/>
      <c r="CZ73" s="1266"/>
      <c r="DA73" s="1266"/>
      <c r="DB73" s="1266"/>
      <c r="DC73" s="1266"/>
    </row>
    <row r="74" spans="2:107" ht="13" x14ac:dyDescent="0.2">
      <c r="B74" s="405"/>
      <c r="G74" s="1274"/>
      <c r="H74" s="1274"/>
      <c r="I74" s="1274"/>
      <c r="J74" s="1274"/>
      <c r="K74" s="1270"/>
      <c r="L74" s="1270"/>
      <c r="M74" s="1270"/>
      <c r="N74" s="1270"/>
      <c r="AM74" s="414"/>
      <c r="AN74" s="1269"/>
      <c r="AO74" s="1269"/>
      <c r="AP74" s="1269"/>
      <c r="AQ74" s="1269"/>
      <c r="AR74" s="1269"/>
      <c r="AS74" s="1269"/>
      <c r="AT74" s="1269"/>
      <c r="AU74" s="1269"/>
      <c r="AV74" s="1269"/>
      <c r="AW74" s="1269"/>
      <c r="AX74" s="1269"/>
      <c r="AY74" s="1269"/>
      <c r="AZ74" s="1269"/>
      <c r="BA74" s="1269"/>
      <c r="BB74" s="1269"/>
      <c r="BC74" s="1269"/>
      <c r="BD74" s="1269"/>
      <c r="BE74" s="1269"/>
      <c r="BF74" s="1269"/>
      <c r="BG74" s="1269"/>
      <c r="BH74" s="1269"/>
      <c r="BI74" s="1269"/>
      <c r="BJ74" s="1269"/>
      <c r="BK74" s="1269"/>
      <c r="BL74" s="1269"/>
      <c r="BM74" s="1269"/>
      <c r="BN74" s="1269"/>
      <c r="BO74" s="1269"/>
      <c r="BP74" s="1266"/>
      <c r="BQ74" s="1266"/>
      <c r="BR74" s="1266"/>
      <c r="BS74" s="1266"/>
      <c r="BT74" s="1266"/>
      <c r="BU74" s="1266"/>
      <c r="BV74" s="1266"/>
      <c r="BW74" s="1266"/>
      <c r="BX74" s="1266"/>
      <c r="BY74" s="1266"/>
      <c r="BZ74" s="1266"/>
      <c r="CA74" s="1266"/>
      <c r="CB74" s="1266"/>
      <c r="CC74" s="1266"/>
      <c r="CD74" s="1266"/>
      <c r="CE74" s="1266"/>
      <c r="CF74" s="1266"/>
      <c r="CG74" s="1266"/>
      <c r="CH74" s="1266"/>
      <c r="CI74" s="1266"/>
      <c r="CJ74" s="1266"/>
      <c r="CK74" s="1266"/>
      <c r="CL74" s="1266"/>
      <c r="CM74" s="1266"/>
      <c r="CN74" s="1266"/>
      <c r="CO74" s="1266"/>
      <c r="CP74" s="1266"/>
      <c r="CQ74" s="1266"/>
      <c r="CR74" s="1266"/>
      <c r="CS74" s="1266"/>
      <c r="CT74" s="1266"/>
      <c r="CU74" s="1266"/>
      <c r="CV74" s="1266"/>
      <c r="CW74" s="1266"/>
      <c r="CX74" s="1266"/>
      <c r="CY74" s="1266"/>
      <c r="CZ74" s="1266"/>
      <c r="DA74" s="1266"/>
      <c r="DB74" s="1266"/>
      <c r="DC74" s="1266"/>
    </row>
    <row r="75" spans="2:107" ht="13" x14ac:dyDescent="0.2">
      <c r="B75" s="405"/>
      <c r="G75" s="1274"/>
      <c r="H75" s="1274"/>
      <c r="I75" s="1272"/>
      <c r="J75" s="1272"/>
      <c r="K75" s="1273"/>
      <c r="L75" s="1273"/>
      <c r="M75" s="1273"/>
      <c r="N75" s="1273"/>
      <c r="AM75" s="414"/>
      <c r="AN75" s="1269"/>
      <c r="AO75" s="1269"/>
      <c r="AP75" s="1269"/>
      <c r="AQ75" s="1269"/>
      <c r="AR75" s="1269"/>
      <c r="AS75" s="1269"/>
      <c r="AT75" s="1269"/>
      <c r="AU75" s="1269"/>
      <c r="AV75" s="1269"/>
      <c r="AW75" s="1269"/>
      <c r="AX75" s="1269"/>
      <c r="AY75" s="1269"/>
      <c r="AZ75" s="1269"/>
      <c r="BA75" s="1269"/>
      <c r="BB75" s="1269" t="s">
        <v>633</v>
      </c>
      <c r="BC75" s="1269"/>
      <c r="BD75" s="1269"/>
      <c r="BE75" s="1269"/>
      <c r="BF75" s="1269"/>
      <c r="BG75" s="1269"/>
      <c r="BH75" s="1269"/>
      <c r="BI75" s="1269"/>
      <c r="BJ75" s="1269"/>
      <c r="BK75" s="1269"/>
      <c r="BL75" s="1269"/>
      <c r="BM75" s="1269"/>
      <c r="BN75" s="1269"/>
      <c r="BO75" s="1269"/>
      <c r="BP75" s="1266">
        <v>20.6</v>
      </c>
      <c r="BQ75" s="1266"/>
      <c r="BR75" s="1266"/>
      <c r="BS75" s="1266"/>
      <c r="BT75" s="1266"/>
      <c r="BU75" s="1266"/>
      <c r="BV75" s="1266"/>
      <c r="BW75" s="1266"/>
      <c r="BX75" s="1266">
        <v>20.5</v>
      </c>
      <c r="BY75" s="1266"/>
      <c r="BZ75" s="1266"/>
      <c r="CA75" s="1266"/>
      <c r="CB75" s="1266"/>
      <c r="CC75" s="1266"/>
      <c r="CD75" s="1266"/>
      <c r="CE75" s="1266"/>
      <c r="CF75" s="1266">
        <v>21.1</v>
      </c>
      <c r="CG75" s="1266"/>
      <c r="CH75" s="1266"/>
      <c r="CI75" s="1266"/>
      <c r="CJ75" s="1266"/>
      <c r="CK75" s="1266"/>
      <c r="CL75" s="1266"/>
      <c r="CM75" s="1266"/>
      <c r="CN75" s="1266">
        <v>20.9</v>
      </c>
      <c r="CO75" s="1266"/>
      <c r="CP75" s="1266"/>
      <c r="CQ75" s="1266"/>
      <c r="CR75" s="1266"/>
      <c r="CS75" s="1266"/>
      <c r="CT75" s="1266"/>
      <c r="CU75" s="1266"/>
      <c r="CV75" s="1266">
        <v>20.7</v>
      </c>
      <c r="CW75" s="1266"/>
      <c r="CX75" s="1266"/>
      <c r="CY75" s="1266"/>
      <c r="CZ75" s="1266"/>
      <c r="DA75" s="1266"/>
      <c r="DB75" s="1266"/>
      <c r="DC75" s="1266"/>
    </row>
    <row r="76" spans="2:107" ht="13" x14ac:dyDescent="0.2">
      <c r="B76" s="405"/>
      <c r="G76" s="1274"/>
      <c r="H76" s="1274"/>
      <c r="I76" s="1272"/>
      <c r="J76" s="1272"/>
      <c r="K76" s="1273"/>
      <c r="L76" s="1273"/>
      <c r="M76" s="1273"/>
      <c r="N76" s="1273"/>
      <c r="AM76" s="414"/>
      <c r="AN76" s="1269"/>
      <c r="AO76" s="1269"/>
      <c r="AP76" s="1269"/>
      <c r="AQ76" s="1269"/>
      <c r="AR76" s="1269"/>
      <c r="AS76" s="1269"/>
      <c r="AT76" s="1269"/>
      <c r="AU76" s="1269"/>
      <c r="AV76" s="1269"/>
      <c r="AW76" s="1269"/>
      <c r="AX76" s="1269"/>
      <c r="AY76" s="1269"/>
      <c r="AZ76" s="1269"/>
      <c r="BA76" s="1269"/>
      <c r="BB76" s="1269"/>
      <c r="BC76" s="1269"/>
      <c r="BD76" s="1269"/>
      <c r="BE76" s="1269"/>
      <c r="BF76" s="1269"/>
      <c r="BG76" s="1269"/>
      <c r="BH76" s="1269"/>
      <c r="BI76" s="1269"/>
      <c r="BJ76" s="1269"/>
      <c r="BK76" s="1269"/>
      <c r="BL76" s="1269"/>
      <c r="BM76" s="1269"/>
      <c r="BN76" s="1269"/>
      <c r="BO76" s="1269"/>
      <c r="BP76" s="1266"/>
      <c r="BQ76" s="1266"/>
      <c r="BR76" s="1266"/>
      <c r="BS76" s="1266"/>
      <c r="BT76" s="1266"/>
      <c r="BU76" s="1266"/>
      <c r="BV76" s="1266"/>
      <c r="BW76" s="1266"/>
      <c r="BX76" s="1266"/>
      <c r="BY76" s="1266"/>
      <c r="BZ76" s="1266"/>
      <c r="CA76" s="1266"/>
      <c r="CB76" s="1266"/>
      <c r="CC76" s="1266"/>
      <c r="CD76" s="1266"/>
      <c r="CE76" s="1266"/>
      <c r="CF76" s="1266"/>
      <c r="CG76" s="1266"/>
      <c r="CH76" s="1266"/>
      <c r="CI76" s="1266"/>
      <c r="CJ76" s="1266"/>
      <c r="CK76" s="1266"/>
      <c r="CL76" s="1266"/>
      <c r="CM76" s="1266"/>
      <c r="CN76" s="1266"/>
      <c r="CO76" s="1266"/>
      <c r="CP76" s="1266"/>
      <c r="CQ76" s="1266"/>
      <c r="CR76" s="1266"/>
      <c r="CS76" s="1266"/>
      <c r="CT76" s="1266"/>
      <c r="CU76" s="1266"/>
      <c r="CV76" s="1266"/>
      <c r="CW76" s="1266"/>
      <c r="CX76" s="1266"/>
      <c r="CY76" s="1266"/>
      <c r="CZ76" s="1266"/>
      <c r="DA76" s="1266"/>
      <c r="DB76" s="1266"/>
      <c r="DC76" s="1266"/>
    </row>
    <row r="77" spans="2:107" ht="13" x14ac:dyDescent="0.2">
      <c r="B77" s="405"/>
      <c r="G77" s="1272"/>
      <c r="H77" s="1272"/>
      <c r="I77" s="1272"/>
      <c r="J77" s="1272"/>
      <c r="K77" s="1270"/>
      <c r="L77" s="1270"/>
      <c r="M77" s="1270"/>
      <c r="N77" s="1270"/>
      <c r="AN77" s="1271" t="s">
        <v>630</v>
      </c>
      <c r="AO77" s="1271"/>
      <c r="AP77" s="1271"/>
      <c r="AQ77" s="1271"/>
      <c r="AR77" s="1271"/>
      <c r="AS77" s="1271"/>
      <c r="AT77" s="1271"/>
      <c r="AU77" s="1271"/>
      <c r="AV77" s="1271"/>
      <c r="AW77" s="1271"/>
      <c r="AX77" s="1271"/>
      <c r="AY77" s="1271"/>
      <c r="AZ77" s="1271"/>
      <c r="BA77" s="1271"/>
      <c r="BB77" s="1269" t="s">
        <v>628</v>
      </c>
      <c r="BC77" s="1269"/>
      <c r="BD77" s="1269"/>
      <c r="BE77" s="1269"/>
      <c r="BF77" s="1269"/>
      <c r="BG77" s="1269"/>
      <c r="BH77" s="1269"/>
      <c r="BI77" s="1269"/>
      <c r="BJ77" s="1269"/>
      <c r="BK77" s="1269"/>
      <c r="BL77" s="1269"/>
      <c r="BM77" s="1269"/>
      <c r="BN77" s="1269"/>
      <c r="BO77" s="1269"/>
      <c r="BP77" s="1266">
        <v>239.1</v>
      </c>
      <c r="BQ77" s="1266"/>
      <c r="BR77" s="1266"/>
      <c r="BS77" s="1266"/>
      <c r="BT77" s="1266"/>
      <c r="BU77" s="1266"/>
      <c r="BV77" s="1266"/>
      <c r="BW77" s="1266"/>
      <c r="BX77" s="1266">
        <v>244</v>
      </c>
      <c r="BY77" s="1266"/>
      <c r="BZ77" s="1266"/>
      <c r="CA77" s="1266"/>
      <c r="CB77" s="1266"/>
      <c r="CC77" s="1266"/>
      <c r="CD77" s="1266"/>
      <c r="CE77" s="1266"/>
      <c r="CF77" s="1266">
        <v>245.1</v>
      </c>
      <c r="CG77" s="1266"/>
      <c r="CH77" s="1266"/>
      <c r="CI77" s="1266"/>
      <c r="CJ77" s="1266"/>
      <c r="CK77" s="1266"/>
      <c r="CL77" s="1266"/>
      <c r="CM77" s="1266"/>
      <c r="CN77" s="1266">
        <v>246.9</v>
      </c>
      <c r="CO77" s="1266"/>
      <c r="CP77" s="1266"/>
      <c r="CQ77" s="1266"/>
      <c r="CR77" s="1266"/>
      <c r="CS77" s="1266"/>
      <c r="CT77" s="1266"/>
      <c r="CU77" s="1266"/>
      <c r="CV77" s="1266">
        <v>250.4</v>
      </c>
      <c r="CW77" s="1266"/>
      <c r="CX77" s="1266"/>
      <c r="CY77" s="1266"/>
      <c r="CZ77" s="1266"/>
      <c r="DA77" s="1266"/>
      <c r="DB77" s="1266"/>
      <c r="DC77" s="1266"/>
    </row>
    <row r="78" spans="2:107" ht="13" x14ac:dyDescent="0.2">
      <c r="B78" s="405"/>
      <c r="G78" s="1272"/>
      <c r="H78" s="1272"/>
      <c r="I78" s="1272"/>
      <c r="J78" s="1272"/>
      <c r="K78" s="1270"/>
      <c r="L78" s="1270"/>
      <c r="M78" s="1270"/>
      <c r="N78" s="1270"/>
      <c r="AN78" s="1271"/>
      <c r="AO78" s="1271"/>
      <c r="AP78" s="1271"/>
      <c r="AQ78" s="1271"/>
      <c r="AR78" s="1271"/>
      <c r="AS78" s="1271"/>
      <c r="AT78" s="1271"/>
      <c r="AU78" s="1271"/>
      <c r="AV78" s="1271"/>
      <c r="AW78" s="1271"/>
      <c r="AX78" s="1271"/>
      <c r="AY78" s="1271"/>
      <c r="AZ78" s="1271"/>
      <c r="BA78" s="1271"/>
      <c r="BB78" s="1269"/>
      <c r="BC78" s="1269"/>
      <c r="BD78" s="1269"/>
      <c r="BE78" s="1269"/>
      <c r="BF78" s="1269"/>
      <c r="BG78" s="1269"/>
      <c r="BH78" s="1269"/>
      <c r="BI78" s="1269"/>
      <c r="BJ78" s="1269"/>
      <c r="BK78" s="1269"/>
      <c r="BL78" s="1269"/>
      <c r="BM78" s="1269"/>
      <c r="BN78" s="1269"/>
      <c r="BO78" s="1269"/>
      <c r="BP78" s="1266"/>
      <c r="BQ78" s="1266"/>
      <c r="BR78" s="1266"/>
      <c r="BS78" s="1266"/>
      <c r="BT78" s="1266"/>
      <c r="BU78" s="1266"/>
      <c r="BV78" s="1266"/>
      <c r="BW78" s="1266"/>
      <c r="BX78" s="1266"/>
      <c r="BY78" s="1266"/>
      <c r="BZ78" s="1266"/>
      <c r="CA78" s="1266"/>
      <c r="CB78" s="1266"/>
      <c r="CC78" s="1266"/>
      <c r="CD78" s="1266"/>
      <c r="CE78" s="1266"/>
      <c r="CF78" s="1266"/>
      <c r="CG78" s="1266"/>
      <c r="CH78" s="1266"/>
      <c r="CI78" s="1266"/>
      <c r="CJ78" s="1266"/>
      <c r="CK78" s="1266"/>
      <c r="CL78" s="1266"/>
      <c r="CM78" s="1266"/>
      <c r="CN78" s="1266"/>
      <c r="CO78" s="1266"/>
      <c r="CP78" s="1266"/>
      <c r="CQ78" s="1266"/>
      <c r="CR78" s="1266"/>
      <c r="CS78" s="1266"/>
      <c r="CT78" s="1266"/>
      <c r="CU78" s="1266"/>
      <c r="CV78" s="1266"/>
      <c r="CW78" s="1266"/>
      <c r="CX78" s="1266"/>
      <c r="CY78" s="1266"/>
      <c r="CZ78" s="1266"/>
      <c r="DA78" s="1266"/>
      <c r="DB78" s="1266"/>
      <c r="DC78" s="1266"/>
    </row>
    <row r="79" spans="2:107" ht="13" x14ac:dyDescent="0.2">
      <c r="B79" s="405"/>
      <c r="G79" s="1272"/>
      <c r="H79" s="1272"/>
      <c r="I79" s="1267"/>
      <c r="J79" s="1267"/>
      <c r="K79" s="1268"/>
      <c r="L79" s="1268"/>
      <c r="M79" s="1268"/>
      <c r="N79" s="1268"/>
      <c r="AN79" s="1271"/>
      <c r="AO79" s="1271"/>
      <c r="AP79" s="1271"/>
      <c r="AQ79" s="1271"/>
      <c r="AR79" s="1271"/>
      <c r="AS79" s="1271"/>
      <c r="AT79" s="1271"/>
      <c r="AU79" s="1271"/>
      <c r="AV79" s="1271"/>
      <c r="AW79" s="1271"/>
      <c r="AX79" s="1271"/>
      <c r="AY79" s="1271"/>
      <c r="AZ79" s="1271"/>
      <c r="BA79" s="1271"/>
      <c r="BB79" s="1269" t="s">
        <v>633</v>
      </c>
      <c r="BC79" s="1269"/>
      <c r="BD79" s="1269"/>
      <c r="BE79" s="1269"/>
      <c r="BF79" s="1269"/>
      <c r="BG79" s="1269"/>
      <c r="BH79" s="1269"/>
      <c r="BI79" s="1269"/>
      <c r="BJ79" s="1269"/>
      <c r="BK79" s="1269"/>
      <c r="BL79" s="1269"/>
      <c r="BM79" s="1269"/>
      <c r="BN79" s="1269"/>
      <c r="BO79" s="1269"/>
      <c r="BP79" s="1266">
        <v>15.9</v>
      </c>
      <c r="BQ79" s="1266"/>
      <c r="BR79" s="1266"/>
      <c r="BS79" s="1266"/>
      <c r="BT79" s="1266"/>
      <c r="BU79" s="1266"/>
      <c r="BV79" s="1266"/>
      <c r="BW79" s="1266"/>
      <c r="BX79" s="1266">
        <v>15.4</v>
      </c>
      <c r="BY79" s="1266"/>
      <c r="BZ79" s="1266"/>
      <c r="CA79" s="1266"/>
      <c r="CB79" s="1266"/>
      <c r="CC79" s="1266"/>
      <c r="CD79" s="1266"/>
      <c r="CE79" s="1266"/>
      <c r="CF79" s="1266">
        <v>15.2</v>
      </c>
      <c r="CG79" s="1266"/>
      <c r="CH79" s="1266"/>
      <c r="CI79" s="1266"/>
      <c r="CJ79" s="1266"/>
      <c r="CK79" s="1266"/>
      <c r="CL79" s="1266"/>
      <c r="CM79" s="1266"/>
      <c r="CN79" s="1266">
        <v>14.9</v>
      </c>
      <c r="CO79" s="1266"/>
      <c r="CP79" s="1266"/>
      <c r="CQ79" s="1266"/>
      <c r="CR79" s="1266"/>
      <c r="CS79" s="1266"/>
      <c r="CT79" s="1266"/>
      <c r="CU79" s="1266"/>
      <c r="CV79" s="1266">
        <v>14.4</v>
      </c>
      <c r="CW79" s="1266"/>
      <c r="CX79" s="1266"/>
      <c r="CY79" s="1266"/>
      <c r="CZ79" s="1266"/>
      <c r="DA79" s="1266"/>
      <c r="DB79" s="1266"/>
      <c r="DC79" s="1266"/>
    </row>
    <row r="80" spans="2:107" ht="13" x14ac:dyDescent="0.2">
      <c r="B80" s="405"/>
      <c r="G80" s="1272"/>
      <c r="H80" s="1272"/>
      <c r="I80" s="1267"/>
      <c r="J80" s="1267"/>
      <c r="K80" s="1268"/>
      <c r="L80" s="1268"/>
      <c r="M80" s="1268"/>
      <c r="N80" s="1268"/>
      <c r="AN80" s="1271"/>
      <c r="AO80" s="1271"/>
      <c r="AP80" s="1271"/>
      <c r="AQ80" s="1271"/>
      <c r="AR80" s="1271"/>
      <c r="AS80" s="1271"/>
      <c r="AT80" s="1271"/>
      <c r="AU80" s="1271"/>
      <c r="AV80" s="1271"/>
      <c r="AW80" s="1271"/>
      <c r="AX80" s="1271"/>
      <c r="AY80" s="1271"/>
      <c r="AZ80" s="1271"/>
      <c r="BA80" s="1271"/>
      <c r="BB80" s="1269"/>
      <c r="BC80" s="1269"/>
      <c r="BD80" s="1269"/>
      <c r="BE80" s="1269"/>
      <c r="BF80" s="1269"/>
      <c r="BG80" s="1269"/>
      <c r="BH80" s="1269"/>
      <c r="BI80" s="1269"/>
      <c r="BJ80" s="1269"/>
      <c r="BK80" s="1269"/>
      <c r="BL80" s="1269"/>
      <c r="BM80" s="1269"/>
      <c r="BN80" s="1269"/>
      <c r="BO80" s="1269"/>
      <c r="BP80" s="1266"/>
      <c r="BQ80" s="1266"/>
      <c r="BR80" s="1266"/>
      <c r="BS80" s="1266"/>
      <c r="BT80" s="1266"/>
      <c r="BU80" s="1266"/>
      <c r="BV80" s="1266"/>
      <c r="BW80" s="1266"/>
      <c r="BX80" s="1266"/>
      <c r="BY80" s="1266"/>
      <c r="BZ80" s="1266"/>
      <c r="CA80" s="1266"/>
      <c r="CB80" s="1266"/>
      <c r="CC80" s="1266"/>
      <c r="CD80" s="1266"/>
      <c r="CE80" s="1266"/>
      <c r="CF80" s="1266"/>
      <c r="CG80" s="1266"/>
      <c r="CH80" s="1266"/>
      <c r="CI80" s="1266"/>
      <c r="CJ80" s="1266"/>
      <c r="CK80" s="1266"/>
      <c r="CL80" s="1266"/>
      <c r="CM80" s="1266"/>
      <c r="CN80" s="1266"/>
      <c r="CO80" s="1266"/>
      <c r="CP80" s="1266"/>
      <c r="CQ80" s="1266"/>
      <c r="CR80" s="1266"/>
      <c r="CS80" s="1266"/>
      <c r="CT80" s="1266"/>
      <c r="CU80" s="1266"/>
      <c r="CV80" s="1266"/>
      <c r="CW80" s="1266"/>
      <c r="CX80" s="1266"/>
      <c r="CY80" s="1266"/>
      <c r="CZ80" s="1266"/>
      <c r="DA80" s="1266"/>
      <c r="DB80" s="1266"/>
      <c r="DC80" s="1266"/>
    </row>
    <row r="81" spans="2:109" ht="13" x14ac:dyDescent="0.2">
      <c r="B81" s="405"/>
    </row>
    <row r="82" spans="2:109" ht="16.5" x14ac:dyDescent="0.2">
      <c r="B82" s="405"/>
      <c r="K82" s="432"/>
      <c r="L82" s="432"/>
      <c r="M82" s="432"/>
      <c r="N82" s="432"/>
      <c r="AQ82" s="432"/>
      <c r="AR82" s="432"/>
      <c r="AS82" s="432"/>
      <c r="AT82" s="432"/>
      <c r="BC82" s="432"/>
      <c r="BD82" s="432"/>
      <c r="BE82" s="432"/>
      <c r="BF82" s="432"/>
      <c r="BO82" s="432"/>
      <c r="BP82" s="432"/>
      <c r="BQ82" s="432"/>
      <c r="BR82" s="432"/>
      <c r="CA82" s="432"/>
      <c r="CB82" s="432"/>
      <c r="CC82" s="432"/>
      <c r="CD82" s="432"/>
      <c r="CM82" s="432"/>
      <c r="CN82" s="432"/>
      <c r="CO82" s="432"/>
      <c r="CP82" s="432"/>
      <c r="CY82" s="432"/>
      <c r="CZ82" s="432"/>
      <c r="DA82" s="432"/>
      <c r="DB82" s="432"/>
      <c r="DC82" s="432"/>
    </row>
    <row r="83" spans="2:109" ht="13" x14ac:dyDescent="0.2">
      <c r="B83" s="407"/>
      <c r="C83" s="408"/>
      <c r="D83" s="408"/>
      <c r="E83" s="408"/>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08"/>
      <c r="AY83" s="408"/>
      <c r="AZ83" s="408"/>
      <c r="BA83" s="408"/>
      <c r="BB83" s="408"/>
      <c r="BC83" s="408"/>
      <c r="BD83" s="408"/>
      <c r="BE83" s="408"/>
      <c r="BF83" s="408"/>
      <c r="BG83" s="408"/>
      <c r="BH83" s="408"/>
      <c r="BI83" s="408"/>
      <c r="BJ83" s="408"/>
      <c r="BK83" s="408"/>
      <c r="BL83" s="408"/>
      <c r="BM83" s="408"/>
      <c r="BN83" s="408"/>
      <c r="BO83" s="408"/>
      <c r="BP83" s="408"/>
      <c r="BQ83" s="408"/>
      <c r="BR83" s="408"/>
      <c r="BS83" s="408"/>
      <c r="BT83" s="408"/>
      <c r="BU83" s="408"/>
      <c r="BV83" s="408"/>
      <c r="BW83" s="408"/>
      <c r="BX83" s="408"/>
      <c r="BY83" s="408"/>
      <c r="BZ83" s="408"/>
      <c r="CA83" s="408"/>
      <c r="CB83" s="408"/>
      <c r="CC83" s="408"/>
      <c r="CD83" s="408"/>
      <c r="CE83" s="408"/>
      <c r="CF83" s="408"/>
      <c r="CG83" s="408"/>
      <c r="CH83" s="408"/>
      <c r="CI83" s="408"/>
      <c r="CJ83" s="408"/>
      <c r="CK83" s="408"/>
      <c r="CL83" s="408"/>
      <c r="CM83" s="408"/>
      <c r="CN83" s="408"/>
      <c r="CO83" s="408"/>
      <c r="CP83" s="408"/>
      <c r="CQ83" s="408"/>
      <c r="CR83" s="408"/>
      <c r="CS83" s="408"/>
      <c r="CT83" s="408"/>
      <c r="CU83" s="408"/>
      <c r="CV83" s="408"/>
      <c r="CW83" s="408"/>
      <c r="CX83" s="408"/>
      <c r="CY83" s="408"/>
      <c r="CZ83" s="408"/>
      <c r="DA83" s="408"/>
      <c r="DB83" s="408"/>
      <c r="DC83" s="408"/>
      <c r="DD83" s="409"/>
    </row>
    <row r="84" spans="2:109" ht="13" x14ac:dyDescent="0.2">
      <c r="DD84" s="398"/>
      <c r="DE84" s="398"/>
    </row>
    <row r="85" spans="2:109" ht="13" x14ac:dyDescent="0.2">
      <c r="DD85" s="398"/>
      <c r="DE85" s="398"/>
    </row>
    <row r="86" spans="2:109" ht="13" hidden="1" x14ac:dyDescent="0.2">
      <c r="DD86" s="398"/>
      <c r="DE86" s="398"/>
    </row>
    <row r="87" spans="2:109" ht="13" hidden="1" x14ac:dyDescent="0.2">
      <c r="K87" s="433"/>
      <c r="AQ87" s="433"/>
      <c r="BC87" s="433"/>
      <c r="BO87" s="433"/>
      <c r="CA87" s="433"/>
      <c r="CM87" s="433"/>
      <c r="CY87" s="433"/>
      <c r="DD87" s="398"/>
      <c r="DE87" s="398"/>
    </row>
    <row r="88" spans="2:109" ht="13" hidden="1" x14ac:dyDescent="0.2">
      <c r="DD88" s="398"/>
      <c r="DE88" s="398"/>
    </row>
    <row r="89" spans="2:109" ht="13" hidden="1" x14ac:dyDescent="0.2">
      <c r="DD89" s="398"/>
      <c r="DE89" s="398"/>
    </row>
    <row r="90" spans="2:109" ht="13" hidden="1" x14ac:dyDescent="0.2">
      <c r="DD90" s="398"/>
      <c r="DE90" s="398"/>
    </row>
    <row r="91" spans="2:109" ht="13" hidden="1" x14ac:dyDescent="0.2">
      <c r="DD91" s="398"/>
      <c r="DE91" s="398"/>
    </row>
    <row r="92" spans="2:109" ht="13.5" hidden="1" customHeight="1" x14ac:dyDescent="0.2">
      <c r="DD92" s="398"/>
      <c r="DE92" s="398"/>
    </row>
    <row r="93" spans="2:109" ht="13.5" hidden="1" customHeight="1" x14ac:dyDescent="0.2">
      <c r="DD93" s="398"/>
      <c r="DE93" s="398"/>
    </row>
    <row r="94" spans="2:109" ht="13.5" hidden="1" customHeight="1" x14ac:dyDescent="0.2">
      <c r="DD94" s="398"/>
      <c r="DE94" s="398"/>
    </row>
    <row r="95" spans="2:109" ht="13.5" hidden="1" customHeight="1" x14ac:dyDescent="0.2">
      <c r="DD95" s="398"/>
      <c r="DE95" s="398"/>
    </row>
    <row r="96" spans="2:109" ht="13.5" hidden="1" customHeight="1" x14ac:dyDescent="0.2">
      <c r="DD96" s="398"/>
      <c r="DE96" s="398"/>
    </row>
    <row r="97" s="398" customFormat="1" ht="13.5" hidden="1" customHeight="1" x14ac:dyDescent="0.2"/>
    <row r="98" s="398" customFormat="1" ht="13.5" hidden="1" customHeight="1" x14ac:dyDescent="0.2"/>
    <row r="99" s="398" customFormat="1" ht="13.5" hidden="1" customHeight="1" x14ac:dyDescent="0.2"/>
    <row r="100" s="398" customFormat="1" ht="13.5" hidden="1" customHeight="1" x14ac:dyDescent="0.2"/>
    <row r="101" s="398" customFormat="1" ht="13.5" hidden="1" customHeight="1" x14ac:dyDescent="0.2"/>
    <row r="102" s="398" customFormat="1" ht="13.5" hidden="1" customHeight="1" x14ac:dyDescent="0.2"/>
    <row r="103" s="398" customFormat="1" ht="13.5" hidden="1" customHeight="1" x14ac:dyDescent="0.2"/>
    <row r="104" s="398" customFormat="1" ht="13.5" hidden="1" customHeight="1" x14ac:dyDescent="0.2"/>
    <row r="105" s="398" customFormat="1" ht="13.5" hidden="1" customHeight="1" x14ac:dyDescent="0.2"/>
    <row r="106" s="398" customFormat="1" ht="13.5" hidden="1" customHeight="1" x14ac:dyDescent="0.2"/>
    <row r="107" s="398" customFormat="1" ht="13.5" hidden="1" customHeight="1" x14ac:dyDescent="0.2"/>
    <row r="108" s="398" customFormat="1" ht="13.5" hidden="1" customHeight="1" x14ac:dyDescent="0.2"/>
    <row r="109" s="398" customFormat="1" ht="13.5" hidden="1" customHeight="1" x14ac:dyDescent="0.2"/>
    <row r="110" s="398" customFormat="1" ht="13.5" hidden="1" customHeight="1" x14ac:dyDescent="0.2"/>
    <row r="111" s="398" customFormat="1" ht="13.5" hidden="1" customHeight="1" x14ac:dyDescent="0.2"/>
    <row r="112" s="398" customFormat="1" ht="13.5" hidden="1" customHeight="1" x14ac:dyDescent="0.2"/>
    <row r="113" s="398" customFormat="1" ht="13.5" hidden="1" customHeight="1" x14ac:dyDescent="0.2"/>
    <row r="114" s="398" customFormat="1" ht="13.5" hidden="1" customHeight="1" x14ac:dyDescent="0.2"/>
    <row r="115" s="398" customFormat="1" ht="13.5" hidden="1" customHeight="1" x14ac:dyDescent="0.2"/>
    <row r="116" s="398" customFormat="1" ht="13.5" hidden="1" customHeight="1" x14ac:dyDescent="0.2"/>
    <row r="117" s="398" customFormat="1" ht="13.5" hidden="1" customHeight="1" x14ac:dyDescent="0.2"/>
    <row r="118" s="398" customFormat="1" ht="13.5" hidden="1" customHeight="1" x14ac:dyDescent="0.2"/>
    <row r="119" s="398" customFormat="1" ht="13.5" hidden="1" customHeight="1" x14ac:dyDescent="0.2"/>
    <row r="120" s="398" customFormat="1" ht="13.5" hidden="1" customHeight="1" x14ac:dyDescent="0.2"/>
    <row r="121" s="398" customFormat="1" ht="13.5" hidden="1" customHeight="1" x14ac:dyDescent="0.2"/>
    <row r="122" s="398" customFormat="1" ht="13.5" hidden="1" customHeight="1" x14ac:dyDescent="0.2"/>
    <row r="123" s="398" customFormat="1" ht="13.5" hidden="1" customHeight="1" x14ac:dyDescent="0.2"/>
    <row r="124" s="398" customFormat="1" ht="13.5" hidden="1" customHeight="1" x14ac:dyDescent="0.2"/>
    <row r="125" s="398" customFormat="1" ht="13.5" hidden="1" customHeight="1" x14ac:dyDescent="0.2"/>
    <row r="126" s="398" customFormat="1" ht="13.5" hidden="1" customHeight="1" x14ac:dyDescent="0.2"/>
    <row r="127" s="398" customFormat="1" ht="13.5" hidden="1" customHeight="1" x14ac:dyDescent="0.2"/>
    <row r="128" s="398" customFormat="1" ht="13.5" hidden="1" customHeight="1" x14ac:dyDescent="0.2"/>
    <row r="129" s="398" customFormat="1" ht="13.5" hidden="1" customHeight="1" x14ac:dyDescent="0.2"/>
    <row r="130" s="398" customFormat="1" ht="13.5" hidden="1" customHeight="1" x14ac:dyDescent="0.2"/>
    <row r="131" s="398" customFormat="1" ht="13.5" hidden="1" customHeight="1" x14ac:dyDescent="0.2"/>
    <row r="132" s="398" customFormat="1" ht="13.5" hidden="1" customHeight="1" x14ac:dyDescent="0.2"/>
    <row r="133" s="398" customFormat="1" ht="13.5" hidden="1" customHeight="1" x14ac:dyDescent="0.2"/>
    <row r="134" s="398" customFormat="1" ht="13.5" hidden="1" customHeight="1" x14ac:dyDescent="0.2"/>
    <row r="135" s="398" customFormat="1" ht="13.5" hidden="1" customHeight="1" x14ac:dyDescent="0.2"/>
    <row r="136" s="398" customFormat="1" ht="13.5" hidden="1" customHeight="1" x14ac:dyDescent="0.2"/>
    <row r="137" s="398" customFormat="1" ht="13.5" hidden="1" customHeight="1" x14ac:dyDescent="0.2"/>
    <row r="138" s="398" customFormat="1" ht="13.5" hidden="1" customHeight="1" x14ac:dyDescent="0.2"/>
    <row r="139" s="398" customFormat="1" ht="13.5" hidden="1" customHeight="1" x14ac:dyDescent="0.2"/>
    <row r="140" s="398" customFormat="1" ht="13.5" hidden="1" customHeight="1" x14ac:dyDescent="0.2"/>
    <row r="141" s="398" customFormat="1" ht="13.5" hidden="1" customHeight="1" x14ac:dyDescent="0.2"/>
    <row r="142" s="398" customFormat="1" ht="13.5" hidden="1" customHeight="1" x14ac:dyDescent="0.2"/>
    <row r="143" s="398" customFormat="1" ht="13.5" hidden="1" customHeight="1" x14ac:dyDescent="0.2"/>
    <row r="144" s="398" customFormat="1" ht="13.5" hidden="1" customHeight="1" x14ac:dyDescent="0.2"/>
    <row r="145" s="398" customFormat="1" ht="13.5" hidden="1" customHeight="1" x14ac:dyDescent="0.2"/>
    <row r="146" s="398" customFormat="1" ht="13.5" hidden="1" customHeight="1" x14ac:dyDescent="0.2"/>
    <row r="147" s="398" customFormat="1" ht="13.5" hidden="1" customHeight="1" x14ac:dyDescent="0.2"/>
    <row r="148" s="398" customFormat="1" ht="13.5" hidden="1" customHeight="1" x14ac:dyDescent="0.2"/>
    <row r="149" s="398" customFormat="1" ht="13.5" hidden="1" customHeight="1" x14ac:dyDescent="0.2"/>
    <row r="150" s="398" customFormat="1" ht="13.5" hidden="1" customHeight="1" x14ac:dyDescent="0.2"/>
    <row r="151" s="398" customFormat="1" ht="13.5" hidden="1" customHeight="1" x14ac:dyDescent="0.2"/>
    <row r="152" s="398" customFormat="1" ht="13.5" hidden="1" customHeight="1" x14ac:dyDescent="0.2"/>
    <row r="153" s="398" customFormat="1" ht="13.5" hidden="1" customHeight="1" x14ac:dyDescent="0.2"/>
    <row r="154" s="398" customFormat="1" ht="13.5" hidden="1" customHeight="1" x14ac:dyDescent="0.2"/>
    <row r="155" s="398" customFormat="1" ht="13.5" hidden="1" customHeight="1" x14ac:dyDescent="0.2"/>
    <row r="156" s="398" customFormat="1" ht="13.5" hidden="1" customHeight="1" x14ac:dyDescent="0.2"/>
    <row r="157" s="398" customFormat="1" ht="13.5" hidden="1" customHeight="1" x14ac:dyDescent="0.2"/>
    <row r="158" s="398" customFormat="1" ht="13.5" hidden="1" customHeight="1" x14ac:dyDescent="0.2"/>
    <row r="159" s="398" customFormat="1" ht="13.5" hidden="1" customHeight="1" x14ac:dyDescent="0.2"/>
    <row r="160" s="398" customFormat="1" ht="13.5" hidden="1" customHeight="1" x14ac:dyDescent="0.2"/>
  </sheetData>
  <sheetProtection algorithmName="SHA-512" hashValue="5LgNMx7qxnXJg1Or9+zl4IEeQzxRyBGtmdbuDetCTUAFBud+poMwYwttrwVyzJrZlD0g/PG6VUcCXrxuxVAenA==" saltValue="/P0vczZrSMQQvbpGNXw6m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C87D4-4B71-4531-BEC5-15220F6AC453}">
  <sheetPr>
    <pageSetUpPr fitToPage="1"/>
  </sheetPr>
  <dimension ref="A1:DR125"/>
  <sheetViews>
    <sheetView showGridLines="0" zoomScaleNormal="100" zoomScaleSheetLayoutView="55" workbookViewId="0">
      <selection activeCell="BW61" sqref="BW61"/>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492</v>
      </c>
    </row>
  </sheetData>
  <sheetProtection algorithmName="SHA-512" hashValue="HmzEj/HZA8njcbdLVJDju1fqJ/qQbz/9zdmAZTkyqh4R35PzOudvDgis/eJPTXHFn2P+VOnyJl97CmBOZYzI+w==" saltValue="f8FBejiL9arvGIAqW2LZ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4F6D8-54DC-4AAB-8CC2-329392DE50FD}">
  <sheetPr>
    <pageSetUpPr fitToPage="1"/>
  </sheetPr>
  <dimension ref="A1:DR125"/>
  <sheetViews>
    <sheetView showGridLines="0" zoomScaleNormal="100" zoomScaleSheetLayoutView="55" workbookViewId="0">
      <selection activeCell="BW61" sqref="BW61"/>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492</v>
      </c>
    </row>
  </sheetData>
  <sheetProtection algorithmName="SHA-512" hashValue="HRVQ9OrlzAcujxM1e0r5ovFcFjChYciU90p+GzeDDwtKDDG6oUnUo0NXgsUJdZgha9RnZd6APd7da7pB9VVZQA==" saltValue="NgLPujbXaPEpc3bmIW/F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48</v>
      </c>
      <c r="E2" s="127"/>
      <c r="F2" s="128" t="s">
        <v>49</v>
      </c>
      <c r="G2" s="129"/>
      <c r="H2" s="130"/>
    </row>
    <row r="3" spans="1:8" x14ac:dyDescent="0.2">
      <c r="A3" s="126" t="s">
        <v>536</v>
      </c>
      <c r="B3" s="131"/>
      <c r="C3" s="132"/>
      <c r="D3" s="133">
        <v>71809</v>
      </c>
      <c r="E3" s="134"/>
      <c r="F3" s="135">
        <v>67951</v>
      </c>
      <c r="G3" s="136"/>
      <c r="H3" s="137"/>
    </row>
    <row r="4" spans="1:8" x14ac:dyDescent="0.2">
      <c r="A4" s="138"/>
      <c r="B4" s="139"/>
      <c r="C4" s="140"/>
      <c r="D4" s="141">
        <v>12380</v>
      </c>
      <c r="E4" s="142"/>
      <c r="F4" s="143">
        <v>17498</v>
      </c>
      <c r="G4" s="144"/>
      <c r="H4" s="145"/>
    </row>
    <row r="5" spans="1:8" x14ac:dyDescent="0.2">
      <c r="A5" s="126" t="s">
        <v>538</v>
      </c>
      <c r="B5" s="131"/>
      <c r="C5" s="132"/>
      <c r="D5" s="133">
        <v>77831</v>
      </c>
      <c r="E5" s="134"/>
      <c r="F5" s="135">
        <v>72635</v>
      </c>
      <c r="G5" s="136"/>
      <c r="H5" s="137"/>
    </row>
    <row r="6" spans="1:8" x14ac:dyDescent="0.2">
      <c r="A6" s="138"/>
      <c r="B6" s="139"/>
      <c r="C6" s="140"/>
      <c r="D6" s="141">
        <v>13273</v>
      </c>
      <c r="E6" s="142"/>
      <c r="F6" s="143">
        <v>18276</v>
      </c>
      <c r="G6" s="144"/>
      <c r="H6" s="145"/>
    </row>
    <row r="7" spans="1:8" x14ac:dyDescent="0.2">
      <c r="A7" s="126" t="s">
        <v>539</v>
      </c>
      <c r="B7" s="131"/>
      <c r="C7" s="132"/>
      <c r="D7" s="133">
        <v>78105</v>
      </c>
      <c r="E7" s="134"/>
      <c r="F7" s="135">
        <v>77936</v>
      </c>
      <c r="G7" s="136"/>
      <c r="H7" s="137"/>
    </row>
    <row r="8" spans="1:8" x14ac:dyDescent="0.2">
      <c r="A8" s="138"/>
      <c r="B8" s="139"/>
      <c r="C8" s="140"/>
      <c r="D8" s="141">
        <v>14913</v>
      </c>
      <c r="E8" s="142"/>
      <c r="F8" s="143">
        <v>19401</v>
      </c>
      <c r="G8" s="144"/>
      <c r="H8" s="145"/>
    </row>
    <row r="9" spans="1:8" x14ac:dyDescent="0.2">
      <c r="A9" s="126" t="s">
        <v>540</v>
      </c>
      <c r="B9" s="131"/>
      <c r="C9" s="132"/>
      <c r="D9" s="133">
        <v>81818</v>
      </c>
      <c r="E9" s="134"/>
      <c r="F9" s="135">
        <v>82531</v>
      </c>
      <c r="G9" s="136"/>
      <c r="H9" s="137"/>
    </row>
    <row r="10" spans="1:8" x14ac:dyDescent="0.2">
      <c r="A10" s="138"/>
      <c r="B10" s="139"/>
      <c r="C10" s="140"/>
      <c r="D10" s="141">
        <v>13435</v>
      </c>
      <c r="E10" s="142"/>
      <c r="F10" s="143">
        <v>19102</v>
      </c>
      <c r="G10" s="144"/>
      <c r="H10" s="145"/>
    </row>
    <row r="11" spans="1:8" x14ac:dyDescent="0.2">
      <c r="A11" s="126" t="s">
        <v>541</v>
      </c>
      <c r="B11" s="131"/>
      <c r="C11" s="132"/>
      <c r="D11" s="133">
        <v>92245</v>
      </c>
      <c r="E11" s="134"/>
      <c r="F11" s="135">
        <v>91743</v>
      </c>
      <c r="G11" s="136"/>
      <c r="H11" s="137"/>
    </row>
    <row r="12" spans="1:8" x14ac:dyDescent="0.2">
      <c r="A12" s="138"/>
      <c r="B12" s="139"/>
      <c r="C12" s="146"/>
      <c r="D12" s="141">
        <v>15730</v>
      </c>
      <c r="E12" s="142"/>
      <c r="F12" s="143">
        <v>21872</v>
      </c>
      <c r="G12" s="144"/>
      <c r="H12" s="145"/>
    </row>
    <row r="13" spans="1:8" x14ac:dyDescent="0.2">
      <c r="A13" s="126"/>
      <c r="B13" s="131"/>
      <c r="C13" s="147"/>
      <c r="D13" s="148">
        <v>80362</v>
      </c>
      <c r="E13" s="149"/>
      <c r="F13" s="150">
        <v>78559</v>
      </c>
      <c r="G13" s="151"/>
      <c r="H13" s="137"/>
    </row>
    <row r="14" spans="1:8" x14ac:dyDescent="0.2">
      <c r="A14" s="138"/>
      <c r="B14" s="139"/>
      <c r="C14" s="140"/>
      <c r="D14" s="141">
        <v>13946</v>
      </c>
      <c r="E14" s="142"/>
      <c r="F14" s="143">
        <v>19230</v>
      </c>
      <c r="G14" s="144"/>
      <c r="H14" s="145"/>
    </row>
    <row r="17" spans="1:11" x14ac:dyDescent="0.2">
      <c r="A17" s="122" t="s">
        <v>50</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51</v>
      </c>
      <c r="B19" s="152">
        <f>ROUND(VALUE(SUBSTITUTE(実質収支比率等に係る経年分析!F$48,"▲","-")),2)</f>
        <v>0.32</v>
      </c>
      <c r="C19" s="152">
        <f>ROUND(VALUE(SUBSTITUTE(実質収支比率等に係る経年分析!G$48,"▲","-")),2)</f>
        <v>0.27</v>
      </c>
      <c r="D19" s="152">
        <f>ROUND(VALUE(SUBSTITUTE(実質収支比率等に係る経年分析!H$48,"▲","-")),2)</f>
        <v>0.44</v>
      </c>
      <c r="E19" s="152">
        <f>ROUND(VALUE(SUBSTITUTE(実質収支比率等に係る経年分析!I$48,"▲","-")),2)</f>
        <v>0.62</v>
      </c>
      <c r="F19" s="152">
        <f>ROUND(VALUE(SUBSTITUTE(実質収支比率等に係る経年分析!J$48,"▲","-")),2)</f>
        <v>0.71</v>
      </c>
    </row>
    <row r="20" spans="1:11" x14ac:dyDescent="0.2">
      <c r="A20" s="152" t="s">
        <v>52</v>
      </c>
      <c r="B20" s="152">
        <f>ROUND(VALUE(SUBSTITUTE(実質収支比率等に係る経年分析!F$47,"▲","-")),2)</f>
        <v>0.98</v>
      </c>
      <c r="C20" s="152">
        <f>ROUND(VALUE(SUBSTITUTE(実質収支比率等に係る経年分析!G$47,"▲","-")),2)</f>
        <v>0.75</v>
      </c>
      <c r="D20" s="152">
        <f>ROUND(VALUE(SUBSTITUTE(実質収支比率等に係る経年分析!H$47,"▲","-")),2)</f>
        <v>0.73</v>
      </c>
      <c r="E20" s="152">
        <f>ROUND(VALUE(SUBSTITUTE(実質収支比率等に係る経年分析!I$47,"▲","-")),2)</f>
        <v>1.1100000000000001</v>
      </c>
      <c r="F20" s="152">
        <f>ROUND(VALUE(SUBSTITUTE(実質収支比率等に係る経年分析!J$47,"▲","-")),2)</f>
        <v>0.73</v>
      </c>
    </row>
    <row r="21" spans="1:11" x14ac:dyDescent="0.2">
      <c r="A21" s="152" t="s">
        <v>53</v>
      </c>
      <c r="B21" s="152">
        <f>IF(ISNUMBER(VALUE(SUBSTITUTE(実質収支比率等に係る経年分析!F$49,"▲","-"))),ROUND(VALUE(SUBSTITUTE(実質収支比率等に係る経年分析!F$49,"▲","-")),2),NA())</f>
        <v>0.81</v>
      </c>
      <c r="C21" s="152">
        <f>IF(ISNUMBER(VALUE(SUBSTITUTE(実質収支比率等に係る経年分析!G$49,"▲","-"))),ROUND(VALUE(SUBSTITUTE(実質収支比率等に係る経年分析!G$49,"▲","-")),2),NA())</f>
        <v>-0.31</v>
      </c>
      <c r="D21" s="152">
        <f>IF(ISNUMBER(VALUE(SUBSTITUTE(実質収支比率等に係る経年分析!H$49,"▲","-"))),ROUND(VALUE(SUBSTITUTE(実質収支比率等に係る経年分析!H$49,"▲","-")),2),NA())</f>
        <v>0.7</v>
      </c>
      <c r="E21" s="152">
        <f>IF(ISNUMBER(VALUE(SUBSTITUTE(実質収支比率等に係る経年分析!I$49,"▲","-"))),ROUND(VALUE(SUBSTITUTE(実質収支比率等に係る経年分析!I$49,"▲","-")),2),NA())</f>
        <v>1.1499999999999999</v>
      </c>
      <c r="F21" s="152">
        <f>IF(ISNUMBER(VALUE(SUBSTITUTE(実質収支比率等に係る経年分析!J$49,"▲","-"))),ROUND(VALUE(SUBSTITUTE(実質収支比率等に係る経年分析!J$49,"▲","-")),2),NA())</f>
        <v>0.28999999999999998</v>
      </c>
    </row>
    <row r="24" spans="1:11" x14ac:dyDescent="0.2">
      <c r="A24" s="122" t="s">
        <v>54</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55</v>
      </c>
      <c r="C26" s="153" t="s">
        <v>56</v>
      </c>
      <c r="D26" s="153" t="s">
        <v>55</v>
      </c>
      <c r="E26" s="153" t="s">
        <v>56</v>
      </c>
      <c r="F26" s="153" t="s">
        <v>55</v>
      </c>
      <c r="G26" s="153" t="s">
        <v>56</v>
      </c>
      <c r="H26" s="153" t="s">
        <v>55</v>
      </c>
      <c r="I26" s="153" t="s">
        <v>56</v>
      </c>
      <c r="J26" s="153" t="s">
        <v>55</v>
      </c>
      <c r="K26" s="153" t="s">
        <v>56</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地方競馬特別会計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0.01</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公共下水道事業特別会計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0.02</v>
      </c>
    </row>
    <row r="31" spans="1:11" x14ac:dyDescent="0.2">
      <c r="A31" s="153" t="str">
        <f>IF(連結実質赤字比率に係る赤字・黒字の構成分析!C$39="",NA(),連結実質赤字比率に係る赤字・黒字の構成分析!C$39)</f>
        <v>病院事業会計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0.16</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0.14000000000000001</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0.08</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0.06</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0.02</v>
      </c>
    </row>
    <row r="32" spans="1:11" x14ac:dyDescent="0.2">
      <c r="A32" s="153" t="str">
        <f>IF(連結実質赤字比率に係る赤字・黒字の構成分析!C$38="",NA(),連結実質赤字比率に係る赤字・黒字の構成分析!C$38)</f>
        <v>流域下水道事業特別会計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0.02</v>
      </c>
    </row>
    <row r="33" spans="1:16" x14ac:dyDescent="0.2">
      <c r="A33" s="153" t="str">
        <f>IF(連結実質赤字比率に係る赤字・黒字の構成分析!C$37="",NA(),連結実質赤字比率に係る赤字・黒字の構成分析!C$37)</f>
        <v>国民健康保険事業特別会計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#VALUE!</v>
      </c>
      <c r="E33" s="153" t="e">
        <f>IF(ROUND(VALUE(SUBSTITUTE(連結実質赤字比率に係る赤字・黒字の構成分析!G$37,"▲", "-")), 2) &gt;= 0, ABS(ROUND(VALUE(SUBSTITUTE(連結実質赤字比率に係る赤字・黒字の構成分析!G$37,"▲", "-")), 2)), NA())</f>
        <v>#VALUE!</v>
      </c>
      <c r="F33" s="153" t="e">
        <f>IF(ROUND(VALUE(SUBSTITUTE(連結実質赤字比率に係る赤字・黒字の構成分析!H$37,"▲", "-")), 2) &lt; 0, ABS(ROUND(VALUE(SUBSTITUTE(連結実質赤字比率に係る赤字・黒字の構成分析!H$37,"▲", "-")), 2)), NA())</f>
        <v>#VALUE!</v>
      </c>
      <c r="G33" s="153" t="e">
        <f>IF(ROUND(VALUE(SUBSTITUTE(連結実質赤字比率に係る赤字・黒字の構成分析!H$37,"▲", "-")), 2) &gt;= 0, ABS(ROUND(VALUE(SUBSTITUTE(連結実質赤字比率に係る赤字・黒字の構成分析!H$37,"▲", "-")), 2)), NA())</f>
        <v>#VALUE!</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0.63</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0.12</v>
      </c>
    </row>
    <row r="34" spans="1:16" x14ac:dyDescent="0.2">
      <c r="A34" s="153" t="str">
        <f>IF(連結実質赤字比率に係る赤字・黒字の構成分析!C$36="",NA(),連結実質赤字比率に係る赤字・黒字の構成分析!C$36)</f>
        <v>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0.15</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0.17</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0.2</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0.22</v>
      </c>
    </row>
    <row r="35" spans="1:16" x14ac:dyDescent="0.2">
      <c r="A35" s="153" t="str">
        <f>IF(連結実質赤字比率に係る赤字・黒字の構成分析!C$35="",NA(),連結実質赤字比率に係る赤字・黒字の構成分析!C$35)</f>
        <v>電気事業会計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0.27</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0.42</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0.45</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0.57999999999999996</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0.49</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0.31</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0.26</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0.43</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0.61</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0.7</v>
      </c>
    </row>
    <row r="39" spans="1:16" x14ac:dyDescent="0.2">
      <c r="A39" s="122" t="s">
        <v>57</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58</v>
      </c>
      <c r="C41" s="154"/>
      <c r="D41" s="154" t="s">
        <v>59</v>
      </c>
      <c r="E41" s="154" t="s">
        <v>58</v>
      </c>
      <c r="F41" s="154"/>
      <c r="G41" s="154" t="s">
        <v>59</v>
      </c>
      <c r="H41" s="154" t="s">
        <v>58</v>
      </c>
      <c r="I41" s="154"/>
      <c r="J41" s="154" t="s">
        <v>59</v>
      </c>
      <c r="K41" s="154" t="s">
        <v>58</v>
      </c>
      <c r="L41" s="154"/>
      <c r="M41" s="154" t="s">
        <v>59</v>
      </c>
      <c r="N41" s="154" t="s">
        <v>58</v>
      </c>
      <c r="O41" s="154"/>
      <c r="P41" s="154" t="s">
        <v>59</v>
      </c>
    </row>
    <row r="42" spans="1:16" x14ac:dyDescent="0.2">
      <c r="A42" s="154" t="s">
        <v>60</v>
      </c>
      <c r="B42" s="154"/>
      <c r="C42" s="154"/>
      <c r="D42" s="154">
        <f>'実質公債費比率（分子）の構造'!K$52</f>
        <v>263429</v>
      </c>
      <c r="E42" s="154"/>
      <c r="F42" s="154"/>
      <c r="G42" s="154">
        <f>'実質公債費比率（分子）の構造'!L$52</f>
        <v>257418</v>
      </c>
      <c r="H42" s="154"/>
      <c r="I42" s="154"/>
      <c r="J42" s="154">
        <f>'実質公債費比率（分子）の構造'!M$52</f>
        <v>251685</v>
      </c>
      <c r="K42" s="154"/>
      <c r="L42" s="154"/>
      <c r="M42" s="154">
        <f>'実質公債費比率（分子）の構造'!N$52</f>
        <v>245700</v>
      </c>
      <c r="N42" s="154"/>
      <c r="O42" s="154"/>
      <c r="P42" s="154">
        <f>'実質公債費比率（分子）の構造'!O$52</f>
        <v>240235</v>
      </c>
    </row>
    <row r="43" spans="1:16" x14ac:dyDescent="0.2">
      <c r="A43" s="154" t="s">
        <v>16</v>
      </c>
      <c r="B43" s="154">
        <f>'実質公債費比率（分子）の構造'!K$51</f>
        <v>32</v>
      </c>
      <c r="C43" s="154"/>
      <c r="D43" s="154"/>
      <c r="E43" s="154">
        <f>'実質公債費比率（分子）の構造'!L$51</f>
        <v>24</v>
      </c>
      <c r="F43" s="154"/>
      <c r="G43" s="154"/>
      <c r="H43" s="154" t="str">
        <f>'実質公債費比率（分子）の構造'!M$51</f>
        <v>-</v>
      </c>
      <c r="I43" s="154"/>
      <c r="J43" s="154"/>
      <c r="K43" s="154">
        <f>'実質公債費比率（分子）の構造'!N$51</f>
        <v>4</v>
      </c>
      <c r="L43" s="154"/>
      <c r="M43" s="154"/>
      <c r="N43" s="154">
        <f>'実質公債費比率（分子）の構造'!O$51</f>
        <v>2</v>
      </c>
      <c r="O43" s="154"/>
      <c r="P43" s="154"/>
    </row>
    <row r="44" spans="1:16" x14ac:dyDescent="0.2">
      <c r="A44" s="154" t="s">
        <v>61</v>
      </c>
      <c r="B44" s="154">
        <f>'実質公債費比率（分子）の構造'!K$50</f>
        <v>17638</v>
      </c>
      <c r="C44" s="154"/>
      <c r="D44" s="154"/>
      <c r="E44" s="154">
        <f>'実質公債費比率（分子）の構造'!L$50</f>
        <v>15738</v>
      </c>
      <c r="F44" s="154"/>
      <c r="G44" s="154"/>
      <c r="H44" s="154">
        <f>'実質公債費比率（分子）の構造'!M$50</f>
        <v>13460</v>
      </c>
      <c r="I44" s="154"/>
      <c r="J44" s="154"/>
      <c r="K44" s="154">
        <f>'実質公債費比率（分子）の構造'!N$50</f>
        <v>10838</v>
      </c>
      <c r="L44" s="154"/>
      <c r="M44" s="154"/>
      <c r="N44" s="154">
        <f>'実質公債費比率（分子）の構造'!O$50</f>
        <v>8622</v>
      </c>
      <c r="O44" s="154"/>
      <c r="P44" s="154"/>
    </row>
    <row r="45" spans="1:16" x14ac:dyDescent="0.2">
      <c r="A45" s="154" t="s">
        <v>62</v>
      </c>
      <c r="B45" s="154">
        <f>'実質公債費比率（分子）の構造'!K$49</f>
        <v>1441</v>
      </c>
      <c r="C45" s="154"/>
      <c r="D45" s="154"/>
      <c r="E45" s="154">
        <f>'実質公債費比率（分子）の構造'!L$49</f>
        <v>1372</v>
      </c>
      <c r="F45" s="154"/>
      <c r="G45" s="154"/>
      <c r="H45" s="154">
        <f>'実質公債費比率（分子）の構造'!M$49</f>
        <v>1218</v>
      </c>
      <c r="I45" s="154"/>
      <c r="J45" s="154"/>
      <c r="K45" s="154">
        <f>'実質公債費比率（分子）の構造'!N$49</f>
        <v>959</v>
      </c>
      <c r="L45" s="154"/>
      <c r="M45" s="154"/>
      <c r="N45" s="154">
        <f>'実質公債費比率（分子）の構造'!O$49</f>
        <v>766</v>
      </c>
      <c r="O45" s="154"/>
      <c r="P45" s="154"/>
    </row>
    <row r="46" spans="1:16" x14ac:dyDescent="0.2">
      <c r="A46" s="154" t="s">
        <v>63</v>
      </c>
      <c r="B46" s="154">
        <f>'実質公債費比率（分子）の構造'!K$48</f>
        <v>4739</v>
      </c>
      <c r="C46" s="154"/>
      <c r="D46" s="154"/>
      <c r="E46" s="154">
        <f>'実質公債費比率（分子）の構造'!L$48</f>
        <v>4528</v>
      </c>
      <c r="F46" s="154"/>
      <c r="G46" s="154"/>
      <c r="H46" s="154">
        <f>'実質公債費比率（分子）の構造'!M$48</f>
        <v>2306</v>
      </c>
      <c r="I46" s="154"/>
      <c r="J46" s="154"/>
      <c r="K46" s="154">
        <f>'実質公債費比率（分子）の構造'!N$48</f>
        <v>2884</v>
      </c>
      <c r="L46" s="154"/>
      <c r="M46" s="154"/>
      <c r="N46" s="154">
        <f>'実質公債費比率（分子）の構造'!O$48</f>
        <v>2873</v>
      </c>
      <c r="O46" s="154"/>
      <c r="P46" s="154"/>
    </row>
    <row r="47" spans="1:16" x14ac:dyDescent="0.2">
      <c r="A47" s="154" t="s">
        <v>64</v>
      </c>
      <c r="B47" s="154">
        <f>'実質公債費比率（分子）の構造'!K$47</f>
        <v>119818</v>
      </c>
      <c r="C47" s="154"/>
      <c r="D47" s="154"/>
      <c r="E47" s="154">
        <f>'実質公債費比率（分子）の構造'!L$47</f>
        <v>123543</v>
      </c>
      <c r="F47" s="154"/>
      <c r="G47" s="154"/>
      <c r="H47" s="154">
        <f>'実質公債費比率（分子）の構造'!M$47</f>
        <v>124536</v>
      </c>
      <c r="I47" s="154"/>
      <c r="J47" s="154"/>
      <c r="K47" s="154">
        <f>'実質公債費比率（分子）の構造'!N$47</f>
        <v>124691</v>
      </c>
      <c r="L47" s="154"/>
      <c r="M47" s="154"/>
      <c r="N47" s="154">
        <f>'実質公債費比率（分子）の構造'!O$47</f>
        <v>126993</v>
      </c>
      <c r="O47" s="154"/>
      <c r="P47" s="154"/>
    </row>
    <row r="48" spans="1:16" x14ac:dyDescent="0.2">
      <c r="A48" s="154" t="s">
        <v>65</v>
      </c>
      <c r="B48" s="154">
        <f>'実質公債費比率（分子）の構造'!K$46</f>
        <v>67794</v>
      </c>
      <c r="C48" s="154"/>
      <c r="D48" s="154"/>
      <c r="E48" s="154">
        <f>'実質公債費比率（分子）の構造'!L$46</f>
        <v>79148</v>
      </c>
      <c r="F48" s="154"/>
      <c r="G48" s="154"/>
      <c r="H48" s="154">
        <f>'実質公債費比率（分子）の構造'!M$46</f>
        <v>85813</v>
      </c>
      <c r="I48" s="154"/>
      <c r="J48" s="154"/>
      <c r="K48" s="154">
        <f>'実質公債費比率（分子）の構造'!N$46</f>
        <v>75932</v>
      </c>
      <c r="L48" s="154"/>
      <c r="M48" s="154"/>
      <c r="N48" s="154">
        <f>'実質公債費比率（分子）の構造'!O$46</f>
        <v>67247</v>
      </c>
      <c r="O48" s="154"/>
      <c r="P48" s="154"/>
    </row>
    <row r="49" spans="1:16" x14ac:dyDescent="0.2">
      <c r="A49" s="154" t="s">
        <v>66</v>
      </c>
      <c r="B49" s="154">
        <f>'実質公債費比率（分子）の構造'!K$45</f>
        <v>291995</v>
      </c>
      <c r="C49" s="154"/>
      <c r="D49" s="154"/>
      <c r="E49" s="154">
        <f>'実質公債費比率（分子）の構造'!L$45</f>
        <v>273239</v>
      </c>
      <c r="F49" s="154"/>
      <c r="G49" s="154"/>
      <c r="H49" s="154">
        <f>'実質公債費比率（分子）の構造'!M$45</f>
        <v>273290</v>
      </c>
      <c r="I49" s="154"/>
      <c r="J49" s="154"/>
      <c r="K49" s="154">
        <f>'実質公債費比率（分子）の構造'!N$45</f>
        <v>253320</v>
      </c>
      <c r="L49" s="154"/>
      <c r="M49" s="154"/>
      <c r="N49" s="154">
        <f>'実質公債費比率（分子）の構造'!O$45</f>
        <v>253599</v>
      </c>
      <c r="O49" s="154"/>
      <c r="P49" s="154"/>
    </row>
    <row r="50" spans="1:16" x14ac:dyDescent="0.2">
      <c r="A50" s="154" t="s">
        <v>67</v>
      </c>
      <c r="B50" s="154" t="e">
        <f>NA()</f>
        <v>#N/A</v>
      </c>
      <c r="C50" s="154">
        <f>IF(ISNUMBER('実質公債費比率（分子）の構造'!K$53),'実質公債費比率（分子）の構造'!K$53,NA())</f>
        <v>240028</v>
      </c>
      <c r="D50" s="154" t="e">
        <f>NA()</f>
        <v>#N/A</v>
      </c>
      <c r="E50" s="154" t="e">
        <f>NA()</f>
        <v>#N/A</v>
      </c>
      <c r="F50" s="154">
        <f>IF(ISNUMBER('実質公債費比率（分子）の構造'!L$53),'実質公債費比率（分子）の構造'!L$53,NA())</f>
        <v>240174</v>
      </c>
      <c r="G50" s="154" t="e">
        <f>NA()</f>
        <v>#N/A</v>
      </c>
      <c r="H50" s="154" t="e">
        <f>NA()</f>
        <v>#N/A</v>
      </c>
      <c r="I50" s="154">
        <f>IF(ISNUMBER('実質公債費比率（分子）の構造'!M$53),'実質公債費比率（分子）の構造'!M$53,NA())</f>
        <v>248938</v>
      </c>
      <c r="J50" s="154" t="e">
        <f>NA()</f>
        <v>#N/A</v>
      </c>
      <c r="K50" s="154" t="e">
        <f>NA()</f>
        <v>#N/A</v>
      </c>
      <c r="L50" s="154">
        <f>IF(ISNUMBER('実質公債費比率（分子）の構造'!N$53),'実質公債費比率（分子）の構造'!N$53,NA())</f>
        <v>222928</v>
      </c>
      <c r="M50" s="154" t="e">
        <f>NA()</f>
        <v>#N/A</v>
      </c>
      <c r="N50" s="154" t="e">
        <f>NA()</f>
        <v>#N/A</v>
      </c>
      <c r="O50" s="154">
        <f>IF(ISNUMBER('実質公債費比率（分子）の構造'!O$53),'実質公債費比率（分子）の構造'!O$53,NA())</f>
        <v>219867</v>
      </c>
      <c r="P50" s="154" t="e">
        <f>NA()</f>
        <v>#N/A</v>
      </c>
    </row>
    <row r="53" spans="1:16" x14ac:dyDescent="0.2">
      <c r="A53" s="122" t="s">
        <v>68</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69</v>
      </c>
      <c r="C55" s="153"/>
      <c r="D55" s="153" t="s">
        <v>70</v>
      </c>
      <c r="E55" s="153" t="s">
        <v>69</v>
      </c>
      <c r="F55" s="153"/>
      <c r="G55" s="153" t="s">
        <v>70</v>
      </c>
      <c r="H55" s="153" t="s">
        <v>69</v>
      </c>
      <c r="I55" s="153"/>
      <c r="J55" s="153" t="s">
        <v>70</v>
      </c>
      <c r="K55" s="153" t="s">
        <v>69</v>
      </c>
      <c r="L55" s="153"/>
      <c r="M55" s="153" t="s">
        <v>70</v>
      </c>
      <c r="N55" s="153" t="s">
        <v>69</v>
      </c>
      <c r="O55" s="153"/>
      <c r="P55" s="153" t="s">
        <v>70</v>
      </c>
    </row>
    <row r="56" spans="1:16" x14ac:dyDescent="0.2">
      <c r="A56" s="153" t="s">
        <v>40</v>
      </c>
      <c r="B56" s="153"/>
      <c r="C56" s="153"/>
      <c r="D56" s="153">
        <f>'将来負担比率（分子）の構造'!I$52</f>
        <v>2787289</v>
      </c>
      <c r="E56" s="153"/>
      <c r="F56" s="153"/>
      <c r="G56" s="153">
        <f>'将来負担比率（分子）の構造'!J$52</f>
        <v>2741161</v>
      </c>
      <c r="H56" s="153"/>
      <c r="I56" s="153"/>
      <c r="J56" s="153">
        <f>'将来負担比率（分子）の構造'!K$52</f>
        <v>2726004</v>
      </c>
      <c r="K56" s="153"/>
      <c r="L56" s="153"/>
      <c r="M56" s="153">
        <f>'将来負担比率（分子）の構造'!L$52</f>
        <v>2687694</v>
      </c>
      <c r="N56" s="153"/>
      <c r="O56" s="153"/>
      <c r="P56" s="153">
        <f>'将来負担比率（分子）の構造'!M$52</f>
        <v>2641203</v>
      </c>
    </row>
    <row r="57" spans="1:16" x14ac:dyDescent="0.2">
      <c r="A57" s="153" t="s">
        <v>39</v>
      </c>
      <c r="B57" s="153"/>
      <c r="C57" s="153"/>
      <c r="D57" s="153">
        <f>'将来負担比率（分子）の構造'!I$51</f>
        <v>84047</v>
      </c>
      <c r="E57" s="153"/>
      <c r="F57" s="153"/>
      <c r="G57" s="153">
        <f>'将来負担比率（分子）の構造'!J$51</f>
        <v>88625</v>
      </c>
      <c r="H57" s="153"/>
      <c r="I57" s="153"/>
      <c r="J57" s="153">
        <f>'将来負担比率（分子）の構造'!K$51</f>
        <v>94190</v>
      </c>
      <c r="K57" s="153"/>
      <c r="L57" s="153"/>
      <c r="M57" s="153">
        <f>'将来負担比率（分子）の構造'!L$51</f>
        <v>98015</v>
      </c>
      <c r="N57" s="153"/>
      <c r="O57" s="153"/>
      <c r="P57" s="153">
        <f>'将来負担比率（分子）の構造'!M$51</f>
        <v>91970</v>
      </c>
    </row>
    <row r="58" spans="1:16" x14ac:dyDescent="0.2">
      <c r="A58" s="153" t="s">
        <v>38</v>
      </c>
      <c r="B58" s="153"/>
      <c r="C58" s="153"/>
      <c r="D58" s="153">
        <f>'将来負担比率（分子）の構造'!I$50</f>
        <v>180937</v>
      </c>
      <c r="E58" s="153"/>
      <c r="F58" s="153"/>
      <c r="G58" s="153">
        <f>'将来負担比率（分子）の構造'!J$50</f>
        <v>164058</v>
      </c>
      <c r="H58" s="153"/>
      <c r="I58" s="153"/>
      <c r="J58" s="153">
        <f>'将来負担比率（分子）の構造'!K$50</f>
        <v>136368</v>
      </c>
      <c r="K58" s="153"/>
      <c r="L58" s="153"/>
      <c r="M58" s="153">
        <f>'将来負担比率（分子）の構造'!L$50</f>
        <v>161623</v>
      </c>
      <c r="N58" s="153"/>
      <c r="O58" s="153"/>
      <c r="P58" s="153">
        <f>'将来負担比率（分子）の構造'!M$50</f>
        <v>175541</v>
      </c>
    </row>
    <row r="59" spans="1:16" x14ac:dyDescent="0.2">
      <c r="A59" s="153" t="s">
        <v>36</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35</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33</v>
      </c>
      <c r="B61" s="153">
        <f>'将来負担比率（分子）の構造'!I$46</f>
        <v>21349</v>
      </c>
      <c r="C61" s="153"/>
      <c r="D61" s="153"/>
      <c r="E61" s="153">
        <f>'将来負担比率（分子）の構造'!J$46</f>
        <v>34443</v>
      </c>
      <c r="F61" s="153"/>
      <c r="G61" s="153"/>
      <c r="H61" s="153">
        <f>'将来負担比率（分子）の構造'!K$46</f>
        <v>30970</v>
      </c>
      <c r="I61" s="153"/>
      <c r="J61" s="153"/>
      <c r="K61" s="153">
        <f>'将来負担比率（分子）の構造'!L$46</f>
        <v>31026</v>
      </c>
      <c r="L61" s="153"/>
      <c r="M61" s="153"/>
      <c r="N61" s="153">
        <f>'将来負担比率（分子）の構造'!M$46</f>
        <v>23944</v>
      </c>
      <c r="O61" s="153"/>
      <c r="P61" s="153"/>
    </row>
    <row r="62" spans="1:16" x14ac:dyDescent="0.2">
      <c r="A62" s="153" t="s">
        <v>32</v>
      </c>
      <c r="B62" s="153">
        <f>'将来負担比率（分子）の構造'!I$45</f>
        <v>587383</v>
      </c>
      <c r="C62" s="153"/>
      <c r="D62" s="153"/>
      <c r="E62" s="153">
        <f>'将来負担比率（分子）の構造'!J$45</f>
        <v>578577</v>
      </c>
      <c r="F62" s="153"/>
      <c r="G62" s="153"/>
      <c r="H62" s="153">
        <f>'将来負担比率（分子）の構造'!K$45</f>
        <v>515681</v>
      </c>
      <c r="I62" s="153"/>
      <c r="J62" s="153"/>
      <c r="K62" s="153">
        <f>'将来負担比率（分子）の構造'!L$45</f>
        <v>490752</v>
      </c>
      <c r="L62" s="153"/>
      <c r="M62" s="153"/>
      <c r="N62" s="153">
        <f>'将来負担比率（分子）の構造'!M$45</f>
        <v>469041</v>
      </c>
      <c r="O62" s="153"/>
      <c r="P62" s="153"/>
    </row>
    <row r="63" spans="1:16" x14ac:dyDescent="0.2">
      <c r="A63" s="153" t="s">
        <v>31</v>
      </c>
      <c r="B63" s="153">
        <f>'将来負担比率（分子）の構造'!I$44</f>
        <v>10871</v>
      </c>
      <c r="C63" s="153"/>
      <c r="D63" s="153"/>
      <c r="E63" s="153">
        <f>'将来負担比率（分子）の構造'!J$44</f>
        <v>10360</v>
      </c>
      <c r="F63" s="153"/>
      <c r="G63" s="153"/>
      <c r="H63" s="153">
        <f>'将来負担比率（分子）の構造'!K$44</f>
        <v>10579</v>
      </c>
      <c r="I63" s="153"/>
      <c r="J63" s="153"/>
      <c r="K63" s="153">
        <f>'将来負担比率（分子）の構造'!L$44</f>
        <v>10037</v>
      </c>
      <c r="L63" s="153"/>
      <c r="M63" s="153"/>
      <c r="N63" s="153">
        <f>'将来負担比率（分子）の構造'!M$44</f>
        <v>9235</v>
      </c>
      <c r="O63" s="153"/>
      <c r="P63" s="153"/>
    </row>
    <row r="64" spans="1:16" x14ac:dyDescent="0.2">
      <c r="A64" s="153" t="s">
        <v>30</v>
      </c>
      <c r="B64" s="153">
        <f>'将来負担比率（分子）の構造'!I$43</f>
        <v>49393</v>
      </c>
      <c r="C64" s="153"/>
      <c r="D64" s="153"/>
      <c r="E64" s="153">
        <f>'将来負担比率（分子）の構造'!J$43</f>
        <v>45898</v>
      </c>
      <c r="F64" s="153"/>
      <c r="G64" s="153"/>
      <c r="H64" s="153">
        <f>'将来負担比率（分子）の構造'!K$43</f>
        <v>42127</v>
      </c>
      <c r="I64" s="153"/>
      <c r="J64" s="153"/>
      <c r="K64" s="153">
        <f>'将来負担比率（分子）の構造'!L$43</f>
        <v>39910</v>
      </c>
      <c r="L64" s="153"/>
      <c r="M64" s="153"/>
      <c r="N64" s="153">
        <f>'将来負担比率（分子）の構造'!M$43</f>
        <v>37837</v>
      </c>
      <c r="O64" s="153"/>
      <c r="P64" s="153"/>
    </row>
    <row r="65" spans="1:16" x14ac:dyDescent="0.2">
      <c r="A65" s="153" t="s">
        <v>29</v>
      </c>
      <c r="B65" s="153">
        <f>'将来負担比率（分子）の構造'!I$42</f>
        <v>78727</v>
      </c>
      <c r="C65" s="153"/>
      <c r="D65" s="153"/>
      <c r="E65" s="153">
        <f>'将来負担比率（分子）の構造'!J$42</f>
        <v>67713</v>
      </c>
      <c r="F65" s="153"/>
      <c r="G65" s="153"/>
      <c r="H65" s="153">
        <f>'将来負担比率（分子）の構造'!K$42</f>
        <v>55865</v>
      </c>
      <c r="I65" s="153"/>
      <c r="J65" s="153"/>
      <c r="K65" s="153">
        <f>'将来負担比率（分子）の構造'!L$42</f>
        <v>47735</v>
      </c>
      <c r="L65" s="153"/>
      <c r="M65" s="153"/>
      <c r="N65" s="153">
        <f>'将来負担比率（分子）の構造'!M$42</f>
        <v>38997</v>
      </c>
      <c r="O65" s="153"/>
      <c r="P65" s="153"/>
    </row>
    <row r="66" spans="1:16" x14ac:dyDescent="0.2">
      <c r="A66" s="153" t="s">
        <v>28</v>
      </c>
      <c r="B66" s="153">
        <f>'将来負担比率（分子）の構造'!I$41</f>
        <v>5930416</v>
      </c>
      <c r="C66" s="153"/>
      <c r="D66" s="153"/>
      <c r="E66" s="153">
        <f>'将来負担比率（分子）の構造'!J$41</f>
        <v>5925614</v>
      </c>
      <c r="F66" s="153"/>
      <c r="G66" s="153"/>
      <c r="H66" s="153">
        <f>'将来負担比率（分子）の構造'!K$41</f>
        <v>5899611</v>
      </c>
      <c r="I66" s="153"/>
      <c r="J66" s="153"/>
      <c r="K66" s="153">
        <f>'将来負担比率（分子）の構造'!L$41</f>
        <v>5928792</v>
      </c>
      <c r="L66" s="153"/>
      <c r="M66" s="153"/>
      <c r="N66" s="153">
        <f>'将来負担比率（分子）の構造'!M$41</f>
        <v>5964562</v>
      </c>
      <c r="O66" s="153"/>
      <c r="P66" s="153"/>
    </row>
    <row r="67" spans="1:16" x14ac:dyDescent="0.2">
      <c r="A67" s="153" t="s">
        <v>71</v>
      </c>
      <c r="B67" s="153" t="e">
        <f>NA()</f>
        <v>#N/A</v>
      </c>
      <c r="C67" s="153">
        <f>IF(ISNUMBER('将来負担比率（分子）の構造'!I$53), IF('将来負担比率（分子）の構造'!I$53 &lt; 0, 0, '将来負担比率（分子）の構造'!I$53), NA())</f>
        <v>3625867</v>
      </c>
      <c r="D67" s="153" t="e">
        <f>NA()</f>
        <v>#N/A</v>
      </c>
      <c r="E67" s="153" t="e">
        <f>NA()</f>
        <v>#N/A</v>
      </c>
      <c r="F67" s="153">
        <f>IF(ISNUMBER('将来負担比率（分子）の構造'!J$53), IF('将来負担比率（分子）の構造'!J$53 &lt; 0, 0, '将来負担比率（分子）の構造'!J$53), NA())</f>
        <v>3668761</v>
      </c>
      <c r="G67" s="153" t="e">
        <f>NA()</f>
        <v>#N/A</v>
      </c>
      <c r="H67" s="153" t="e">
        <f>NA()</f>
        <v>#N/A</v>
      </c>
      <c r="I67" s="153">
        <f>IF(ISNUMBER('将来負担比率（分子）の構造'!K$53), IF('将来負担比率（分子）の構造'!K$53 &lt; 0, 0, '将来負担比率（分子）の構造'!K$53), NA())</f>
        <v>3598272</v>
      </c>
      <c r="J67" s="153" t="e">
        <f>NA()</f>
        <v>#N/A</v>
      </c>
      <c r="K67" s="153" t="e">
        <f>NA()</f>
        <v>#N/A</v>
      </c>
      <c r="L67" s="153">
        <f>IF(ISNUMBER('将来負担比率（分子）の構造'!L$53), IF('将来負担比率（分子）の構造'!L$53 &lt; 0, 0, '将来負担比率（分子）の構造'!L$53), NA())</f>
        <v>3600919</v>
      </c>
      <c r="M67" s="153" t="e">
        <f>NA()</f>
        <v>#N/A</v>
      </c>
      <c r="N67" s="153" t="e">
        <f>NA()</f>
        <v>#N/A</v>
      </c>
      <c r="O67" s="153">
        <f>IF(ISNUMBER('将来負担比率（分子）の構造'!M$53), IF('将来負担比率（分子）の構造'!M$53 &lt; 0, 0, '将来負担比率（分子）の構造'!M$53), NA())</f>
        <v>3634901</v>
      </c>
      <c r="P67" s="153" t="e">
        <f>NA()</f>
        <v>#N/A</v>
      </c>
    </row>
    <row r="70" spans="1:16" x14ac:dyDescent="0.2">
      <c r="A70" s="155" t="s">
        <v>72</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73</v>
      </c>
      <c r="B72" s="157">
        <f>基金残高に係る経年分析!F55</f>
        <v>9875</v>
      </c>
      <c r="C72" s="157">
        <f>基金残高に係る経年分析!G55</f>
        <v>14992</v>
      </c>
      <c r="D72" s="157">
        <f>基金残高に係る経年分析!H55</f>
        <v>9785</v>
      </c>
    </row>
    <row r="73" spans="1:16" x14ac:dyDescent="0.2">
      <c r="A73" s="156" t="s">
        <v>74</v>
      </c>
      <c r="B73" s="157">
        <f>基金残高に係る経年分析!F56</f>
        <v>25132</v>
      </c>
      <c r="C73" s="157">
        <f>基金残高に係る経年分析!G56</f>
        <v>17136</v>
      </c>
      <c r="D73" s="157">
        <f>基金残高に係る経年分析!H56</f>
        <v>6838</v>
      </c>
    </row>
    <row r="74" spans="1:16" x14ac:dyDescent="0.2">
      <c r="A74" s="156" t="s">
        <v>75</v>
      </c>
      <c r="B74" s="157">
        <f>基金残高に係る経年分析!F57</f>
        <v>67929</v>
      </c>
      <c r="C74" s="157">
        <f>基金残高に係る経年分析!G57</f>
        <v>64812</v>
      </c>
      <c r="D74" s="157">
        <f>基金残高に係る経年分析!H57</f>
        <v>32410</v>
      </c>
    </row>
  </sheetData>
  <sheetProtection algorithmName="SHA-512" hashValue="nPn0d5z7cQYxnh4TOXIGhtd6t2CIJMB1xy9gWSqb1VBILti6/vl1v6HlygxBbUPQ08XRscRYwRbumY1nLiB/HA==" saltValue="b2zf7xnwaSv6N3ChWOhsH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38" t="s">
        <v>184</v>
      </c>
      <c r="DD1" s="739"/>
      <c r="DE1" s="739"/>
      <c r="DF1" s="739"/>
      <c r="DG1" s="739"/>
      <c r="DH1" s="739"/>
      <c r="DI1" s="740"/>
      <c r="DK1" s="738" t="s">
        <v>185</v>
      </c>
      <c r="DL1" s="739"/>
      <c r="DM1" s="739"/>
      <c r="DN1" s="739"/>
      <c r="DO1" s="739"/>
      <c r="DP1" s="739"/>
      <c r="DQ1" s="739"/>
      <c r="DR1" s="739"/>
      <c r="DS1" s="739"/>
      <c r="DT1" s="739"/>
      <c r="DU1" s="739"/>
      <c r="DV1" s="739"/>
      <c r="DW1" s="739"/>
      <c r="DX1" s="740"/>
      <c r="DY1" s="208"/>
      <c r="DZ1" s="208"/>
      <c r="EA1" s="208"/>
      <c r="EB1" s="208"/>
      <c r="EC1" s="208"/>
      <c r="ED1" s="208"/>
      <c r="EE1" s="208"/>
      <c r="EF1" s="208"/>
      <c r="EG1" s="208"/>
      <c r="EH1" s="208"/>
    </row>
    <row r="2" spans="2:138" ht="22.5" customHeight="1" x14ac:dyDescent="0.2">
      <c r="B2" s="210" t="s">
        <v>186</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711" t="s">
        <v>187</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188</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3"/>
      <c r="BY3" s="711" t="s">
        <v>189</v>
      </c>
      <c r="BZ3" s="712"/>
      <c r="CA3" s="712"/>
      <c r="CB3" s="712"/>
      <c r="CC3" s="712"/>
      <c r="CD3" s="712"/>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3"/>
    </row>
    <row r="4" spans="2:138" ht="11.25" customHeight="1" x14ac:dyDescent="0.2">
      <c r="B4" s="711" t="s">
        <v>1</v>
      </c>
      <c r="C4" s="712"/>
      <c r="D4" s="712"/>
      <c r="E4" s="712"/>
      <c r="F4" s="712"/>
      <c r="G4" s="712"/>
      <c r="H4" s="712"/>
      <c r="I4" s="712"/>
      <c r="J4" s="712"/>
      <c r="K4" s="712"/>
      <c r="L4" s="712"/>
      <c r="M4" s="712"/>
      <c r="N4" s="712"/>
      <c r="O4" s="712"/>
      <c r="P4" s="712"/>
      <c r="Q4" s="713"/>
      <c r="R4" s="711" t="s">
        <v>190</v>
      </c>
      <c r="S4" s="712"/>
      <c r="T4" s="712"/>
      <c r="U4" s="712"/>
      <c r="V4" s="712"/>
      <c r="W4" s="712"/>
      <c r="X4" s="712"/>
      <c r="Y4" s="713"/>
      <c r="Z4" s="711" t="s">
        <v>191</v>
      </c>
      <c r="AA4" s="712"/>
      <c r="AB4" s="712"/>
      <c r="AC4" s="713"/>
      <c r="AD4" s="711" t="s">
        <v>192</v>
      </c>
      <c r="AE4" s="712"/>
      <c r="AF4" s="712"/>
      <c r="AG4" s="712"/>
      <c r="AH4" s="712"/>
      <c r="AI4" s="712"/>
      <c r="AJ4" s="712"/>
      <c r="AK4" s="713"/>
      <c r="AL4" s="711" t="s">
        <v>191</v>
      </c>
      <c r="AM4" s="712"/>
      <c r="AN4" s="712"/>
      <c r="AO4" s="713"/>
      <c r="AP4" s="741" t="s">
        <v>193</v>
      </c>
      <c r="AQ4" s="741"/>
      <c r="AR4" s="741"/>
      <c r="AS4" s="741"/>
      <c r="AT4" s="741"/>
      <c r="AU4" s="741"/>
      <c r="AV4" s="741"/>
      <c r="AW4" s="741"/>
      <c r="AX4" s="741"/>
      <c r="AY4" s="741"/>
      <c r="AZ4" s="741"/>
      <c r="BA4" s="741"/>
      <c r="BB4" s="741"/>
      <c r="BC4" s="741"/>
      <c r="BD4" s="741" t="s">
        <v>194</v>
      </c>
      <c r="BE4" s="741"/>
      <c r="BF4" s="741"/>
      <c r="BG4" s="741"/>
      <c r="BH4" s="741"/>
      <c r="BI4" s="741"/>
      <c r="BJ4" s="741"/>
      <c r="BK4" s="741"/>
      <c r="BL4" s="741" t="s">
        <v>191</v>
      </c>
      <c r="BM4" s="741"/>
      <c r="BN4" s="741"/>
      <c r="BO4" s="741"/>
      <c r="BP4" s="741" t="s">
        <v>195</v>
      </c>
      <c r="BQ4" s="741"/>
      <c r="BR4" s="741"/>
      <c r="BS4" s="741"/>
      <c r="BT4" s="741"/>
      <c r="BU4" s="741"/>
      <c r="BV4" s="741"/>
      <c r="BW4" s="741"/>
      <c r="BY4" s="711" t="s">
        <v>196</v>
      </c>
      <c r="BZ4" s="712"/>
      <c r="CA4" s="712"/>
      <c r="CB4" s="712"/>
      <c r="CC4" s="712"/>
      <c r="CD4" s="712"/>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3"/>
    </row>
    <row r="5" spans="2:138" s="213" customFormat="1" ht="11.25" customHeight="1" x14ac:dyDescent="0.2">
      <c r="B5" s="703" t="s">
        <v>197</v>
      </c>
      <c r="C5" s="704"/>
      <c r="D5" s="704"/>
      <c r="E5" s="704"/>
      <c r="F5" s="704"/>
      <c r="G5" s="704"/>
      <c r="H5" s="704"/>
      <c r="I5" s="704"/>
      <c r="J5" s="704"/>
      <c r="K5" s="704"/>
      <c r="L5" s="704"/>
      <c r="M5" s="704"/>
      <c r="N5" s="704"/>
      <c r="O5" s="704"/>
      <c r="P5" s="704"/>
      <c r="Q5" s="705"/>
      <c r="R5" s="724">
        <v>667833580</v>
      </c>
      <c r="S5" s="725"/>
      <c r="T5" s="725"/>
      <c r="U5" s="725"/>
      <c r="V5" s="725"/>
      <c r="W5" s="725"/>
      <c r="X5" s="725"/>
      <c r="Y5" s="726"/>
      <c r="Z5" s="736">
        <v>27.5</v>
      </c>
      <c r="AA5" s="736"/>
      <c r="AB5" s="736"/>
      <c r="AC5" s="736"/>
      <c r="AD5" s="737">
        <v>544706998</v>
      </c>
      <c r="AE5" s="737"/>
      <c r="AF5" s="737"/>
      <c r="AG5" s="737"/>
      <c r="AH5" s="737"/>
      <c r="AI5" s="737"/>
      <c r="AJ5" s="737"/>
      <c r="AK5" s="737"/>
      <c r="AL5" s="721">
        <v>43.3</v>
      </c>
      <c r="AM5" s="722"/>
      <c r="AN5" s="722"/>
      <c r="AO5" s="723"/>
      <c r="AP5" s="703" t="s">
        <v>198</v>
      </c>
      <c r="AQ5" s="704"/>
      <c r="AR5" s="704"/>
      <c r="AS5" s="704"/>
      <c r="AT5" s="704"/>
      <c r="AU5" s="704"/>
      <c r="AV5" s="704"/>
      <c r="AW5" s="704"/>
      <c r="AX5" s="704"/>
      <c r="AY5" s="704"/>
      <c r="AZ5" s="704"/>
      <c r="BA5" s="704"/>
      <c r="BB5" s="704"/>
      <c r="BC5" s="705"/>
      <c r="BD5" s="650">
        <v>666921417</v>
      </c>
      <c r="BE5" s="651"/>
      <c r="BF5" s="651"/>
      <c r="BG5" s="651"/>
      <c r="BH5" s="651"/>
      <c r="BI5" s="651"/>
      <c r="BJ5" s="651"/>
      <c r="BK5" s="652"/>
      <c r="BL5" s="714">
        <v>99.9</v>
      </c>
      <c r="BM5" s="714"/>
      <c r="BN5" s="714"/>
      <c r="BO5" s="714"/>
      <c r="BP5" s="709">
        <v>2797469</v>
      </c>
      <c r="BQ5" s="709"/>
      <c r="BR5" s="709"/>
      <c r="BS5" s="709"/>
      <c r="BT5" s="709"/>
      <c r="BU5" s="709"/>
      <c r="BV5" s="709"/>
      <c r="BW5" s="710"/>
      <c r="BY5" s="711" t="s">
        <v>193</v>
      </c>
      <c r="BZ5" s="712"/>
      <c r="CA5" s="712"/>
      <c r="CB5" s="712"/>
      <c r="CC5" s="712"/>
      <c r="CD5" s="712"/>
      <c r="CE5" s="712"/>
      <c r="CF5" s="712"/>
      <c r="CG5" s="712"/>
      <c r="CH5" s="712"/>
      <c r="CI5" s="712"/>
      <c r="CJ5" s="712"/>
      <c r="CK5" s="712"/>
      <c r="CL5" s="713"/>
      <c r="CM5" s="711" t="s">
        <v>199</v>
      </c>
      <c r="CN5" s="712"/>
      <c r="CO5" s="712"/>
      <c r="CP5" s="712"/>
      <c r="CQ5" s="712"/>
      <c r="CR5" s="712"/>
      <c r="CS5" s="712"/>
      <c r="CT5" s="713"/>
      <c r="CU5" s="711" t="s">
        <v>191</v>
      </c>
      <c r="CV5" s="712"/>
      <c r="CW5" s="712"/>
      <c r="CX5" s="713"/>
      <c r="CY5" s="711" t="s">
        <v>200</v>
      </c>
      <c r="CZ5" s="712"/>
      <c r="DA5" s="712"/>
      <c r="DB5" s="712"/>
      <c r="DC5" s="712"/>
      <c r="DD5" s="712"/>
      <c r="DE5" s="712"/>
      <c r="DF5" s="712"/>
      <c r="DG5" s="712"/>
      <c r="DH5" s="712"/>
      <c r="DI5" s="712"/>
      <c r="DJ5" s="712"/>
      <c r="DK5" s="713"/>
      <c r="DL5" s="711" t="s">
        <v>201</v>
      </c>
      <c r="DM5" s="712"/>
      <c r="DN5" s="712"/>
      <c r="DO5" s="712"/>
      <c r="DP5" s="712"/>
      <c r="DQ5" s="712"/>
      <c r="DR5" s="712"/>
      <c r="DS5" s="712"/>
      <c r="DT5" s="712"/>
      <c r="DU5" s="712"/>
      <c r="DV5" s="712"/>
      <c r="DW5" s="712"/>
      <c r="DX5" s="713"/>
    </row>
    <row r="6" spans="2:138" ht="11.25" customHeight="1" x14ac:dyDescent="0.2">
      <c r="B6" s="647" t="s">
        <v>202</v>
      </c>
      <c r="C6" s="648"/>
      <c r="D6" s="648"/>
      <c r="E6" s="648"/>
      <c r="F6" s="648"/>
      <c r="G6" s="648"/>
      <c r="H6" s="648"/>
      <c r="I6" s="648"/>
      <c r="J6" s="648"/>
      <c r="K6" s="648"/>
      <c r="L6" s="648"/>
      <c r="M6" s="648"/>
      <c r="N6" s="648"/>
      <c r="O6" s="648"/>
      <c r="P6" s="648"/>
      <c r="Q6" s="649"/>
      <c r="R6" s="650">
        <v>96467913</v>
      </c>
      <c r="S6" s="651"/>
      <c r="T6" s="651"/>
      <c r="U6" s="651"/>
      <c r="V6" s="651"/>
      <c r="W6" s="651"/>
      <c r="X6" s="651"/>
      <c r="Y6" s="652"/>
      <c r="Z6" s="714">
        <v>4</v>
      </c>
      <c r="AA6" s="714"/>
      <c r="AB6" s="714"/>
      <c r="AC6" s="714"/>
      <c r="AD6" s="709">
        <v>96467913</v>
      </c>
      <c r="AE6" s="709"/>
      <c r="AF6" s="709"/>
      <c r="AG6" s="709"/>
      <c r="AH6" s="709"/>
      <c r="AI6" s="709"/>
      <c r="AJ6" s="709"/>
      <c r="AK6" s="709"/>
      <c r="AL6" s="653">
        <v>7.7</v>
      </c>
      <c r="AM6" s="715"/>
      <c r="AN6" s="715"/>
      <c r="AO6" s="716"/>
      <c r="AP6" s="647" t="s">
        <v>203</v>
      </c>
      <c r="AQ6" s="648"/>
      <c r="AR6" s="648"/>
      <c r="AS6" s="648"/>
      <c r="AT6" s="648"/>
      <c r="AU6" s="648"/>
      <c r="AV6" s="648"/>
      <c r="AW6" s="648"/>
      <c r="AX6" s="648"/>
      <c r="AY6" s="648"/>
      <c r="AZ6" s="648"/>
      <c r="BA6" s="648"/>
      <c r="BB6" s="648"/>
      <c r="BC6" s="649"/>
      <c r="BD6" s="650">
        <v>666021457</v>
      </c>
      <c r="BE6" s="651"/>
      <c r="BF6" s="651"/>
      <c r="BG6" s="651"/>
      <c r="BH6" s="651"/>
      <c r="BI6" s="651"/>
      <c r="BJ6" s="651"/>
      <c r="BK6" s="652"/>
      <c r="BL6" s="714">
        <v>99.7</v>
      </c>
      <c r="BM6" s="714"/>
      <c r="BN6" s="714"/>
      <c r="BO6" s="714"/>
      <c r="BP6" s="709">
        <v>2797469</v>
      </c>
      <c r="BQ6" s="709"/>
      <c r="BR6" s="709"/>
      <c r="BS6" s="709"/>
      <c r="BT6" s="709"/>
      <c r="BU6" s="709"/>
      <c r="BV6" s="709"/>
      <c r="BW6" s="710"/>
      <c r="BY6" s="703" t="s">
        <v>204</v>
      </c>
      <c r="BZ6" s="704"/>
      <c r="CA6" s="704"/>
      <c r="CB6" s="704"/>
      <c r="CC6" s="704"/>
      <c r="CD6" s="704"/>
      <c r="CE6" s="704"/>
      <c r="CF6" s="704"/>
      <c r="CG6" s="704"/>
      <c r="CH6" s="704"/>
      <c r="CI6" s="704"/>
      <c r="CJ6" s="704"/>
      <c r="CK6" s="704"/>
      <c r="CL6" s="705"/>
      <c r="CM6" s="650">
        <v>3539688</v>
      </c>
      <c r="CN6" s="651"/>
      <c r="CO6" s="651"/>
      <c r="CP6" s="651"/>
      <c r="CQ6" s="651"/>
      <c r="CR6" s="651"/>
      <c r="CS6" s="651"/>
      <c r="CT6" s="652"/>
      <c r="CU6" s="714">
        <v>0.1</v>
      </c>
      <c r="CV6" s="714"/>
      <c r="CW6" s="714"/>
      <c r="CX6" s="714"/>
      <c r="CY6" s="656" t="s">
        <v>118</v>
      </c>
      <c r="CZ6" s="651"/>
      <c r="DA6" s="651"/>
      <c r="DB6" s="651"/>
      <c r="DC6" s="651"/>
      <c r="DD6" s="651"/>
      <c r="DE6" s="651"/>
      <c r="DF6" s="651"/>
      <c r="DG6" s="651"/>
      <c r="DH6" s="651"/>
      <c r="DI6" s="651"/>
      <c r="DJ6" s="651"/>
      <c r="DK6" s="652"/>
      <c r="DL6" s="656">
        <v>3539561</v>
      </c>
      <c r="DM6" s="651"/>
      <c r="DN6" s="651"/>
      <c r="DO6" s="651"/>
      <c r="DP6" s="651"/>
      <c r="DQ6" s="651"/>
      <c r="DR6" s="651"/>
      <c r="DS6" s="651"/>
      <c r="DT6" s="651"/>
      <c r="DU6" s="651"/>
      <c r="DV6" s="651"/>
      <c r="DW6" s="651"/>
      <c r="DX6" s="734"/>
    </row>
    <row r="7" spans="2:138" ht="11.25" customHeight="1" x14ac:dyDescent="0.2">
      <c r="B7" s="647" t="s">
        <v>205</v>
      </c>
      <c r="C7" s="648"/>
      <c r="D7" s="648"/>
      <c r="E7" s="648"/>
      <c r="F7" s="648"/>
      <c r="G7" s="648"/>
      <c r="H7" s="648"/>
      <c r="I7" s="648"/>
      <c r="J7" s="648"/>
      <c r="K7" s="648"/>
      <c r="L7" s="648"/>
      <c r="M7" s="648"/>
      <c r="N7" s="648"/>
      <c r="O7" s="648"/>
      <c r="P7" s="648"/>
      <c r="Q7" s="649"/>
      <c r="R7" s="650">
        <v>11330764</v>
      </c>
      <c r="S7" s="651"/>
      <c r="T7" s="651"/>
      <c r="U7" s="651"/>
      <c r="V7" s="651"/>
      <c r="W7" s="651"/>
      <c r="X7" s="651"/>
      <c r="Y7" s="652"/>
      <c r="Z7" s="714">
        <v>0.5</v>
      </c>
      <c r="AA7" s="714"/>
      <c r="AB7" s="714"/>
      <c r="AC7" s="714"/>
      <c r="AD7" s="709">
        <v>11330764</v>
      </c>
      <c r="AE7" s="709"/>
      <c r="AF7" s="709"/>
      <c r="AG7" s="709"/>
      <c r="AH7" s="709"/>
      <c r="AI7" s="709"/>
      <c r="AJ7" s="709"/>
      <c r="AK7" s="709"/>
      <c r="AL7" s="653">
        <v>0.9</v>
      </c>
      <c r="AM7" s="715"/>
      <c r="AN7" s="715"/>
      <c r="AO7" s="716"/>
      <c r="AP7" s="647" t="s">
        <v>206</v>
      </c>
      <c r="AQ7" s="648"/>
      <c r="AR7" s="648"/>
      <c r="AS7" s="648"/>
      <c r="AT7" s="648"/>
      <c r="AU7" s="648"/>
      <c r="AV7" s="648"/>
      <c r="AW7" s="648"/>
      <c r="AX7" s="648"/>
      <c r="AY7" s="648"/>
      <c r="AZ7" s="648"/>
      <c r="BA7" s="648"/>
      <c r="BB7" s="648"/>
      <c r="BC7" s="649"/>
      <c r="BD7" s="650">
        <v>162551394</v>
      </c>
      <c r="BE7" s="651"/>
      <c r="BF7" s="651"/>
      <c r="BG7" s="651"/>
      <c r="BH7" s="651"/>
      <c r="BI7" s="651"/>
      <c r="BJ7" s="651"/>
      <c r="BK7" s="652"/>
      <c r="BL7" s="714">
        <v>24.3</v>
      </c>
      <c r="BM7" s="714"/>
      <c r="BN7" s="714"/>
      <c r="BO7" s="714"/>
      <c r="BP7" s="709">
        <v>2797469</v>
      </c>
      <c r="BQ7" s="709"/>
      <c r="BR7" s="709"/>
      <c r="BS7" s="709"/>
      <c r="BT7" s="709"/>
      <c r="BU7" s="709"/>
      <c r="BV7" s="709"/>
      <c r="BW7" s="710"/>
      <c r="BY7" s="647" t="s">
        <v>207</v>
      </c>
      <c r="BZ7" s="648"/>
      <c r="CA7" s="648"/>
      <c r="CB7" s="648"/>
      <c r="CC7" s="648"/>
      <c r="CD7" s="648"/>
      <c r="CE7" s="648"/>
      <c r="CF7" s="648"/>
      <c r="CG7" s="648"/>
      <c r="CH7" s="648"/>
      <c r="CI7" s="648"/>
      <c r="CJ7" s="648"/>
      <c r="CK7" s="648"/>
      <c r="CL7" s="649"/>
      <c r="CM7" s="650">
        <v>138646884</v>
      </c>
      <c r="CN7" s="651"/>
      <c r="CO7" s="651"/>
      <c r="CP7" s="651"/>
      <c r="CQ7" s="651"/>
      <c r="CR7" s="651"/>
      <c r="CS7" s="651"/>
      <c r="CT7" s="652"/>
      <c r="CU7" s="714">
        <v>5.7</v>
      </c>
      <c r="CV7" s="714"/>
      <c r="CW7" s="714"/>
      <c r="CX7" s="714"/>
      <c r="CY7" s="656">
        <v>23673101</v>
      </c>
      <c r="CZ7" s="651"/>
      <c r="DA7" s="651"/>
      <c r="DB7" s="651"/>
      <c r="DC7" s="651"/>
      <c r="DD7" s="651"/>
      <c r="DE7" s="651"/>
      <c r="DF7" s="651"/>
      <c r="DG7" s="651"/>
      <c r="DH7" s="651"/>
      <c r="DI7" s="651"/>
      <c r="DJ7" s="651"/>
      <c r="DK7" s="652"/>
      <c r="DL7" s="656">
        <v>112602643</v>
      </c>
      <c r="DM7" s="651"/>
      <c r="DN7" s="651"/>
      <c r="DO7" s="651"/>
      <c r="DP7" s="651"/>
      <c r="DQ7" s="651"/>
      <c r="DR7" s="651"/>
      <c r="DS7" s="651"/>
      <c r="DT7" s="651"/>
      <c r="DU7" s="651"/>
      <c r="DV7" s="651"/>
      <c r="DW7" s="651"/>
      <c r="DX7" s="734"/>
    </row>
    <row r="8" spans="2:138" ht="11.25" customHeight="1" x14ac:dyDescent="0.2">
      <c r="B8" s="647" t="s">
        <v>208</v>
      </c>
      <c r="C8" s="648"/>
      <c r="D8" s="648"/>
      <c r="E8" s="648"/>
      <c r="F8" s="648"/>
      <c r="G8" s="648"/>
      <c r="H8" s="648"/>
      <c r="I8" s="648"/>
      <c r="J8" s="648"/>
      <c r="K8" s="648"/>
      <c r="L8" s="648"/>
      <c r="M8" s="648"/>
      <c r="N8" s="648"/>
      <c r="O8" s="648"/>
      <c r="P8" s="648"/>
      <c r="Q8" s="649"/>
      <c r="R8" s="650">
        <v>4</v>
      </c>
      <c r="S8" s="651"/>
      <c r="T8" s="651"/>
      <c r="U8" s="651"/>
      <c r="V8" s="651"/>
      <c r="W8" s="651"/>
      <c r="X8" s="651"/>
      <c r="Y8" s="652"/>
      <c r="Z8" s="714">
        <v>0</v>
      </c>
      <c r="AA8" s="714"/>
      <c r="AB8" s="714"/>
      <c r="AC8" s="714"/>
      <c r="AD8" s="709">
        <v>4</v>
      </c>
      <c r="AE8" s="709"/>
      <c r="AF8" s="709"/>
      <c r="AG8" s="709"/>
      <c r="AH8" s="709"/>
      <c r="AI8" s="709"/>
      <c r="AJ8" s="709"/>
      <c r="AK8" s="709"/>
      <c r="AL8" s="653">
        <v>0</v>
      </c>
      <c r="AM8" s="715"/>
      <c r="AN8" s="715"/>
      <c r="AO8" s="716"/>
      <c r="AP8" s="647" t="s">
        <v>209</v>
      </c>
      <c r="AQ8" s="648"/>
      <c r="AR8" s="648"/>
      <c r="AS8" s="648"/>
      <c r="AT8" s="648"/>
      <c r="AU8" s="648"/>
      <c r="AV8" s="648"/>
      <c r="AW8" s="648"/>
      <c r="AX8" s="648"/>
      <c r="AY8" s="648"/>
      <c r="AZ8" s="648"/>
      <c r="BA8" s="648"/>
      <c r="BB8" s="648"/>
      <c r="BC8" s="649"/>
      <c r="BD8" s="650">
        <v>3812915</v>
      </c>
      <c r="BE8" s="651"/>
      <c r="BF8" s="651"/>
      <c r="BG8" s="651"/>
      <c r="BH8" s="651"/>
      <c r="BI8" s="651"/>
      <c r="BJ8" s="651"/>
      <c r="BK8" s="652"/>
      <c r="BL8" s="714">
        <v>0.6</v>
      </c>
      <c r="BM8" s="714"/>
      <c r="BN8" s="714"/>
      <c r="BO8" s="714"/>
      <c r="BP8" s="709" t="s">
        <v>118</v>
      </c>
      <c r="BQ8" s="709"/>
      <c r="BR8" s="709"/>
      <c r="BS8" s="709"/>
      <c r="BT8" s="709"/>
      <c r="BU8" s="709"/>
      <c r="BV8" s="709"/>
      <c r="BW8" s="710"/>
      <c r="BY8" s="647" t="s">
        <v>210</v>
      </c>
      <c r="BZ8" s="648"/>
      <c r="CA8" s="648"/>
      <c r="CB8" s="648"/>
      <c r="CC8" s="648"/>
      <c r="CD8" s="648"/>
      <c r="CE8" s="648"/>
      <c r="CF8" s="648"/>
      <c r="CG8" s="648"/>
      <c r="CH8" s="648"/>
      <c r="CI8" s="648"/>
      <c r="CJ8" s="648"/>
      <c r="CK8" s="648"/>
      <c r="CL8" s="649"/>
      <c r="CM8" s="650">
        <v>390184853</v>
      </c>
      <c r="CN8" s="651"/>
      <c r="CO8" s="651"/>
      <c r="CP8" s="651"/>
      <c r="CQ8" s="651"/>
      <c r="CR8" s="651"/>
      <c r="CS8" s="651"/>
      <c r="CT8" s="652"/>
      <c r="CU8" s="653">
        <v>16.2</v>
      </c>
      <c r="CV8" s="715"/>
      <c r="CW8" s="715"/>
      <c r="CX8" s="717"/>
      <c r="CY8" s="656">
        <v>4929045</v>
      </c>
      <c r="CZ8" s="651"/>
      <c r="DA8" s="651"/>
      <c r="DB8" s="651"/>
      <c r="DC8" s="651"/>
      <c r="DD8" s="651"/>
      <c r="DE8" s="651"/>
      <c r="DF8" s="651"/>
      <c r="DG8" s="651"/>
      <c r="DH8" s="651"/>
      <c r="DI8" s="651"/>
      <c r="DJ8" s="651"/>
      <c r="DK8" s="652"/>
      <c r="DL8" s="656">
        <v>344070491</v>
      </c>
      <c r="DM8" s="651"/>
      <c r="DN8" s="651"/>
      <c r="DO8" s="651"/>
      <c r="DP8" s="651"/>
      <c r="DQ8" s="651"/>
      <c r="DR8" s="651"/>
      <c r="DS8" s="651"/>
      <c r="DT8" s="651"/>
      <c r="DU8" s="651"/>
      <c r="DV8" s="651"/>
      <c r="DW8" s="651"/>
      <c r="DX8" s="734"/>
    </row>
    <row r="9" spans="2:138" ht="11.25" customHeight="1" x14ac:dyDescent="0.2">
      <c r="B9" s="647" t="s">
        <v>211</v>
      </c>
      <c r="C9" s="648"/>
      <c r="D9" s="648"/>
      <c r="E9" s="648"/>
      <c r="F9" s="648"/>
      <c r="G9" s="648"/>
      <c r="H9" s="648"/>
      <c r="I9" s="648"/>
      <c r="J9" s="648"/>
      <c r="K9" s="648"/>
      <c r="L9" s="648"/>
      <c r="M9" s="648"/>
      <c r="N9" s="648"/>
      <c r="O9" s="648"/>
      <c r="P9" s="648"/>
      <c r="Q9" s="649"/>
      <c r="R9" s="650" t="s">
        <v>118</v>
      </c>
      <c r="S9" s="651"/>
      <c r="T9" s="651"/>
      <c r="U9" s="651"/>
      <c r="V9" s="651"/>
      <c r="W9" s="651"/>
      <c r="X9" s="651"/>
      <c r="Y9" s="652"/>
      <c r="Z9" s="714" t="s">
        <v>118</v>
      </c>
      <c r="AA9" s="714"/>
      <c r="AB9" s="714"/>
      <c r="AC9" s="714"/>
      <c r="AD9" s="709" t="s">
        <v>118</v>
      </c>
      <c r="AE9" s="709"/>
      <c r="AF9" s="709"/>
      <c r="AG9" s="709"/>
      <c r="AH9" s="709"/>
      <c r="AI9" s="709"/>
      <c r="AJ9" s="709"/>
      <c r="AK9" s="709"/>
      <c r="AL9" s="653" t="s">
        <v>118</v>
      </c>
      <c r="AM9" s="715"/>
      <c r="AN9" s="715"/>
      <c r="AO9" s="716"/>
      <c r="AP9" s="647" t="s">
        <v>212</v>
      </c>
      <c r="AQ9" s="648"/>
      <c r="AR9" s="648"/>
      <c r="AS9" s="648"/>
      <c r="AT9" s="648"/>
      <c r="AU9" s="648"/>
      <c r="AV9" s="648"/>
      <c r="AW9" s="648"/>
      <c r="AX9" s="648"/>
      <c r="AY9" s="648"/>
      <c r="AZ9" s="648"/>
      <c r="BA9" s="648"/>
      <c r="BB9" s="648"/>
      <c r="BC9" s="649"/>
      <c r="BD9" s="650">
        <v>133086741</v>
      </c>
      <c r="BE9" s="651"/>
      <c r="BF9" s="651"/>
      <c r="BG9" s="651"/>
      <c r="BH9" s="651"/>
      <c r="BI9" s="651"/>
      <c r="BJ9" s="651"/>
      <c r="BK9" s="652"/>
      <c r="BL9" s="714">
        <v>19.899999999999999</v>
      </c>
      <c r="BM9" s="714"/>
      <c r="BN9" s="714"/>
      <c r="BO9" s="714"/>
      <c r="BP9" s="709" t="s">
        <v>118</v>
      </c>
      <c r="BQ9" s="709"/>
      <c r="BR9" s="709"/>
      <c r="BS9" s="709"/>
      <c r="BT9" s="709"/>
      <c r="BU9" s="709"/>
      <c r="BV9" s="709"/>
      <c r="BW9" s="710"/>
      <c r="BY9" s="647" t="s">
        <v>213</v>
      </c>
      <c r="BZ9" s="648"/>
      <c r="CA9" s="648"/>
      <c r="CB9" s="648"/>
      <c r="CC9" s="648"/>
      <c r="CD9" s="648"/>
      <c r="CE9" s="648"/>
      <c r="CF9" s="648"/>
      <c r="CG9" s="648"/>
      <c r="CH9" s="648"/>
      <c r="CI9" s="648"/>
      <c r="CJ9" s="648"/>
      <c r="CK9" s="648"/>
      <c r="CL9" s="649"/>
      <c r="CM9" s="650">
        <v>60889107</v>
      </c>
      <c r="CN9" s="651"/>
      <c r="CO9" s="651"/>
      <c r="CP9" s="651"/>
      <c r="CQ9" s="651"/>
      <c r="CR9" s="651"/>
      <c r="CS9" s="651"/>
      <c r="CT9" s="652"/>
      <c r="CU9" s="653">
        <v>2.5</v>
      </c>
      <c r="CV9" s="715"/>
      <c r="CW9" s="715"/>
      <c r="CX9" s="717"/>
      <c r="CY9" s="656">
        <v>1606305</v>
      </c>
      <c r="CZ9" s="651"/>
      <c r="DA9" s="651"/>
      <c r="DB9" s="651"/>
      <c r="DC9" s="651"/>
      <c r="DD9" s="651"/>
      <c r="DE9" s="651"/>
      <c r="DF9" s="651"/>
      <c r="DG9" s="651"/>
      <c r="DH9" s="651"/>
      <c r="DI9" s="651"/>
      <c r="DJ9" s="651"/>
      <c r="DK9" s="652"/>
      <c r="DL9" s="656">
        <v>41555197</v>
      </c>
      <c r="DM9" s="651"/>
      <c r="DN9" s="651"/>
      <c r="DO9" s="651"/>
      <c r="DP9" s="651"/>
      <c r="DQ9" s="651"/>
      <c r="DR9" s="651"/>
      <c r="DS9" s="651"/>
      <c r="DT9" s="651"/>
      <c r="DU9" s="651"/>
      <c r="DV9" s="651"/>
      <c r="DW9" s="651"/>
      <c r="DX9" s="734"/>
    </row>
    <row r="10" spans="2:138" ht="11.25" customHeight="1" x14ac:dyDescent="0.2">
      <c r="B10" s="647" t="s">
        <v>214</v>
      </c>
      <c r="C10" s="648"/>
      <c r="D10" s="648"/>
      <c r="E10" s="648"/>
      <c r="F10" s="648"/>
      <c r="G10" s="648"/>
      <c r="H10" s="648"/>
      <c r="I10" s="648"/>
      <c r="J10" s="648"/>
      <c r="K10" s="648"/>
      <c r="L10" s="648"/>
      <c r="M10" s="648"/>
      <c r="N10" s="648"/>
      <c r="O10" s="648"/>
      <c r="P10" s="648"/>
      <c r="Q10" s="649"/>
      <c r="R10" s="650">
        <v>598094</v>
      </c>
      <c r="S10" s="651"/>
      <c r="T10" s="651"/>
      <c r="U10" s="651"/>
      <c r="V10" s="651"/>
      <c r="W10" s="651"/>
      <c r="X10" s="651"/>
      <c r="Y10" s="652"/>
      <c r="Z10" s="714">
        <v>0</v>
      </c>
      <c r="AA10" s="714"/>
      <c r="AB10" s="714"/>
      <c r="AC10" s="714"/>
      <c r="AD10" s="709">
        <v>598094</v>
      </c>
      <c r="AE10" s="709"/>
      <c r="AF10" s="709"/>
      <c r="AG10" s="709"/>
      <c r="AH10" s="709"/>
      <c r="AI10" s="709"/>
      <c r="AJ10" s="709"/>
      <c r="AK10" s="709"/>
      <c r="AL10" s="653">
        <v>0</v>
      </c>
      <c r="AM10" s="715"/>
      <c r="AN10" s="715"/>
      <c r="AO10" s="716"/>
      <c r="AP10" s="647" t="s">
        <v>215</v>
      </c>
      <c r="AQ10" s="648"/>
      <c r="AR10" s="648"/>
      <c r="AS10" s="648"/>
      <c r="AT10" s="648"/>
      <c r="AU10" s="648"/>
      <c r="AV10" s="648"/>
      <c r="AW10" s="648"/>
      <c r="AX10" s="648"/>
      <c r="AY10" s="648"/>
      <c r="AZ10" s="648"/>
      <c r="BA10" s="648"/>
      <c r="BB10" s="648"/>
      <c r="BC10" s="649"/>
      <c r="BD10" s="650">
        <v>5170320</v>
      </c>
      <c r="BE10" s="651"/>
      <c r="BF10" s="651"/>
      <c r="BG10" s="651"/>
      <c r="BH10" s="651"/>
      <c r="BI10" s="651"/>
      <c r="BJ10" s="651"/>
      <c r="BK10" s="652"/>
      <c r="BL10" s="714">
        <v>0.8</v>
      </c>
      <c r="BM10" s="714"/>
      <c r="BN10" s="714"/>
      <c r="BO10" s="714"/>
      <c r="BP10" s="709" t="s">
        <v>118</v>
      </c>
      <c r="BQ10" s="709"/>
      <c r="BR10" s="709"/>
      <c r="BS10" s="709"/>
      <c r="BT10" s="709"/>
      <c r="BU10" s="709"/>
      <c r="BV10" s="709"/>
      <c r="BW10" s="710"/>
      <c r="BY10" s="647" t="s">
        <v>216</v>
      </c>
      <c r="BZ10" s="648"/>
      <c r="CA10" s="648"/>
      <c r="CB10" s="648"/>
      <c r="CC10" s="648"/>
      <c r="CD10" s="648"/>
      <c r="CE10" s="648"/>
      <c r="CF10" s="648"/>
      <c r="CG10" s="648"/>
      <c r="CH10" s="648"/>
      <c r="CI10" s="648"/>
      <c r="CJ10" s="648"/>
      <c r="CK10" s="648"/>
      <c r="CL10" s="649"/>
      <c r="CM10" s="650">
        <v>5426158</v>
      </c>
      <c r="CN10" s="651"/>
      <c r="CO10" s="651"/>
      <c r="CP10" s="651"/>
      <c r="CQ10" s="651"/>
      <c r="CR10" s="651"/>
      <c r="CS10" s="651"/>
      <c r="CT10" s="652"/>
      <c r="CU10" s="653">
        <v>0.2</v>
      </c>
      <c r="CV10" s="715"/>
      <c r="CW10" s="715"/>
      <c r="CX10" s="717"/>
      <c r="CY10" s="656">
        <v>74513</v>
      </c>
      <c r="CZ10" s="651"/>
      <c r="DA10" s="651"/>
      <c r="DB10" s="651"/>
      <c r="DC10" s="651"/>
      <c r="DD10" s="651"/>
      <c r="DE10" s="651"/>
      <c r="DF10" s="651"/>
      <c r="DG10" s="651"/>
      <c r="DH10" s="651"/>
      <c r="DI10" s="651"/>
      <c r="DJ10" s="651"/>
      <c r="DK10" s="652"/>
      <c r="DL10" s="656">
        <v>3118744</v>
      </c>
      <c r="DM10" s="651"/>
      <c r="DN10" s="651"/>
      <c r="DO10" s="651"/>
      <c r="DP10" s="651"/>
      <c r="DQ10" s="651"/>
      <c r="DR10" s="651"/>
      <c r="DS10" s="651"/>
      <c r="DT10" s="651"/>
      <c r="DU10" s="651"/>
      <c r="DV10" s="651"/>
      <c r="DW10" s="651"/>
      <c r="DX10" s="734"/>
    </row>
    <row r="11" spans="2:138" ht="11.25" customHeight="1" x14ac:dyDescent="0.2">
      <c r="B11" s="647" t="s">
        <v>217</v>
      </c>
      <c r="C11" s="648"/>
      <c r="D11" s="648"/>
      <c r="E11" s="648"/>
      <c r="F11" s="648"/>
      <c r="G11" s="648"/>
      <c r="H11" s="648"/>
      <c r="I11" s="648"/>
      <c r="J11" s="648"/>
      <c r="K11" s="648"/>
      <c r="L11" s="648"/>
      <c r="M11" s="648"/>
      <c r="N11" s="648"/>
      <c r="O11" s="648"/>
      <c r="P11" s="648"/>
      <c r="Q11" s="649"/>
      <c r="R11" s="650">
        <v>385367</v>
      </c>
      <c r="S11" s="651"/>
      <c r="T11" s="651"/>
      <c r="U11" s="651"/>
      <c r="V11" s="651"/>
      <c r="W11" s="651"/>
      <c r="X11" s="651"/>
      <c r="Y11" s="652"/>
      <c r="Z11" s="714">
        <v>0</v>
      </c>
      <c r="AA11" s="714"/>
      <c r="AB11" s="714"/>
      <c r="AC11" s="714"/>
      <c r="AD11" s="709">
        <v>385367</v>
      </c>
      <c r="AE11" s="709"/>
      <c r="AF11" s="709"/>
      <c r="AG11" s="709"/>
      <c r="AH11" s="709"/>
      <c r="AI11" s="709"/>
      <c r="AJ11" s="709"/>
      <c r="AK11" s="709"/>
      <c r="AL11" s="653">
        <v>0</v>
      </c>
      <c r="AM11" s="715"/>
      <c r="AN11" s="715"/>
      <c r="AO11" s="716"/>
      <c r="AP11" s="647" t="s">
        <v>218</v>
      </c>
      <c r="AQ11" s="648"/>
      <c r="AR11" s="648"/>
      <c r="AS11" s="648"/>
      <c r="AT11" s="648"/>
      <c r="AU11" s="648"/>
      <c r="AV11" s="648"/>
      <c r="AW11" s="648"/>
      <c r="AX11" s="648"/>
      <c r="AY11" s="648"/>
      <c r="AZ11" s="648"/>
      <c r="BA11" s="648"/>
      <c r="BB11" s="648"/>
      <c r="BC11" s="649"/>
      <c r="BD11" s="650">
        <v>15489767</v>
      </c>
      <c r="BE11" s="651"/>
      <c r="BF11" s="651"/>
      <c r="BG11" s="651"/>
      <c r="BH11" s="651"/>
      <c r="BI11" s="651"/>
      <c r="BJ11" s="651"/>
      <c r="BK11" s="652"/>
      <c r="BL11" s="714">
        <v>2.2999999999999998</v>
      </c>
      <c r="BM11" s="714"/>
      <c r="BN11" s="714"/>
      <c r="BO11" s="714"/>
      <c r="BP11" s="709">
        <v>2797469</v>
      </c>
      <c r="BQ11" s="709"/>
      <c r="BR11" s="709"/>
      <c r="BS11" s="709"/>
      <c r="BT11" s="709"/>
      <c r="BU11" s="709"/>
      <c r="BV11" s="709"/>
      <c r="BW11" s="710"/>
      <c r="BY11" s="647" t="s">
        <v>219</v>
      </c>
      <c r="BZ11" s="648"/>
      <c r="CA11" s="648"/>
      <c r="CB11" s="648"/>
      <c r="CC11" s="648"/>
      <c r="CD11" s="648"/>
      <c r="CE11" s="648"/>
      <c r="CF11" s="648"/>
      <c r="CG11" s="648"/>
      <c r="CH11" s="648"/>
      <c r="CI11" s="648"/>
      <c r="CJ11" s="648"/>
      <c r="CK11" s="648"/>
      <c r="CL11" s="649"/>
      <c r="CM11" s="650">
        <v>297915341</v>
      </c>
      <c r="CN11" s="651"/>
      <c r="CO11" s="651"/>
      <c r="CP11" s="651"/>
      <c r="CQ11" s="651"/>
      <c r="CR11" s="651"/>
      <c r="CS11" s="651"/>
      <c r="CT11" s="652"/>
      <c r="CU11" s="653">
        <v>12.4</v>
      </c>
      <c r="CV11" s="715"/>
      <c r="CW11" s="715"/>
      <c r="CX11" s="717"/>
      <c r="CY11" s="656">
        <v>206227413</v>
      </c>
      <c r="CZ11" s="651"/>
      <c r="DA11" s="651"/>
      <c r="DB11" s="651"/>
      <c r="DC11" s="651"/>
      <c r="DD11" s="651"/>
      <c r="DE11" s="651"/>
      <c r="DF11" s="651"/>
      <c r="DG11" s="651"/>
      <c r="DH11" s="651"/>
      <c r="DI11" s="651"/>
      <c r="DJ11" s="651"/>
      <c r="DK11" s="652"/>
      <c r="DL11" s="656">
        <v>52331337</v>
      </c>
      <c r="DM11" s="651"/>
      <c r="DN11" s="651"/>
      <c r="DO11" s="651"/>
      <c r="DP11" s="651"/>
      <c r="DQ11" s="651"/>
      <c r="DR11" s="651"/>
      <c r="DS11" s="651"/>
      <c r="DT11" s="651"/>
      <c r="DU11" s="651"/>
      <c r="DV11" s="651"/>
      <c r="DW11" s="651"/>
      <c r="DX11" s="734"/>
    </row>
    <row r="12" spans="2:138" ht="11.25" customHeight="1" x14ac:dyDescent="0.2">
      <c r="B12" s="647" t="s">
        <v>220</v>
      </c>
      <c r="C12" s="648"/>
      <c r="D12" s="648"/>
      <c r="E12" s="648"/>
      <c r="F12" s="648"/>
      <c r="G12" s="648"/>
      <c r="H12" s="648"/>
      <c r="I12" s="648"/>
      <c r="J12" s="648"/>
      <c r="K12" s="648"/>
      <c r="L12" s="648"/>
      <c r="M12" s="648"/>
      <c r="N12" s="648"/>
      <c r="O12" s="648"/>
      <c r="P12" s="648"/>
      <c r="Q12" s="649"/>
      <c r="R12" s="650">
        <v>178167</v>
      </c>
      <c r="S12" s="651"/>
      <c r="T12" s="651"/>
      <c r="U12" s="651"/>
      <c r="V12" s="651"/>
      <c r="W12" s="651"/>
      <c r="X12" s="651"/>
      <c r="Y12" s="652"/>
      <c r="Z12" s="714">
        <v>0</v>
      </c>
      <c r="AA12" s="714"/>
      <c r="AB12" s="714"/>
      <c r="AC12" s="714"/>
      <c r="AD12" s="709">
        <v>178167</v>
      </c>
      <c r="AE12" s="709"/>
      <c r="AF12" s="709"/>
      <c r="AG12" s="709"/>
      <c r="AH12" s="709"/>
      <c r="AI12" s="709"/>
      <c r="AJ12" s="709"/>
      <c r="AK12" s="709"/>
      <c r="AL12" s="653">
        <v>0</v>
      </c>
      <c r="AM12" s="715"/>
      <c r="AN12" s="715"/>
      <c r="AO12" s="716"/>
      <c r="AP12" s="647" t="s">
        <v>221</v>
      </c>
      <c r="AQ12" s="648"/>
      <c r="AR12" s="648"/>
      <c r="AS12" s="648"/>
      <c r="AT12" s="648"/>
      <c r="AU12" s="648"/>
      <c r="AV12" s="648"/>
      <c r="AW12" s="648"/>
      <c r="AX12" s="648"/>
      <c r="AY12" s="648"/>
      <c r="AZ12" s="648"/>
      <c r="BA12" s="648"/>
      <c r="BB12" s="648"/>
      <c r="BC12" s="649"/>
      <c r="BD12" s="650">
        <v>758177</v>
      </c>
      <c r="BE12" s="651"/>
      <c r="BF12" s="651"/>
      <c r="BG12" s="651"/>
      <c r="BH12" s="651"/>
      <c r="BI12" s="651"/>
      <c r="BJ12" s="651"/>
      <c r="BK12" s="652"/>
      <c r="BL12" s="714">
        <v>0.1</v>
      </c>
      <c r="BM12" s="714"/>
      <c r="BN12" s="714"/>
      <c r="BO12" s="714"/>
      <c r="BP12" s="709" t="s">
        <v>118</v>
      </c>
      <c r="BQ12" s="709"/>
      <c r="BR12" s="709"/>
      <c r="BS12" s="709"/>
      <c r="BT12" s="709"/>
      <c r="BU12" s="709"/>
      <c r="BV12" s="709"/>
      <c r="BW12" s="710"/>
      <c r="BY12" s="647" t="s">
        <v>222</v>
      </c>
      <c r="BZ12" s="648"/>
      <c r="CA12" s="648"/>
      <c r="CB12" s="648"/>
      <c r="CC12" s="648"/>
      <c r="CD12" s="648"/>
      <c r="CE12" s="648"/>
      <c r="CF12" s="648"/>
      <c r="CG12" s="648"/>
      <c r="CH12" s="648"/>
      <c r="CI12" s="648"/>
      <c r="CJ12" s="648"/>
      <c r="CK12" s="648"/>
      <c r="CL12" s="649"/>
      <c r="CM12" s="650">
        <v>112914654</v>
      </c>
      <c r="CN12" s="651"/>
      <c r="CO12" s="651"/>
      <c r="CP12" s="651"/>
      <c r="CQ12" s="651"/>
      <c r="CR12" s="651"/>
      <c r="CS12" s="651"/>
      <c r="CT12" s="652"/>
      <c r="CU12" s="653">
        <v>4.7</v>
      </c>
      <c r="CV12" s="715"/>
      <c r="CW12" s="715"/>
      <c r="CX12" s="717"/>
      <c r="CY12" s="656">
        <v>2502116</v>
      </c>
      <c r="CZ12" s="651"/>
      <c r="DA12" s="651"/>
      <c r="DB12" s="651"/>
      <c r="DC12" s="651"/>
      <c r="DD12" s="651"/>
      <c r="DE12" s="651"/>
      <c r="DF12" s="651"/>
      <c r="DG12" s="651"/>
      <c r="DH12" s="651"/>
      <c r="DI12" s="651"/>
      <c r="DJ12" s="651"/>
      <c r="DK12" s="652"/>
      <c r="DL12" s="656">
        <v>16905507</v>
      </c>
      <c r="DM12" s="651"/>
      <c r="DN12" s="651"/>
      <c r="DO12" s="651"/>
      <c r="DP12" s="651"/>
      <c r="DQ12" s="651"/>
      <c r="DR12" s="651"/>
      <c r="DS12" s="651"/>
      <c r="DT12" s="651"/>
      <c r="DU12" s="651"/>
      <c r="DV12" s="651"/>
      <c r="DW12" s="651"/>
      <c r="DX12" s="734"/>
    </row>
    <row r="13" spans="2:138" ht="11.25" customHeight="1" x14ac:dyDescent="0.2">
      <c r="B13" s="647" t="s">
        <v>223</v>
      </c>
      <c r="C13" s="648"/>
      <c r="D13" s="648"/>
      <c r="E13" s="648"/>
      <c r="F13" s="648"/>
      <c r="G13" s="648"/>
      <c r="H13" s="648"/>
      <c r="I13" s="648"/>
      <c r="J13" s="648"/>
      <c r="K13" s="648"/>
      <c r="L13" s="648"/>
      <c r="M13" s="648"/>
      <c r="N13" s="648"/>
      <c r="O13" s="648"/>
      <c r="P13" s="648"/>
      <c r="Q13" s="649"/>
      <c r="R13" s="650">
        <v>83668843</v>
      </c>
      <c r="S13" s="651"/>
      <c r="T13" s="651"/>
      <c r="U13" s="651"/>
      <c r="V13" s="651"/>
      <c r="W13" s="651"/>
      <c r="X13" s="651"/>
      <c r="Y13" s="652"/>
      <c r="Z13" s="714">
        <v>3.4</v>
      </c>
      <c r="AA13" s="714"/>
      <c r="AB13" s="714"/>
      <c r="AC13" s="714"/>
      <c r="AD13" s="709">
        <v>83668843</v>
      </c>
      <c r="AE13" s="709"/>
      <c r="AF13" s="709"/>
      <c r="AG13" s="709"/>
      <c r="AH13" s="709"/>
      <c r="AI13" s="709"/>
      <c r="AJ13" s="709"/>
      <c r="AK13" s="709"/>
      <c r="AL13" s="653">
        <v>6.6</v>
      </c>
      <c r="AM13" s="715"/>
      <c r="AN13" s="715"/>
      <c r="AO13" s="716"/>
      <c r="AP13" s="647" t="s">
        <v>224</v>
      </c>
      <c r="AQ13" s="648"/>
      <c r="AR13" s="648"/>
      <c r="AS13" s="648"/>
      <c r="AT13" s="648"/>
      <c r="AU13" s="648"/>
      <c r="AV13" s="648"/>
      <c r="AW13" s="648"/>
      <c r="AX13" s="648"/>
      <c r="AY13" s="648"/>
      <c r="AZ13" s="648"/>
      <c r="BA13" s="648"/>
      <c r="BB13" s="648"/>
      <c r="BC13" s="649"/>
      <c r="BD13" s="650">
        <v>2562677</v>
      </c>
      <c r="BE13" s="651"/>
      <c r="BF13" s="651"/>
      <c r="BG13" s="651"/>
      <c r="BH13" s="651"/>
      <c r="BI13" s="651"/>
      <c r="BJ13" s="651"/>
      <c r="BK13" s="652"/>
      <c r="BL13" s="714">
        <v>0.4</v>
      </c>
      <c r="BM13" s="714"/>
      <c r="BN13" s="714"/>
      <c r="BO13" s="714"/>
      <c r="BP13" s="709" t="s">
        <v>118</v>
      </c>
      <c r="BQ13" s="709"/>
      <c r="BR13" s="709"/>
      <c r="BS13" s="709"/>
      <c r="BT13" s="709"/>
      <c r="BU13" s="709"/>
      <c r="BV13" s="709"/>
      <c r="BW13" s="710"/>
      <c r="BY13" s="647" t="s">
        <v>225</v>
      </c>
      <c r="BZ13" s="648"/>
      <c r="CA13" s="648"/>
      <c r="CB13" s="648"/>
      <c r="CC13" s="648"/>
      <c r="CD13" s="648"/>
      <c r="CE13" s="648"/>
      <c r="CF13" s="648"/>
      <c r="CG13" s="648"/>
      <c r="CH13" s="648"/>
      <c r="CI13" s="648"/>
      <c r="CJ13" s="648"/>
      <c r="CK13" s="648"/>
      <c r="CL13" s="649"/>
      <c r="CM13" s="650">
        <v>303678562</v>
      </c>
      <c r="CN13" s="651"/>
      <c r="CO13" s="651"/>
      <c r="CP13" s="651"/>
      <c r="CQ13" s="651"/>
      <c r="CR13" s="651"/>
      <c r="CS13" s="651"/>
      <c r="CT13" s="652"/>
      <c r="CU13" s="653">
        <v>12.6</v>
      </c>
      <c r="CV13" s="715"/>
      <c r="CW13" s="715"/>
      <c r="CX13" s="717"/>
      <c r="CY13" s="656">
        <v>225997135</v>
      </c>
      <c r="CZ13" s="651"/>
      <c r="DA13" s="651"/>
      <c r="DB13" s="651"/>
      <c r="DC13" s="651"/>
      <c r="DD13" s="651"/>
      <c r="DE13" s="651"/>
      <c r="DF13" s="651"/>
      <c r="DG13" s="651"/>
      <c r="DH13" s="651"/>
      <c r="DI13" s="651"/>
      <c r="DJ13" s="651"/>
      <c r="DK13" s="652"/>
      <c r="DL13" s="656">
        <v>42831141</v>
      </c>
      <c r="DM13" s="651"/>
      <c r="DN13" s="651"/>
      <c r="DO13" s="651"/>
      <c r="DP13" s="651"/>
      <c r="DQ13" s="651"/>
      <c r="DR13" s="651"/>
      <c r="DS13" s="651"/>
      <c r="DT13" s="651"/>
      <c r="DU13" s="651"/>
      <c r="DV13" s="651"/>
      <c r="DW13" s="651"/>
      <c r="DX13" s="734"/>
    </row>
    <row r="14" spans="2:138" ht="11.25" customHeight="1" x14ac:dyDescent="0.2">
      <c r="B14" s="647" t="s">
        <v>226</v>
      </c>
      <c r="C14" s="648"/>
      <c r="D14" s="648"/>
      <c r="E14" s="648"/>
      <c r="F14" s="648"/>
      <c r="G14" s="648"/>
      <c r="H14" s="648"/>
      <c r="I14" s="648"/>
      <c r="J14" s="648"/>
      <c r="K14" s="648"/>
      <c r="L14" s="648"/>
      <c r="M14" s="648"/>
      <c r="N14" s="648"/>
      <c r="O14" s="648"/>
      <c r="P14" s="648"/>
      <c r="Q14" s="649"/>
      <c r="R14" s="650">
        <v>306674</v>
      </c>
      <c r="S14" s="651"/>
      <c r="T14" s="651"/>
      <c r="U14" s="651"/>
      <c r="V14" s="651"/>
      <c r="W14" s="651"/>
      <c r="X14" s="651"/>
      <c r="Y14" s="652"/>
      <c r="Z14" s="714">
        <v>0</v>
      </c>
      <c r="AA14" s="714"/>
      <c r="AB14" s="714"/>
      <c r="AC14" s="714"/>
      <c r="AD14" s="709">
        <v>306674</v>
      </c>
      <c r="AE14" s="709"/>
      <c r="AF14" s="709"/>
      <c r="AG14" s="709"/>
      <c r="AH14" s="709"/>
      <c r="AI14" s="709"/>
      <c r="AJ14" s="709"/>
      <c r="AK14" s="709"/>
      <c r="AL14" s="653">
        <v>0</v>
      </c>
      <c r="AM14" s="715"/>
      <c r="AN14" s="715"/>
      <c r="AO14" s="716"/>
      <c r="AP14" s="647" t="s">
        <v>227</v>
      </c>
      <c r="AQ14" s="648"/>
      <c r="AR14" s="648"/>
      <c r="AS14" s="648"/>
      <c r="AT14" s="648"/>
      <c r="AU14" s="648"/>
      <c r="AV14" s="648"/>
      <c r="AW14" s="648"/>
      <c r="AX14" s="648"/>
      <c r="AY14" s="648"/>
      <c r="AZ14" s="648"/>
      <c r="BA14" s="648"/>
      <c r="BB14" s="648"/>
      <c r="BC14" s="649"/>
      <c r="BD14" s="650">
        <v>1670797</v>
      </c>
      <c r="BE14" s="651"/>
      <c r="BF14" s="651"/>
      <c r="BG14" s="651"/>
      <c r="BH14" s="651"/>
      <c r="BI14" s="651"/>
      <c r="BJ14" s="651"/>
      <c r="BK14" s="652"/>
      <c r="BL14" s="714">
        <v>0.3</v>
      </c>
      <c r="BM14" s="714"/>
      <c r="BN14" s="714"/>
      <c r="BO14" s="714"/>
      <c r="BP14" s="709" t="s">
        <v>118</v>
      </c>
      <c r="BQ14" s="709"/>
      <c r="BR14" s="709"/>
      <c r="BS14" s="709"/>
      <c r="BT14" s="709"/>
      <c r="BU14" s="709"/>
      <c r="BV14" s="709"/>
      <c r="BW14" s="710"/>
      <c r="BY14" s="647" t="s">
        <v>228</v>
      </c>
      <c r="BZ14" s="648"/>
      <c r="CA14" s="648"/>
      <c r="CB14" s="648"/>
      <c r="CC14" s="648"/>
      <c r="CD14" s="648"/>
      <c r="CE14" s="648"/>
      <c r="CF14" s="648"/>
      <c r="CG14" s="648"/>
      <c r="CH14" s="648"/>
      <c r="CI14" s="648"/>
      <c r="CJ14" s="648"/>
      <c r="CK14" s="648"/>
      <c r="CL14" s="649"/>
      <c r="CM14" s="650">
        <v>131644015</v>
      </c>
      <c r="CN14" s="651"/>
      <c r="CO14" s="651"/>
      <c r="CP14" s="651"/>
      <c r="CQ14" s="651"/>
      <c r="CR14" s="651"/>
      <c r="CS14" s="651"/>
      <c r="CT14" s="652"/>
      <c r="CU14" s="653">
        <v>5.5</v>
      </c>
      <c r="CV14" s="715"/>
      <c r="CW14" s="715"/>
      <c r="CX14" s="717"/>
      <c r="CY14" s="656">
        <v>7981984</v>
      </c>
      <c r="CZ14" s="651"/>
      <c r="DA14" s="651"/>
      <c r="DB14" s="651"/>
      <c r="DC14" s="651"/>
      <c r="DD14" s="651"/>
      <c r="DE14" s="651"/>
      <c r="DF14" s="651"/>
      <c r="DG14" s="651"/>
      <c r="DH14" s="651"/>
      <c r="DI14" s="651"/>
      <c r="DJ14" s="651"/>
      <c r="DK14" s="652"/>
      <c r="DL14" s="656">
        <v>119333885</v>
      </c>
      <c r="DM14" s="651"/>
      <c r="DN14" s="651"/>
      <c r="DO14" s="651"/>
      <c r="DP14" s="651"/>
      <c r="DQ14" s="651"/>
      <c r="DR14" s="651"/>
      <c r="DS14" s="651"/>
      <c r="DT14" s="651"/>
      <c r="DU14" s="651"/>
      <c r="DV14" s="651"/>
      <c r="DW14" s="651"/>
      <c r="DX14" s="734"/>
    </row>
    <row r="15" spans="2:138" ht="11.25" customHeight="1" x14ac:dyDescent="0.2">
      <c r="B15" s="647" t="s">
        <v>229</v>
      </c>
      <c r="C15" s="648"/>
      <c r="D15" s="648"/>
      <c r="E15" s="648"/>
      <c r="F15" s="648"/>
      <c r="G15" s="648"/>
      <c r="H15" s="648"/>
      <c r="I15" s="648"/>
      <c r="J15" s="648"/>
      <c r="K15" s="648"/>
      <c r="L15" s="648"/>
      <c r="M15" s="648"/>
      <c r="N15" s="648"/>
      <c r="O15" s="648"/>
      <c r="P15" s="648"/>
      <c r="Q15" s="649"/>
      <c r="R15" s="650" t="s">
        <v>118</v>
      </c>
      <c r="S15" s="651"/>
      <c r="T15" s="651"/>
      <c r="U15" s="651"/>
      <c r="V15" s="651"/>
      <c r="W15" s="651"/>
      <c r="X15" s="651"/>
      <c r="Y15" s="652"/>
      <c r="Z15" s="714" t="s">
        <v>118</v>
      </c>
      <c r="AA15" s="714"/>
      <c r="AB15" s="714"/>
      <c r="AC15" s="714"/>
      <c r="AD15" s="709" t="s">
        <v>118</v>
      </c>
      <c r="AE15" s="709"/>
      <c r="AF15" s="709"/>
      <c r="AG15" s="709"/>
      <c r="AH15" s="709"/>
      <c r="AI15" s="709"/>
      <c r="AJ15" s="709"/>
      <c r="AK15" s="709"/>
      <c r="AL15" s="653" t="s">
        <v>118</v>
      </c>
      <c r="AM15" s="715"/>
      <c r="AN15" s="715"/>
      <c r="AO15" s="716"/>
      <c r="AP15" s="647" t="s">
        <v>230</v>
      </c>
      <c r="AQ15" s="648"/>
      <c r="AR15" s="648"/>
      <c r="AS15" s="648"/>
      <c r="AT15" s="648"/>
      <c r="AU15" s="648"/>
      <c r="AV15" s="648"/>
      <c r="AW15" s="648"/>
      <c r="AX15" s="648"/>
      <c r="AY15" s="648"/>
      <c r="AZ15" s="648"/>
      <c r="BA15" s="648"/>
      <c r="BB15" s="648"/>
      <c r="BC15" s="649"/>
      <c r="BD15" s="650">
        <v>128875013</v>
      </c>
      <c r="BE15" s="651"/>
      <c r="BF15" s="651"/>
      <c r="BG15" s="651"/>
      <c r="BH15" s="651"/>
      <c r="BI15" s="651"/>
      <c r="BJ15" s="651"/>
      <c r="BK15" s="652"/>
      <c r="BL15" s="714">
        <v>19.3</v>
      </c>
      <c r="BM15" s="714"/>
      <c r="BN15" s="714"/>
      <c r="BO15" s="714"/>
      <c r="BP15" s="709" t="s">
        <v>118</v>
      </c>
      <c r="BQ15" s="709"/>
      <c r="BR15" s="709"/>
      <c r="BS15" s="709"/>
      <c r="BT15" s="709"/>
      <c r="BU15" s="709"/>
      <c r="BV15" s="709"/>
      <c r="BW15" s="710"/>
      <c r="BY15" s="647" t="s">
        <v>231</v>
      </c>
      <c r="BZ15" s="648"/>
      <c r="CA15" s="648"/>
      <c r="CB15" s="648"/>
      <c r="CC15" s="648"/>
      <c r="CD15" s="648"/>
      <c r="CE15" s="648"/>
      <c r="CF15" s="648"/>
      <c r="CG15" s="648"/>
      <c r="CH15" s="648"/>
      <c r="CI15" s="648"/>
      <c r="CJ15" s="648"/>
      <c r="CK15" s="648"/>
      <c r="CL15" s="649"/>
      <c r="CM15" s="650" t="s">
        <v>118</v>
      </c>
      <c r="CN15" s="651"/>
      <c r="CO15" s="651"/>
      <c r="CP15" s="651"/>
      <c r="CQ15" s="651"/>
      <c r="CR15" s="651"/>
      <c r="CS15" s="651"/>
      <c r="CT15" s="652"/>
      <c r="CU15" s="653" t="s">
        <v>118</v>
      </c>
      <c r="CV15" s="715"/>
      <c r="CW15" s="715"/>
      <c r="CX15" s="717"/>
      <c r="CY15" s="656" t="s">
        <v>118</v>
      </c>
      <c r="CZ15" s="651"/>
      <c r="DA15" s="651"/>
      <c r="DB15" s="651"/>
      <c r="DC15" s="651"/>
      <c r="DD15" s="651"/>
      <c r="DE15" s="651"/>
      <c r="DF15" s="651"/>
      <c r="DG15" s="651"/>
      <c r="DH15" s="651"/>
      <c r="DI15" s="651"/>
      <c r="DJ15" s="651"/>
      <c r="DK15" s="652"/>
      <c r="DL15" s="656" t="s">
        <v>118</v>
      </c>
      <c r="DM15" s="651"/>
      <c r="DN15" s="651"/>
      <c r="DO15" s="651"/>
      <c r="DP15" s="651"/>
      <c r="DQ15" s="651"/>
      <c r="DR15" s="651"/>
      <c r="DS15" s="651"/>
      <c r="DT15" s="651"/>
      <c r="DU15" s="651"/>
      <c r="DV15" s="651"/>
      <c r="DW15" s="651"/>
      <c r="DX15" s="734"/>
    </row>
    <row r="16" spans="2:138" ht="11.25" customHeight="1" x14ac:dyDescent="0.2">
      <c r="B16" s="647" t="s">
        <v>232</v>
      </c>
      <c r="C16" s="648"/>
      <c r="D16" s="648"/>
      <c r="E16" s="648"/>
      <c r="F16" s="648"/>
      <c r="G16" s="648"/>
      <c r="H16" s="648"/>
      <c r="I16" s="648"/>
      <c r="J16" s="648"/>
      <c r="K16" s="648"/>
      <c r="L16" s="648"/>
      <c r="M16" s="648"/>
      <c r="N16" s="648"/>
      <c r="O16" s="648"/>
      <c r="P16" s="648"/>
      <c r="Q16" s="649"/>
      <c r="R16" s="650">
        <v>5263818</v>
      </c>
      <c r="S16" s="651"/>
      <c r="T16" s="651"/>
      <c r="U16" s="651"/>
      <c r="V16" s="651"/>
      <c r="W16" s="651"/>
      <c r="X16" s="651"/>
      <c r="Y16" s="652"/>
      <c r="Z16" s="714">
        <v>0.2</v>
      </c>
      <c r="AA16" s="714"/>
      <c r="AB16" s="714"/>
      <c r="AC16" s="714"/>
      <c r="AD16" s="709">
        <v>5263818</v>
      </c>
      <c r="AE16" s="709"/>
      <c r="AF16" s="709"/>
      <c r="AG16" s="709"/>
      <c r="AH16" s="709"/>
      <c r="AI16" s="709"/>
      <c r="AJ16" s="709"/>
      <c r="AK16" s="709"/>
      <c r="AL16" s="653">
        <v>0.4</v>
      </c>
      <c r="AM16" s="715"/>
      <c r="AN16" s="715"/>
      <c r="AO16" s="716"/>
      <c r="AP16" s="647" t="s">
        <v>233</v>
      </c>
      <c r="AQ16" s="648"/>
      <c r="AR16" s="648"/>
      <c r="AS16" s="648"/>
      <c r="AT16" s="648"/>
      <c r="AU16" s="648"/>
      <c r="AV16" s="648"/>
      <c r="AW16" s="648"/>
      <c r="AX16" s="648"/>
      <c r="AY16" s="648"/>
      <c r="AZ16" s="648"/>
      <c r="BA16" s="648"/>
      <c r="BB16" s="648"/>
      <c r="BC16" s="649"/>
      <c r="BD16" s="650">
        <v>4908754</v>
      </c>
      <c r="BE16" s="651"/>
      <c r="BF16" s="651"/>
      <c r="BG16" s="651"/>
      <c r="BH16" s="651"/>
      <c r="BI16" s="651"/>
      <c r="BJ16" s="651"/>
      <c r="BK16" s="652"/>
      <c r="BL16" s="714">
        <v>0.7</v>
      </c>
      <c r="BM16" s="714"/>
      <c r="BN16" s="714"/>
      <c r="BO16" s="714"/>
      <c r="BP16" s="709" t="s">
        <v>118</v>
      </c>
      <c r="BQ16" s="709"/>
      <c r="BR16" s="709"/>
      <c r="BS16" s="709"/>
      <c r="BT16" s="709"/>
      <c r="BU16" s="709"/>
      <c r="BV16" s="709"/>
      <c r="BW16" s="710"/>
      <c r="BY16" s="647" t="s">
        <v>234</v>
      </c>
      <c r="BZ16" s="648"/>
      <c r="CA16" s="648"/>
      <c r="CB16" s="648"/>
      <c r="CC16" s="648"/>
      <c r="CD16" s="648"/>
      <c r="CE16" s="648"/>
      <c r="CF16" s="648"/>
      <c r="CG16" s="648"/>
      <c r="CH16" s="648"/>
      <c r="CI16" s="648"/>
      <c r="CJ16" s="648"/>
      <c r="CK16" s="648"/>
      <c r="CL16" s="649"/>
      <c r="CM16" s="650">
        <v>427936846</v>
      </c>
      <c r="CN16" s="651"/>
      <c r="CO16" s="651"/>
      <c r="CP16" s="651"/>
      <c r="CQ16" s="651"/>
      <c r="CR16" s="651"/>
      <c r="CS16" s="651"/>
      <c r="CT16" s="652"/>
      <c r="CU16" s="653">
        <v>17.7</v>
      </c>
      <c r="CV16" s="715"/>
      <c r="CW16" s="715"/>
      <c r="CX16" s="717"/>
      <c r="CY16" s="656">
        <v>12935207</v>
      </c>
      <c r="CZ16" s="651"/>
      <c r="DA16" s="651"/>
      <c r="DB16" s="651"/>
      <c r="DC16" s="651"/>
      <c r="DD16" s="651"/>
      <c r="DE16" s="651"/>
      <c r="DF16" s="651"/>
      <c r="DG16" s="651"/>
      <c r="DH16" s="651"/>
      <c r="DI16" s="651"/>
      <c r="DJ16" s="651"/>
      <c r="DK16" s="652"/>
      <c r="DL16" s="656">
        <v>327048461</v>
      </c>
      <c r="DM16" s="651"/>
      <c r="DN16" s="651"/>
      <c r="DO16" s="651"/>
      <c r="DP16" s="651"/>
      <c r="DQ16" s="651"/>
      <c r="DR16" s="651"/>
      <c r="DS16" s="651"/>
      <c r="DT16" s="651"/>
      <c r="DU16" s="651"/>
      <c r="DV16" s="651"/>
      <c r="DW16" s="651"/>
      <c r="DX16" s="734"/>
    </row>
    <row r="17" spans="2:128" ht="11.25" customHeight="1" x14ac:dyDescent="0.2">
      <c r="B17" s="647" t="s">
        <v>235</v>
      </c>
      <c r="C17" s="648"/>
      <c r="D17" s="648"/>
      <c r="E17" s="648"/>
      <c r="F17" s="648"/>
      <c r="G17" s="648"/>
      <c r="H17" s="648"/>
      <c r="I17" s="648"/>
      <c r="J17" s="648"/>
      <c r="K17" s="648"/>
      <c r="L17" s="648"/>
      <c r="M17" s="648"/>
      <c r="N17" s="648"/>
      <c r="O17" s="648"/>
      <c r="P17" s="648"/>
      <c r="Q17" s="649"/>
      <c r="R17" s="650">
        <v>1756081</v>
      </c>
      <c r="S17" s="651"/>
      <c r="T17" s="651"/>
      <c r="U17" s="651"/>
      <c r="V17" s="651"/>
      <c r="W17" s="651"/>
      <c r="X17" s="651"/>
      <c r="Y17" s="652"/>
      <c r="Z17" s="714">
        <v>0.1</v>
      </c>
      <c r="AA17" s="714"/>
      <c r="AB17" s="714"/>
      <c r="AC17" s="714"/>
      <c r="AD17" s="709">
        <v>1756081</v>
      </c>
      <c r="AE17" s="709"/>
      <c r="AF17" s="709"/>
      <c r="AG17" s="709"/>
      <c r="AH17" s="709"/>
      <c r="AI17" s="709"/>
      <c r="AJ17" s="709"/>
      <c r="AK17" s="709"/>
      <c r="AL17" s="653">
        <v>0.1</v>
      </c>
      <c r="AM17" s="715"/>
      <c r="AN17" s="715"/>
      <c r="AO17" s="716"/>
      <c r="AP17" s="647" t="s">
        <v>236</v>
      </c>
      <c r="AQ17" s="648"/>
      <c r="AR17" s="648"/>
      <c r="AS17" s="648"/>
      <c r="AT17" s="648"/>
      <c r="AU17" s="648"/>
      <c r="AV17" s="648"/>
      <c r="AW17" s="648"/>
      <c r="AX17" s="648"/>
      <c r="AY17" s="648"/>
      <c r="AZ17" s="648"/>
      <c r="BA17" s="648"/>
      <c r="BB17" s="648"/>
      <c r="BC17" s="649"/>
      <c r="BD17" s="650">
        <v>123966259</v>
      </c>
      <c r="BE17" s="651"/>
      <c r="BF17" s="651"/>
      <c r="BG17" s="651"/>
      <c r="BH17" s="651"/>
      <c r="BI17" s="651"/>
      <c r="BJ17" s="651"/>
      <c r="BK17" s="652"/>
      <c r="BL17" s="714">
        <v>18.600000000000001</v>
      </c>
      <c r="BM17" s="714"/>
      <c r="BN17" s="714"/>
      <c r="BO17" s="714"/>
      <c r="BP17" s="709" t="s">
        <v>118</v>
      </c>
      <c r="BQ17" s="709"/>
      <c r="BR17" s="709"/>
      <c r="BS17" s="709"/>
      <c r="BT17" s="709"/>
      <c r="BU17" s="709"/>
      <c r="BV17" s="709"/>
      <c r="BW17" s="710"/>
      <c r="BY17" s="647" t="s">
        <v>237</v>
      </c>
      <c r="BZ17" s="648"/>
      <c r="CA17" s="648"/>
      <c r="CB17" s="648"/>
      <c r="CC17" s="648"/>
      <c r="CD17" s="648"/>
      <c r="CE17" s="648"/>
      <c r="CF17" s="648"/>
      <c r="CG17" s="648"/>
      <c r="CH17" s="648"/>
      <c r="CI17" s="648"/>
      <c r="CJ17" s="648"/>
      <c r="CK17" s="648"/>
      <c r="CL17" s="649"/>
      <c r="CM17" s="650">
        <v>33068395</v>
      </c>
      <c r="CN17" s="651"/>
      <c r="CO17" s="651"/>
      <c r="CP17" s="651"/>
      <c r="CQ17" s="651"/>
      <c r="CR17" s="651"/>
      <c r="CS17" s="651"/>
      <c r="CT17" s="652"/>
      <c r="CU17" s="653">
        <v>1.4</v>
      </c>
      <c r="CV17" s="715"/>
      <c r="CW17" s="715"/>
      <c r="CX17" s="717"/>
      <c r="CY17" s="656" t="s">
        <v>118</v>
      </c>
      <c r="CZ17" s="651"/>
      <c r="DA17" s="651"/>
      <c r="DB17" s="651"/>
      <c r="DC17" s="651"/>
      <c r="DD17" s="651"/>
      <c r="DE17" s="651"/>
      <c r="DF17" s="651"/>
      <c r="DG17" s="651"/>
      <c r="DH17" s="651"/>
      <c r="DI17" s="651"/>
      <c r="DJ17" s="651"/>
      <c r="DK17" s="652"/>
      <c r="DL17" s="656">
        <v>1691886</v>
      </c>
      <c r="DM17" s="651"/>
      <c r="DN17" s="651"/>
      <c r="DO17" s="651"/>
      <c r="DP17" s="651"/>
      <c r="DQ17" s="651"/>
      <c r="DR17" s="651"/>
      <c r="DS17" s="651"/>
      <c r="DT17" s="651"/>
      <c r="DU17" s="651"/>
      <c r="DV17" s="651"/>
      <c r="DW17" s="651"/>
      <c r="DX17" s="734"/>
    </row>
    <row r="18" spans="2:128" ht="11.25" customHeight="1" x14ac:dyDescent="0.2">
      <c r="B18" s="647" t="s">
        <v>238</v>
      </c>
      <c r="C18" s="648"/>
      <c r="D18" s="648"/>
      <c r="E18" s="648"/>
      <c r="F18" s="648"/>
      <c r="G18" s="648"/>
      <c r="H18" s="648"/>
      <c r="I18" s="648"/>
      <c r="J18" s="648"/>
      <c r="K18" s="648"/>
      <c r="L18" s="648"/>
      <c r="M18" s="648"/>
      <c r="N18" s="648"/>
      <c r="O18" s="648"/>
      <c r="P18" s="648"/>
      <c r="Q18" s="649"/>
      <c r="R18" s="650">
        <v>529551</v>
      </c>
      <c r="S18" s="651"/>
      <c r="T18" s="651"/>
      <c r="U18" s="651"/>
      <c r="V18" s="651"/>
      <c r="W18" s="651"/>
      <c r="X18" s="651"/>
      <c r="Y18" s="652"/>
      <c r="Z18" s="714">
        <v>0</v>
      </c>
      <c r="AA18" s="714"/>
      <c r="AB18" s="714"/>
      <c r="AC18" s="714"/>
      <c r="AD18" s="709">
        <v>529551</v>
      </c>
      <c r="AE18" s="709"/>
      <c r="AF18" s="709"/>
      <c r="AG18" s="709"/>
      <c r="AH18" s="709"/>
      <c r="AI18" s="709"/>
      <c r="AJ18" s="709"/>
      <c r="AK18" s="709"/>
      <c r="AL18" s="653">
        <v>0</v>
      </c>
      <c r="AM18" s="715"/>
      <c r="AN18" s="715"/>
      <c r="AO18" s="716"/>
      <c r="AP18" s="647" t="s">
        <v>239</v>
      </c>
      <c r="AQ18" s="648"/>
      <c r="AR18" s="648"/>
      <c r="AS18" s="648"/>
      <c r="AT18" s="648"/>
      <c r="AU18" s="648"/>
      <c r="AV18" s="648"/>
      <c r="AW18" s="648"/>
      <c r="AX18" s="648"/>
      <c r="AY18" s="648"/>
      <c r="AZ18" s="648"/>
      <c r="BA18" s="648"/>
      <c r="BB18" s="648"/>
      <c r="BC18" s="649"/>
      <c r="BD18" s="650">
        <v>210250363</v>
      </c>
      <c r="BE18" s="651"/>
      <c r="BF18" s="651"/>
      <c r="BG18" s="651"/>
      <c r="BH18" s="651"/>
      <c r="BI18" s="651"/>
      <c r="BJ18" s="651"/>
      <c r="BK18" s="652"/>
      <c r="BL18" s="714">
        <v>31.5</v>
      </c>
      <c r="BM18" s="714"/>
      <c r="BN18" s="714"/>
      <c r="BO18" s="714"/>
      <c r="BP18" s="709" t="s">
        <v>118</v>
      </c>
      <c r="BQ18" s="709"/>
      <c r="BR18" s="709"/>
      <c r="BS18" s="709"/>
      <c r="BT18" s="709"/>
      <c r="BU18" s="709"/>
      <c r="BV18" s="709"/>
      <c r="BW18" s="710"/>
      <c r="BY18" s="647" t="s">
        <v>240</v>
      </c>
      <c r="BZ18" s="648"/>
      <c r="CA18" s="648"/>
      <c r="CB18" s="648"/>
      <c r="CC18" s="648"/>
      <c r="CD18" s="648"/>
      <c r="CE18" s="648"/>
      <c r="CF18" s="648"/>
      <c r="CG18" s="648"/>
      <c r="CH18" s="648"/>
      <c r="CI18" s="648"/>
      <c r="CJ18" s="648"/>
      <c r="CK18" s="648"/>
      <c r="CL18" s="649"/>
      <c r="CM18" s="650">
        <v>387230491</v>
      </c>
      <c r="CN18" s="651"/>
      <c r="CO18" s="651"/>
      <c r="CP18" s="651"/>
      <c r="CQ18" s="651"/>
      <c r="CR18" s="651"/>
      <c r="CS18" s="651"/>
      <c r="CT18" s="652"/>
      <c r="CU18" s="653">
        <v>16.100000000000001</v>
      </c>
      <c r="CV18" s="715"/>
      <c r="CW18" s="715"/>
      <c r="CX18" s="717"/>
      <c r="CY18" s="656" t="s">
        <v>118</v>
      </c>
      <c r="CZ18" s="651"/>
      <c r="DA18" s="651"/>
      <c r="DB18" s="651"/>
      <c r="DC18" s="651"/>
      <c r="DD18" s="651"/>
      <c r="DE18" s="651"/>
      <c r="DF18" s="651"/>
      <c r="DG18" s="651"/>
      <c r="DH18" s="651"/>
      <c r="DI18" s="651"/>
      <c r="DJ18" s="651"/>
      <c r="DK18" s="652"/>
      <c r="DL18" s="656">
        <v>376837948</v>
      </c>
      <c r="DM18" s="651"/>
      <c r="DN18" s="651"/>
      <c r="DO18" s="651"/>
      <c r="DP18" s="651"/>
      <c r="DQ18" s="651"/>
      <c r="DR18" s="651"/>
      <c r="DS18" s="651"/>
      <c r="DT18" s="651"/>
      <c r="DU18" s="651"/>
      <c r="DV18" s="651"/>
      <c r="DW18" s="651"/>
      <c r="DX18" s="734"/>
    </row>
    <row r="19" spans="2:128" ht="11.25" customHeight="1" x14ac:dyDescent="0.2">
      <c r="B19" s="647" t="s">
        <v>241</v>
      </c>
      <c r="C19" s="648"/>
      <c r="D19" s="648"/>
      <c r="E19" s="648"/>
      <c r="F19" s="648"/>
      <c r="G19" s="648"/>
      <c r="H19" s="648"/>
      <c r="I19" s="648"/>
      <c r="J19" s="648"/>
      <c r="K19" s="648"/>
      <c r="L19" s="648"/>
      <c r="M19" s="648"/>
      <c r="N19" s="648"/>
      <c r="O19" s="648"/>
      <c r="P19" s="648"/>
      <c r="Q19" s="649"/>
      <c r="R19" s="650">
        <v>2978186</v>
      </c>
      <c r="S19" s="651"/>
      <c r="T19" s="651"/>
      <c r="U19" s="651"/>
      <c r="V19" s="651"/>
      <c r="W19" s="651"/>
      <c r="X19" s="651"/>
      <c r="Y19" s="652"/>
      <c r="Z19" s="714">
        <v>0.1</v>
      </c>
      <c r="AA19" s="714"/>
      <c r="AB19" s="714"/>
      <c r="AC19" s="714"/>
      <c r="AD19" s="709">
        <v>2978186</v>
      </c>
      <c r="AE19" s="709"/>
      <c r="AF19" s="709"/>
      <c r="AG19" s="709"/>
      <c r="AH19" s="709"/>
      <c r="AI19" s="709"/>
      <c r="AJ19" s="709"/>
      <c r="AK19" s="709"/>
      <c r="AL19" s="653">
        <v>0.2</v>
      </c>
      <c r="AM19" s="715"/>
      <c r="AN19" s="715"/>
      <c r="AO19" s="716"/>
      <c r="AP19" s="647" t="s">
        <v>242</v>
      </c>
      <c r="AQ19" s="648"/>
      <c r="AR19" s="648"/>
      <c r="AS19" s="648"/>
      <c r="AT19" s="648"/>
      <c r="AU19" s="648"/>
      <c r="AV19" s="648"/>
      <c r="AW19" s="648"/>
      <c r="AX19" s="648"/>
      <c r="AY19" s="648"/>
      <c r="AZ19" s="648"/>
      <c r="BA19" s="648"/>
      <c r="BB19" s="648"/>
      <c r="BC19" s="649"/>
      <c r="BD19" s="650">
        <v>15905488</v>
      </c>
      <c r="BE19" s="651"/>
      <c r="BF19" s="651"/>
      <c r="BG19" s="651"/>
      <c r="BH19" s="651"/>
      <c r="BI19" s="651"/>
      <c r="BJ19" s="651"/>
      <c r="BK19" s="652"/>
      <c r="BL19" s="714">
        <v>2.4</v>
      </c>
      <c r="BM19" s="714"/>
      <c r="BN19" s="714"/>
      <c r="BO19" s="714"/>
      <c r="BP19" s="709" t="s">
        <v>118</v>
      </c>
      <c r="BQ19" s="709"/>
      <c r="BR19" s="709"/>
      <c r="BS19" s="709"/>
      <c r="BT19" s="709"/>
      <c r="BU19" s="709"/>
      <c r="BV19" s="709"/>
      <c r="BW19" s="710"/>
      <c r="BY19" s="647" t="s">
        <v>243</v>
      </c>
      <c r="BZ19" s="648"/>
      <c r="CA19" s="648"/>
      <c r="CB19" s="648"/>
      <c r="CC19" s="648"/>
      <c r="CD19" s="648"/>
      <c r="CE19" s="648"/>
      <c r="CF19" s="648"/>
      <c r="CG19" s="648"/>
      <c r="CH19" s="648"/>
      <c r="CI19" s="648"/>
      <c r="CJ19" s="648"/>
      <c r="CK19" s="648"/>
      <c r="CL19" s="649"/>
      <c r="CM19" s="650" t="s">
        <v>118</v>
      </c>
      <c r="CN19" s="651"/>
      <c r="CO19" s="651"/>
      <c r="CP19" s="651"/>
      <c r="CQ19" s="651"/>
      <c r="CR19" s="651"/>
      <c r="CS19" s="651"/>
      <c r="CT19" s="652"/>
      <c r="CU19" s="653" t="s">
        <v>118</v>
      </c>
      <c r="CV19" s="715"/>
      <c r="CW19" s="715"/>
      <c r="CX19" s="717"/>
      <c r="CY19" s="656" t="s">
        <v>118</v>
      </c>
      <c r="CZ19" s="651"/>
      <c r="DA19" s="651"/>
      <c r="DB19" s="651"/>
      <c r="DC19" s="651"/>
      <c r="DD19" s="651"/>
      <c r="DE19" s="651"/>
      <c r="DF19" s="651"/>
      <c r="DG19" s="651"/>
      <c r="DH19" s="651"/>
      <c r="DI19" s="651"/>
      <c r="DJ19" s="651"/>
      <c r="DK19" s="652"/>
      <c r="DL19" s="656" t="s">
        <v>118</v>
      </c>
      <c r="DM19" s="651"/>
      <c r="DN19" s="651"/>
      <c r="DO19" s="651"/>
      <c r="DP19" s="651"/>
      <c r="DQ19" s="651"/>
      <c r="DR19" s="651"/>
      <c r="DS19" s="651"/>
      <c r="DT19" s="651"/>
      <c r="DU19" s="651"/>
      <c r="DV19" s="651"/>
      <c r="DW19" s="651"/>
      <c r="DX19" s="734"/>
    </row>
    <row r="20" spans="2:128" ht="11.25" customHeight="1" x14ac:dyDescent="0.2">
      <c r="B20" s="647" t="s">
        <v>244</v>
      </c>
      <c r="C20" s="648"/>
      <c r="D20" s="648"/>
      <c r="E20" s="648"/>
      <c r="F20" s="648"/>
      <c r="G20" s="648"/>
      <c r="H20" s="648"/>
      <c r="I20" s="648"/>
      <c r="J20" s="648"/>
      <c r="K20" s="648"/>
      <c r="L20" s="648"/>
      <c r="M20" s="648"/>
      <c r="N20" s="648"/>
      <c r="O20" s="648"/>
      <c r="P20" s="648"/>
      <c r="Q20" s="649"/>
      <c r="R20" s="650">
        <v>608954758</v>
      </c>
      <c r="S20" s="651"/>
      <c r="T20" s="651"/>
      <c r="U20" s="651"/>
      <c r="V20" s="651"/>
      <c r="W20" s="651"/>
      <c r="X20" s="651"/>
      <c r="Y20" s="652"/>
      <c r="Z20" s="714">
        <v>25.1</v>
      </c>
      <c r="AA20" s="714"/>
      <c r="AB20" s="714"/>
      <c r="AC20" s="714"/>
      <c r="AD20" s="709">
        <v>601742188</v>
      </c>
      <c r="AE20" s="709"/>
      <c r="AF20" s="709"/>
      <c r="AG20" s="709"/>
      <c r="AH20" s="709"/>
      <c r="AI20" s="709"/>
      <c r="AJ20" s="709"/>
      <c r="AK20" s="709"/>
      <c r="AL20" s="653">
        <v>47.8</v>
      </c>
      <c r="AM20" s="715"/>
      <c r="AN20" s="715"/>
      <c r="AO20" s="716"/>
      <c r="AP20" s="718" t="s">
        <v>245</v>
      </c>
      <c r="AQ20" s="719"/>
      <c r="AR20" s="719"/>
      <c r="AS20" s="719"/>
      <c r="AT20" s="719"/>
      <c r="AU20" s="719"/>
      <c r="AV20" s="719"/>
      <c r="AW20" s="719"/>
      <c r="AX20" s="719"/>
      <c r="AY20" s="719"/>
      <c r="AZ20" s="719"/>
      <c r="BA20" s="719"/>
      <c r="BB20" s="719"/>
      <c r="BC20" s="720"/>
      <c r="BD20" s="650">
        <v>7094957</v>
      </c>
      <c r="BE20" s="651"/>
      <c r="BF20" s="651"/>
      <c r="BG20" s="651"/>
      <c r="BH20" s="651"/>
      <c r="BI20" s="651"/>
      <c r="BJ20" s="651"/>
      <c r="BK20" s="652"/>
      <c r="BL20" s="714">
        <v>1.1000000000000001</v>
      </c>
      <c r="BM20" s="714"/>
      <c r="BN20" s="714"/>
      <c r="BO20" s="714"/>
      <c r="BP20" s="709" t="s">
        <v>118</v>
      </c>
      <c r="BQ20" s="709"/>
      <c r="BR20" s="709"/>
      <c r="BS20" s="709"/>
      <c r="BT20" s="709"/>
      <c r="BU20" s="709"/>
      <c r="BV20" s="709"/>
      <c r="BW20" s="710"/>
      <c r="BY20" s="718" t="s">
        <v>246</v>
      </c>
      <c r="BZ20" s="719"/>
      <c r="CA20" s="719"/>
      <c r="CB20" s="719"/>
      <c r="CC20" s="719"/>
      <c r="CD20" s="719"/>
      <c r="CE20" s="719"/>
      <c r="CF20" s="719"/>
      <c r="CG20" s="719"/>
      <c r="CH20" s="719"/>
      <c r="CI20" s="719"/>
      <c r="CJ20" s="719"/>
      <c r="CK20" s="719"/>
      <c r="CL20" s="720"/>
      <c r="CM20" s="650" t="s">
        <v>118</v>
      </c>
      <c r="CN20" s="651"/>
      <c r="CO20" s="651"/>
      <c r="CP20" s="651"/>
      <c r="CQ20" s="651"/>
      <c r="CR20" s="651"/>
      <c r="CS20" s="651"/>
      <c r="CT20" s="652"/>
      <c r="CU20" s="653" t="s">
        <v>118</v>
      </c>
      <c r="CV20" s="715"/>
      <c r="CW20" s="715"/>
      <c r="CX20" s="717"/>
      <c r="CY20" s="656" t="s">
        <v>118</v>
      </c>
      <c r="CZ20" s="651"/>
      <c r="DA20" s="651"/>
      <c r="DB20" s="651"/>
      <c r="DC20" s="651"/>
      <c r="DD20" s="651"/>
      <c r="DE20" s="651"/>
      <c r="DF20" s="651"/>
      <c r="DG20" s="651"/>
      <c r="DH20" s="651"/>
      <c r="DI20" s="651"/>
      <c r="DJ20" s="651"/>
      <c r="DK20" s="652"/>
      <c r="DL20" s="656" t="s">
        <v>118</v>
      </c>
      <c r="DM20" s="651"/>
      <c r="DN20" s="651"/>
      <c r="DO20" s="651"/>
      <c r="DP20" s="651"/>
      <c r="DQ20" s="651"/>
      <c r="DR20" s="651"/>
      <c r="DS20" s="651"/>
      <c r="DT20" s="651"/>
      <c r="DU20" s="651"/>
      <c r="DV20" s="651"/>
      <c r="DW20" s="651"/>
      <c r="DX20" s="734"/>
    </row>
    <row r="21" spans="2:128" ht="11.25" customHeight="1" x14ac:dyDescent="0.2">
      <c r="B21" s="647" t="s">
        <v>247</v>
      </c>
      <c r="C21" s="648"/>
      <c r="D21" s="648"/>
      <c r="E21" s="648"/>
      <c r="F21" s="648"/>
      <c r="G21" s="648"/>
      <c r="H21" s="648"/>
      <c r="I21" s="648"/>
      <c r="J21" s="648"/>
      <c r="K21" s="648"/>
      <c r="L21" s="648"/>
      <c r="M21" s="648"/>
      <c r="N21" s="648"/>
      <c r="O21" s="648"/>
      <c r="P21" s="648"/>
      <c r="Q21" s="649"/>
      <c r="R21" s="650">
        <v>601742188</v>
      </c>
      <c r="S21" s="651"/>
      <c r="T21" s="651"/>
      <c r="U21" s="651"/>
      <c r="V21" s="651"/>
      <c r="W21" s="651"/>
      <c r="X21" s="651"/>
      <c r="Y21" s="652"/>
      <c r="Z21" s="653">
        <v>24.8</v>
      </c>
      <c r="AA21" s="715"/>
      <c r="AB21" s="715"/>
      <c r="AC21" s="717"/>
      <c r="AD21" s="656">
        <v>601742188</v>
      </c>
      <c r="AE21" s="651"/>
      <c r="AF21" s="651"/>
      <c r="AG21" s="651"/>
      <c r="AH21" s="651"/>
      <c r="AI21" s="651"/>
      <c r="AJ21" s="651"/>
      <c r="AK21" s="652"/>
      <c r="AL21" s="653">
        <v>47.8</v>
      </c>
      <c r="AM21" s="715"/>
      <c r="AN21" s="715"/>
      <c r="AO21" s="716"/>
      <c r="AP21" s="718" t="s">
        <v>248</v>
      </c>
      <c r="AQ21" s="719"/>
      <c r="AR21" s="719"/>
      <c r="AS21" s="719"/>
      <c r="AT21" s="719"/>
      <c r="AU21" s="719"/>
      <c r="AV21" s="719"/>
      <c r="AW21" s="719"/>
      <c r="AX21" s="719"/>
      <c r="AY21" s="719"/>
      <c r="AZ21" s="719"/>
      <c r="BA21" s="719"/>
      <c r="BB21" s="719"/>
      <c r="BC21" s="720"/>
      <c r="BD21" s="650">
        <v>1569098</v>
      </c>
      <c r="BE21" s="651"/>
      <c r="BF21" s="651"/>
      <c r="BG21" s="651"/>
      <c r="BH21" s="651"/>
      <c r="BI21" s="651"/>
      <c r="BJ21" s="651"/>
      <c r="BK21" s="652"/>
      <c r="BL21" s="714">
        <v>0.2</v>
      </c>
      <c r="BM21" s="714"/>
      <c r="BN21" s="714"/>
      <c r="BO21" s="714"/>
      <c r="BP21" s="709" t="s">
        <v>118</v>
      </c>
      <c r="BQ21" s="709"/>
      <c r="BR21" s="709"/>
      <c r="BS21" s="709"/>
      <c r="BT21" s="709"/>
      <c r="BU21" s="709"/>
      <c r="BV21" s="709"/>
      <c r="BW21" s="710"/>
      <c r="BY21" s="718" t="s">
        <v>249</v>
      </c>
      <c r="BZ21" s="719"/>
      <c r="CA21" s="719"/>
      <c r="CB21" s="719"/>
      <c r="CC21" s="719"/>
      <c r="CD21" s="719"/>
      <c r="CE21" s="719"/>
      <c r="CF21" s="719"/>
      <c r="CG21" s="719"/>
      <c r="CH21" s="719"/>
      <c r="CI21" s="719"/>
      <c r="CJ21" s="719"/>
      <c r="CK21" s="719"/>
      <c r="CL21" s="720"/>
      <c r="CM21" s="650">
        <v>468229</v>
      </c>
      <c r="CN21" s="651"/>
      <c r="CO21" s="651"/>
      <c r="CP21" s="651"/>
      <c r="CQ21" s="651"/>
      <c r="CR21" s="651"/>
      <c r="CS21" s="651"/>
      <c r="CT21" s="652"/>
      <c r="CU21" s="653">
        <v>0</v>
      </c>
      <c r="CV21" s="715"/>
      <c r="CW21" s="715"/>
      <c r="CX21" s="717"/>
      <c r="CY21" s="656" t="s">
        <v>118</v>
      </c>
      <c r="CZ21" s="651"/>
      <c r="DA21" s="651"/>
      <c r="DB21" s="651"/>
      <c r="DC21" s="651"/>
      <c r="DD21" s="651"/>
      <c r="DE21" s="651"/>
      <c r="DF21" s="651"/>
      <c r="DG21" s="651"/>
      <c r="DH21" s="651"/>
      <c r="DI21" s="651"/>
      <c r="DJ21" s="651"/>
      <c r="DK21" s="652"/>
      <c r="DL21" s="656">
        <v>468229</v>
      </c>
      <c r="DM21" s="651"/>
      <c r="DN21" s="651"/>
      <c r="DO21" s="651"/>
      <c r="DP21" s="651"/>
      <c r="DQ21" s="651"/>
      <c r="DR21" s="651"/>
      <c r="DS21" s="651"/>
      <c r="DT21" s="651"/>
      <c r="DU21" s="651"/>
      <c r="DV21" s="651"/>
      <c r="DW21" s="651"/>
      <c r="DX21" s="734"/>
    </row>
    <row r="22" spans="2:128" ht="11.25" customHeight="1" x14ac:dyDescent="0.2">
      <c r="B22" s="647" t="s">
        <v>250</v>
      </c>
      <c r="C22" s="648"/>
      <c r="D22" s="648"/>
      <c r="E22" s="648"/>
      <c r="F22" s="648"/>
      <c r="G22" s="648"/>
      <c r="H22" s="648"/>
      <c r="I22" s="648"/>
      <c r="J22" s="648"/>
      <c r="K22" s="648"/>
      <c r="L22" s="648"/>
      <c r="M22" s="648"/>
      <c r="N22" s="648"/>
      <c r="O22" s="648"/>
      <c r="P22" s="648"/>
      <c r="Q22" s="649"/>
      <c r="R22" s="650">
        <v>7166472</v>
      </c>
      <c r="S22" s="651"/>
      <c r="T22" s="651"/>
      <c r="U22" s="651"/>
      <c r="V22" s="651"/>
      <c r="W22" s="651"/>
      <c r="X22" s="651"/>
      <c r="Y22" s="652"/>
      <c r="Z22" s="653">
        <v>0.3</v>
      </c>
      <c r="AA22" s="715"/>
      <c r="AB22" s="715"/>
      <c r="AC22" s="717"/>
      <c r="AD22" s="656" t="s">
        <v>118</v>
      </c>
      <c r="AE22" s="651"/>
      <c r="AF22" s="651"/>
      <c r="AG22" s="651"/>
      <c r="AH22" s="651"/>
      <c r="AI22" s="651"/>
      <c r="AJ22" s="651"/>
      <c r="AK22" s="652"/>
      <c r="AL22" s="653" t="s">
        <v>118</v>
      </c>
      <c r="AM22" s="715"/>
      <c r="AN22" s="715"/>
      <c r="AO22" s="716"/>
      <c r="AP22" s="718" t="s">
        <v>251</v>
      </c>
      <c r="AQ22" s="719"/>
      <c r="AR22" s="719"/>
      <c r="AS22" s="719"/>
      <c r="AT22" s="719"/>
      <c r="AU22" s="719"/>
      <c r="AV22" s="719"/>
      <c r="AW22" s="719"/>
      <c r="AX22" s="719"/>
      <c r="AY22" s="719"/>
      <c r="AZ22" s="719"/>
      <c r="BA22" s="719"/>
      <c r="BB22" s="719"/>
      <c r="BC22" s="720"/>
      <c r="BD22" s="650">
        <v>5069581</v>
      </c>
      <c r="BE22" s="651"/>
      <c r="BF22" s="651"/>
      <c r="BG22" s="651"/>
      <c r="BH22" s="651"/>
      <c r="BI22" s="651"/>
      <c r="BJ22" s="651"/>
      <c r="BK22" s="652"/>
      <c r="BL22" s="714">
        <v>0.8</v>
      </c>
      <c r="BM22" s="714"/>
      <c r="BN22" s="714"/>
      <c r="BO22" s="714"/>
      <c r="BP22" s="709" t="s">
        <v>118</v>
      </c>
      <c r="BQ22" s="709"/>
      <c r="BR22" s="709"/>
      <c r="BS22" s="709"/>
      <c r="BT22" s="709"/>
      <c r="BU22" s="709"/>
      <c r="BV22" s="709"/>
      <c r="BW22" s="710"/>
      <c r="BY22" s="718" t="s">
        <v>252</v>
      </c>
      <c r="BZ22" s="719"/>
      <c r="CA22" s="719"/>
      <c r="CB22" s="719"/>
      <c r="CC22" s="719"/>
      <c r="CD22" s="719"/>
      <c r="CE22" s="719"/>
      <c r="CF22" s="719"/>
      <c r="CG22" s="719"/>
      <c r="CH22" s="719"/>
      <c r="CI22" s="719"/>
      <c r="CJ22" s="719"/>
      <c r="CK22" s="719"/>
      <c r="CL22" s="720"/>
      <c r="CM22" s="650">
        <v>1523060</v>
      </c>
      <c r="CN22" s="651"/>
      <c r="CO22" s="651"/>
      <c r="CP22" s="651"/>
      <c r="CQ22" s="651"/>
      <c r="CR22" s="651"/>
      <c r="CS22" s="651"/>
      <c r="CT22" s="652"/>
      <c r="CU22" s="653">
        <v>0.1</v>
      </c>
      <c r="CV22" s="715"/>
      <c r="CW22" s="715"/>
      <c r="CX22" s="717"/>
      <c r="CY22" s="656" t="s">
        <v>118</v>
      </c>
      <c r="CZ22" s="651"/>
      <c r="DA22" s="651"/>
      <c r="DB22" s="651"/>
      <c r="DC22" s="651"/>
      <c r="DD22" s="651"/>
      <c r="DE22" s="651"/>
      <c r="DF22" s="651"/>
      <c r="DG22" s="651"/>
      <c r="DH22" s="651"/>
      <c r="DI22" s="651"/>
      <c r="DJ22" s="651"/>
      <c r="DK22" s="652"/>
      <c r="DL22" s="656">
        <v>1523060</v>
      </c>
      <c r="DM22" s="651"/>
      <c r="DN22" s="651"/>
      <c r="DO22" s="651"/>
      <c r="DP22" s="651"/>
      <c r="DQ22" s="651"/>
      <c r="DR22" s="651"/>
      <c r="DS22" s="651"/>
      <c r="DT22" s="651"/>
      <c r="DU22" s="651"/>
      <c r="DV22" s="651"/>
      <c r="DW22" s="651"/>
      <c r="DX22" s="734"/>
    </row>
    <row r="23" spans="2:128" ht="11.25" customHeight="1" x14ac:dyDescent="0.2">
      <c r="B23" s="647" t="s">
        <v>253</v>
      </c>
      <c r="C23" s="648"/>
      <c r="D23" s="648"/>
      <c r="E23" s="648"/>
      <c r="F23" s="648"/>
      <c r="G23" s="648"/>
      <c r="H23" s="648"/>
      <c r="I23" s="648"/>
      <c r="J23" s="648"/>
      <c r="K23" s="648"/>
      <c r="L23" s="648"/>
      <c r="M23" s="648"/>
      <c r="N23" s="648"/>
      <c r="O23" s="648"/>
      <c r="P23" s="648"/>
      <c r="Q23" s="649"/>
      <c r="R23" s="650">
        <v>46098</v>
      </c>
      <c r="S23" s="651"/>
      <c r="T23" s="651"/>
      <c r="U23" s="651"/>
      <c r="V23" s="651"/>
      <c r="W23" s="651"/>
      <c r="X23" s="651"/>
      <c r="Y23" s="652"/>
      <c r="Z23" s="653">
        <v>0</v>
      </c>
      <c r="AA23" s="715"/>
      <c r="AB23" s="715"/>
      <c r="AC23" s="717"/>
      <c r="AD23" s="656" t="s">
        <v>118</v>
      </c>
      <c r="AE23" s="651"/>
      <c r="AF23" s="651"/>
      <c r="AG23" s="651"/>
      <c r="AH23" s="651"/>
      <c r="AI23" s="651"/>
      <c r="AJ23" s="651"/>
      <c r="AK23" s="652"/>
      <c r="AL23" s="653" t="s">
        <v>118</v>
      </c>
      <c r="AM23" s="715"/>
      <c r="AN23" s="715"/>
      <c r="AO23" s="716"/>
      <c r="AP23" s="718" t="s">
        <v>254</v>
      </c>
      <c r="AQ23" s="719"/>
      <c r="AR23" s="719"/>
      <c r="AS23" s="719"/>
      <c r="AT23" s="719"/>
      <c r="AU23" s="719"/>
      <c r="AV23" s="719"/>
      <c r="AW23" s="719"/>
      <c r="AX23" s="719"/>
      <c r="AY23" s="719"/>
      <c r="AZ23" s="719"/>
      <c r="BA23" s="719"/>
      <c r="BB23" s="719"/>
      <c r="BC23" s="720"/>
      <c r="BD23" s="650">
        <v>55581104</v>
      </c>
      <c r="BE23" s="651"/>
      <c r="BF23" s="651"/>
      <c r="BG23" s="651"/>
      <c r="BH23" s="651"/>
      <c r="BI23" s="651"/>
      <c r="BJ23" s="651"/>
      <c r="BK23" s="652"/>
      <c r="BL23" s="714">
        <v>8.3000000000000007</v>
      </c>
      <c r="BM23" s="714"/>
      <c r="BN23" s="714"/>
      <c r="BO23" s="714"/>
      <c r="BP23" s="709" t="s">
        <v>118</v>
      </c>
      <c r="BQ23" s="709"/>
      <c r="BR23" s="709"/>
      <c r="BS23" s="709"/>
      <c r="BT23" s="709"/>
      <c r="BU23" s="709"/>
      <c r="BV23" s="709"/>
      <c r="BW23" s="710"/>
      <c r="BY23" s="718" t="s">
        <v>255</v>
      </c>
      <c r="BZ23" s="719"/>
      <c r="CA23" s="719"/>
      <c r="CB23" s="719"/>
      <c r="CC23" s="719"/>
      <c r="CD23" s="719"/>
      <c r="CE23" s="719"/>
      <c r="CF23" s="719"/>
      <c r="CG23" s="719"/>
      <c r="CH23" s="719"/>
      <c r="CI23" s="719"/>
      <c r="CJ23" s="719"/>
      <c r="CK23" s="719"/>
      <c r="CL23" s="720"/>
      <c r="CM23" s="650">
        <v>990027</v>
      </c>
      <c r="CN23" s="651"/>
      <c r="CO23" s="651"/>
      <c r="CP23" s="651"/>
      <c r="CQ23" s="651"/>
      <c r="CR23" s="651"/>
      <c r="CS23" s="651"/>
      <c r="CT23" s="652"/>
      <c r="CU23" s="653">
        <v>0</v>
      </c>
      <c r="CV23" s="715"/>
      <c r="CW23" s="715"/>
      <c r="CX23" s="717"/>
      <c r="CY23" s="656" t="s">
        <v>118</v>
      </c>
      <c r="CZ23" s="651"/>
      <c r="DA23" s="651"/>
      <c r="DB23" s="651"/>
      <c r="DC23" s="651"/>
      <c r="DD23" s="651"/>
      <c r="DE23" s="651"/>
      <c r="DF23" s="651"/>
      <c r="DG23" s="651"/>
      <c r="DH23" s="651"/>
      <c r="DI23" s="651"/>
      <c r="DJ23" s="651"/>
      <c r="DK23" s="652"/>
      <c r="DL23" s="656">
        <v>990027</v>
      </c>
      <c r="DM23" s="651"/>
      <c r="DN23" s="651"/>
      <c r="DO23" s="651"/>
      <c r="DP23" s="651"/>
      <c r="DQ23" s="651"/>
      <c r="DR23" s="651"/>
      <c r="DS23" s="651"/>
      <c r="DT23" s="651"/>
      <c r="DU23" s="651"/>
      <c r="DV23" s="651"/>
      <c r="DW23" s="651"/>
      <c r="DX23" s="734"/>
    </row>
    <row r="24" spans="2:128" ht="11.25" customHeight="1" x14ac:dyDescent="0.2">
      <c r="B24" s="647" t="s">
        <v>256</v>
      </c>
      <c r="C24" s="648"/>
      <c r="D24" s="648"/>
      <c r="E24" s="648"/>
      <c r="F24" s="648"/>
      <c r="G24" s="648"/>
      <c r="H24" s="648"/>
      <c r="I24" s="648"/>
      <c r="J24" s="648"/>
      <c r="K24" s="648"/>
      <c r="L24" s="648"/>
      <c r="M24" s="648"/>
      <c r="N24" s="648"/>
      <c r="O24" s="648"/>
      <c r="P24" s="648"/>
      <c r="Q24" s="649"/>
      <c r="R24" s="650">
        <v>1378520069</v>
      </c>
      <c r="S24" s="651"/>
      <c r="T24" s="651"/>
      <c r="U24" s="651"/>
      <c r="V24" s="651"/>
      <c r="W24" s="651"/>
      <c r="X24" s="651"/>
      <c r="Y24" s="652"/>
      <c r="Z24" s="653">
        <v>56.8</v>
      </c>
      <c r="AA24" s="715"/>
      <c r="AB24" s="715"/>
      <c r="AC24" s="717"/>
      <c r="AD24" s="656">
        <v>1248180917</v>
      </c>
      <c r="AE24" s="651"/>
      <c r="AF24" s="651"/>
      <c r="AG24" s="651"/>
      <c r="AH24" s="651"/>
      <c r="AI24" s="651"/>
      <c r="AJ24" s="651"/>
      <c r="AK24" s="652"/>
      <c r="AL24" s="653">
        <v>99.2</v>
      </c>
      <c r="AM24" s="715"/>
      <c r="AN24" s="715"/>
      <c r="AO24" s="716"/>
      <c r="AP24" s="718" t="s">
        <v>257</v>
      </c>
      <c r="AQ24" s="719"/>
      <c r="AR24" s="719"/>
      <c r="AS24" s="719"/>
      <c r="AT24" s="719"/>
      <c r="AU24" s="719"/>
      <c r="AV24" s="719"/>
      <c r="AW24" s="719"/>
      <c r="AX24" s="719"/>
      <c r="AY24" s="719"/>
      <c r="AZ24" s="719"/>
      <c r="BA24" s="719"/>
      <c r="BB24" s="719"/>
      <c r="BC24" s="720"/>
      <c r="BD24" s="650">
        <v>78493459</v>
      </c>
      <c r="BE24" s="651"/>
      <c r="BF24" s="651"/>
      <c r="BG24" s="651"/>
      <c r="BH24" s="651"/>
      <c r="BI24" s="651"/>
      <c r="BJ24" s="651"/>
      <c r="BK24" s="652"/>
      <c r="BL24" s="714">
        <v>11.8</v>
      </c>
      <c r="BM24" s="714"/>
      <c r="BN24" s="714"/>
      <c r="BO24" s="714"/>
      <c r="BP24" s="709" t="s">
        <v>118</v>
      </c>
      <c r="BQ24" s="709"/>
      <c r="BR24" s="709"/>
      <c r="BS24" s="709"/>
      <c r="BT24" s="709"/>
      <c r="BU24" s="709"/>
      <c r="BV24" s="709"/>
      <c r="BW24" s="710"/>
      <c r="BY24" s="718" t="s">
        <v>258</v>
      </c>
      <c r="BZ24" s="719"/>
      <c r="CA24" s="719"/>
      <c r="CB24" s="719"/>
      <c r="CC24" s="719"/>
      <c r="CD24" s="719"/>
      <c r="CE24" s="719"/>
      <c r="CF24" s="719"/>
      <c r="CG24" s="719"/>
      <c r="CH24" s="719"/>
      <c r="CI24" s="719"/>
      <c r="CJ24" s="719"/>
      <c r="CK24" s="719"/>
      <c r="CL24" s="720"/>
      <c r="CM24" s="650">
        <v>561560</v>
      </c>
      <c r="CN24" s="651"/>
      <c r="CO24" s="651"/>
      <c r="CP24" s="651"/>
      <c r="CQ24" s="651"/>
      <c r="CR24" s="651"/>
      <c r="CS24" s="651"/>
      <c r="CT24" s="652"/>
      <c r="CU24" s="653">
        <v>0</v>
      </c>
      <c r="CV24" s="715"/>
      <c r="CW24" s="715"/>
      <c r="CX24" s="717"/>
      <c r="CY24" s="656" t="s">
        <v>118</v>
      </c>
      <c r="CZ24" s="651"/>
      <c r="DA24" s="651"/>
      <c r="DB24" s="651"/>
      <c r="DC24" s="651"/>
      <c r="DD24" s="651"/>
      <c r="DE24" s="651"/>
      <c r="DF24" s="651"/>
      <c r="DG24" s="651"/>
      <c r="DH24" s="651"/>
      <c r="DI24" s="651"/>
      <c r="DJ24" s="651"/>
      <c r="DK24" s="652"/>
      <c r="DL24" s="656">
        <v>561560</v>
      </c>
      <c r="DM24" s="651"/>
      <c r="DN24" s="651"/>
      <c r="DO24" s="651"/>
      <c r="DP24" s="651"/>
      <c r="DQ24" s="651"/>
      <c r="DR24" s="651"/>
      <c r="DS24" s="651"/>
      <c r="DT24" s="651"/>
      <c r="DU24" s="651"/>
      <c r="DV24" s="651"/>
      <c r="DW24" s="651"/>
      <c r="DX24" s="734"/>
    </row>
    <row r="25" spans="2:128" ht="11.25" customHeight="1" x14ac:dyDescent="0.2">
      <c r="B25" s="647" t="s">
        <v>259</v>
      </c>
      <c r="C25" s="648"/>
      <c r="D25" s="648"/>
      <c r="E25" s="648"/>
      <c r="F25" s="648"/>
      <c r="G25" s="648"/>
      <c r="H25" s="648"/>
      <c r="I25" s="648"/>
      <c r="J25" s="648"/>
      <c r="K25" s="648"/>
      <c r="L25" s="648"/>
      <c r="M25" s="648"/>
      <c r="N25" s="648"/>
      <c r="O25" s="648"/>
      <c r="P25" s="648"/>
      <c r="Q25" s="649"/>
      <c r="R25" s="650">
        <v>1137991</v>
      </c>
      <c r="S25" s="651"/>
      <c r="T25" s="651"/>
      <c r="U25" s="651"/>
      <c r="V25" s="651"/>
      <c r="W25" s="651"/>
      <c r="X25" s="651"/>
      <c r="Y25" s="652"/>
      <c r="Z25" s="653">
        <v>0</v>
      </c>
      <c r="AA25" s="715"/>
      <c r="AB25" s="715"/>
      <c r="AC25" s="717"/>
      <c r="AD25" s="656">
        <v>1137991</v>
      </c>
      <c r="AE25" s="651"/>
      <c r="AF25" s="651"/>
      <c r="AG25" s="651"/>
      <c r="AH25" s="651"/>
      <c r="AI25" s="651"/>
      <c r="AJ25" s="651"/>
      <c r="AK25" s="652"/>
      <c r="AL25" s="653">
        <v>0.1</v>
      </c>
      <c r="AM25" s="715"/>
      <c r="AN25" s="715"/>
      <c r="AO25" s="716"/>
      <c r="AP25" s="718" t="s">
        <v>260</v>
      </c>
      <c r="AQ25" s="719"/>
      <c r="AR25" s="719"/>
      <c r="AS25" s="719"/>
      <c r="AT25" s="719"/>
      <c r="AU25" s="719"/>
      <c r="AV25" s="719"/>
      <c r="AW25" s="719"/>
      <c r="AX25" s="719"/>
      <c r="AY25" s="719"/>
      <c r="AZ25" s="719"/>
      <c r="BA25" s="719"/>
      <c r="BB25" s="719"/>
      <c r="BC25" s="720"/>
      <c r="BD25" s="650">
        <v>33803</v>
      </c>
      <c r="BE25" s="651"/>
      <c r="BF25" s="651"/>
      <c r="BG25" s="651"/>
      <c r="BH25" s="651"/>
      <c r="BI25" s="651"/>
      <c r="BJ25" s="651"/>
      <c r="BK25" s="652"/>
      <c r="BL25" s="714">
        <v>0</v>
      </c>
      <c r="BM25" s="714"/>
      <c r="BN25" s="714"/>
      <c r="BO25" s="714"/>
      <c r="BP25" s="709" t="s">
        <v>118</v>
      </c>
      <c r="BQ25" s="709"/>
      <c r="BR25" s="709"/>
      <c r="BS25" s="709"/>
      <c r="BT25" s="709"/>
      <c r="BU25" s="709"/>
      <c r="BV25" s="709"/>
      <c r="BW25" s="710"/>
      <c r="BY25" s="718" t="s">
        <v>261</v>
      </c>
      <c r="BZ25" s="719"/>
      <c r="CA25" s="719"/>
      <c r="CB25" s="719"/>
      <c r="CC25" s="719"/>
      <c r="CD25" s="719"/>
      <c r="CE25" s="719"/>
      <c r="CF25" s="719"/>
      <c r="CG25" s="719"/>
      <c r="CH25" s="719"/>
      <c r="CI25" s="719"/>
      <c r="CJ25" s="719"/>
      <c r="CK25" s="719"/>
      <c r="CL25" s="720"/>
      <c r="CM25" s="650">
        <v>102431003</v>
      </c>
      <c r="CN25" s="651"/>
      <c r="CO25" s="651"/>
      <c r="CP25" s="651"/>
      <c r="CQ25" s="651"/>
      <c r="CR25" s="651"/>
      <c r="CS25" s="651"/>
      <c r="CT25" s="652"/>
      <c r="CU25" s="653">
        <v>4.2</v>
      </c>
      <c r="CV25" s="715"/>
      <c r="CW25" s="715"/>
      <c r="CX25" s="717"/>
      <c r="CY25" s="656" t="s">
        <v>118</v>
      </c>
      <c r="CZ25" s="651"/>
      <c r="DA25" s="651"/>
      <c r="DB25" s="651"/>
      <c r="DC25" s="651"/>
      <c r="DD25" s="651"/>
      <c r="DE25" s="651"/>
      <c r="DF25" s="651"/>
      <c r="DG25" s="651"/>
      <c r="DH25" s="651"/>
      <c r="DI25" s="651"/>
      <c r="DJ25" s="651"/>
      <c r="DK25" s="652"/>
      <c r="DL25" s="656">
        <v>102431003</v>
      </c>
      <c r="DM25" s="651"/>
      <c r="DN25" s="651"/>
      <c r="DO25" s="651"/>
      <c r="DP25" s="651"/>
      <c r="DQ25" s="651"/>
      <c r="DR25" s="651"/>
      <c r="DS25" s="651"/>
      <c r="DT25" s="651"/>
      <c r="DU25" s="651"/>
      <c r="DV25" s="651"/>
      <c r="DW25" s="651"/>
      <c r="DX25" s="734"/>
    </row>
    <row r="26" spans="2:128" ht="11.25" customHeight="1" x14ac:dyDescent="0.2">
      <c r="B26" s="647" t="s">
        <v>262</v>
      </c>
      <c r="C26" s="648"/>
      <c r="D26" s="648"/>
      <c r="E26" s="648"/>
      <c r="F26" s="648"/>
      <c r="G26" s="648"/>
      <c r="H26" s="648"/>
      <c r="I26" s="648"/>
      <c r="J26" s="648"/>
      <c r="K26" s="648"/>
      <c r="L26" s="648"/>
      <c r="M26" s="648"/>
      <c r="N26" s="648"/>
      <c r="O26" s="648"/>
      <c r="P26" s="648"/>
      <c r="Q26" s="649"/>
      <c r="R26" s="650">
        <v>21578933</v>
      </c>
      <c r="S26" s="651"/>
      <c r="T26" s="651"/>
      <c r="U26" s="651"/>
      <c r="V26" s="651"/>
      <c r="W26" s="651"/>
      <c r="X26" s="651"/>
      <c r="Y26" s="652"/>
      <c r="Z26" s="653">
        <v>0.9</v>
      </c>
      <c r="AA26" s="715"/>
      <c r="AB26" s="715"/>
      <c r="AC26" s="717"/>
      <c r="AD26" s="656" t="s">
        <v>118</v>
      </c>
      <c r="AE26" s="651"/>
      <c r="AF26" s="651"/>
      <c r="AG26" s="651"/>
      <c r="AH26" s="651"/>
      <c r="AI26" s="651"/>
      <c r="AJ26" s="651"/>
      <c r="AK26" s="652"/>
      <c r="AL26" s="653" t="s">
        <v>118</v>
      </c>
      <c r="AM26" s="715"/>
      <c r="AN26" s="715"/>
      <c r="AO26" s="716"/>
      <c r="AP26" s="718" t="s">
        <v>263</v>
      </c>
      <c r="AQ26" s="719"/>
      <c r="AR26" s="719"/>
      <c r="AS26" s="719"/>
      <c r="AT26" s="719"/>
      <c r="AU26" s="719"/>
      <c r="AV26" s="719"/>
      <c r="AW26" s="719"/>
      <c r="AX26" s="719"/>
      <c r="AY26" s="719"/>
      <c r="AZ26" s="719"/>
      <c r="BA26" s="719"/>
      <c r="BB26" s="719"/>
      <c r="BC26" s="720"/>
      <c r="BD26" s="650">
        <v>597197</v>
      </c>
      <c r="BE26" s="651"/>
      <c r="BF26" s="651"/>
      <c r="BG26" s="651"/>
      <c r="BH26" s="651"/>
      <c r="BI26" s="651"/>
      <c r="BJ26" s="651"/>
      <c r="BK26" s="652"/>
      <c r="BL26" s="714">
        <v>0.1</v>
      </c>
      <c r="BM26" s="714"/>
      <c r="BN26" s="714"/>
      <c r="BO26" s="714"/>
      <c r="BP26" s="709" t="s">
        <v>118</v>
      </c>
      <c r="BQ26" s="709"/>
      <c r="BR26" s="709"/>
      <c r="BS26" s="709"/>
      <c r="BT26" s="709"/>
      <c r="BU26" s="709"/>
      <c r="BV26" s="709"/>
      <c r="BW26" s="710"/>
      <c r="BY26" s="718" t="s">
        <v>264</v>
      </c>
      <c r="BZ26" s="719"/>
      <c r="CA26" s="719"/>
      <c r="CB26" s="719"/>
      <c r="CC26" s="719"/>
      <c r="CD26" s="719"/>
      <c r="CE26" s="719"/>
      <c r="CF26" s="719"/>
      <c r="CG26" s="719"/>
      <c r="CH26" s="719"/>
      <c r="CI26" s="719"/>
      <c r="CJ26" s="719"/>
      <c r="CK26" s="719"/>
      <c r="CL26" s="720"/>
      <c r="CM26" s="650">
        <v>1098907</v>
      </c>
      <c r="CN26" s="651"/>
      <c r="CO26" s="651"/>
      <c r="CP26" s="651"/>
      <c r="CQ26" s="651"/>
      <c r="CR26" s="651"/>
      <c r="CS26" s="651"/>
      <c r="CT26" s="652"/>
      <c r="CU26" s="653">
        <v>0</v>
      </c>
      <c r="CV26" s="715"/>
      <c r="CW26" s="715"/>
      <c r="CX26" s="717"/>
      <c r="CY26" s="656" t="s">
        <v>118</v>
      </c>
      <c r="CZ26" s="651"/>
      <c r="DA26" s="651"/>
      <c r="DB26" s="651"/>
      <c r="DC26" s="651"/>
      <c r="DD26" s="651"/>
      <c r="DE26" s="651"/>
      <c r="DF26" s="651"/>
      <c r="DG26" s="651"/>
      <c r="DH26" s="651"/>
      <c r="DI26" s="651"/>
      <c r="DJ26" s="651"/>
      <c r="DK26" s="652"/>
      <c r="DL26" s="656">
        <v>1098907</v>
      </c>
      <c r="DM26" s="651"/>
      <c r="DN26" s="651"/>
      <c r="DO26" s="651"/>
      <c r="DP26" s="651"/>
      <c r="DQ26" s="651"/>
      <c r="DR26" s="651"/>
      <c r="DS26" s="651"/>
      <c r="DT26" s="651"/>
      <c r="DU26" s="651"/>
      <c r="DV26" s="651"/>
      <c r="DW26" s="651"/>
      <c r="DX26" s="734"/>
    </row>
    <row r="27" spans="2:128" ht="11.25" customHeight="1" x14ac:dyDescent="0.2">
      <c r="B27" s="647" t="s">
        <v>265</v>
      </c>
      <c r="C27" s="648"/>
      <c r="D27" s="648"/>
      <c r="E27" s="648"/>
      <c r="F27" s="648"/>
      <c r="G27" s="648"/>
      <c r="H27" s="648"/>
      <c r="I27" s="648"/>
      <c r="J27" s="648"/>
      <c r="K27" s="648"/>
      <c r="L27" s="648"/>
      <c r="M27" s="648"/>
      <c r="N27" s="648"/>
      <c r="O27" s="648"/>
      <c r="P27" s="648"/>
      <c r="Q27" s="649"/>
      <c r="R27" s="650">
        <v>19227041</v>
      </c>
      <c r="S27" s="651"/>
      <c r="T27" s="651"/>
      <c r="U27" s="651"/>
      <c r="V27" s="651"/>
      <c r="W27" s="651"/>
      <c r="X27" s="651"/>
      <c r="Y27" s="652"/>
      <c r="Z27" s="653">
        <v>0.8</v>
      </c>
      <c r="AA27" s="715"/>
      <c r="AB27" s="715"/>
      <c r="AC27" s="717"/>
      <c r="AD27" s="656">
        <v>2299258</v>
      </c>
      <c r="AE27" s="651"/>
      <c r="AF27" s="651"/>
      <c r="AG27" s="651"/>
      <c r="AH27" s="651"/>
      <c r="AI27" s="651"/>
      <c r="AJ27" s="651"/>
      <c r="AK27" s="652"/>
      <c r="AL27" s="653">
        <v>0.2</v>
      </c>
      <c r="AM27" s="715"/>
      <c r="AN27" s="715"/>
      <c r="AO27" s="716"/>
      <c r="AP27" s="718" t="s">
        <v>266</v>
      </c>
      <c r="AQ27" s="719"/>
      <c r="AR27" s="719"/>
      <c r="AS27" s="719"/>
      <c r="AT27" s="719"/>
      <c r="AU27" s="719"/>
      <c r="AV27" s="719"/>
      <c r="AW27" s="719"/>
      <c r="AX27" s="719"/>
      <c r="AY27" s="719"/>
      <c r="AZ27" s="719"/>
      <c r="BA27" s="719"/>
      <c r="BB27" s="719"/>
      <c r="BC27" s="720"/>
      <c r="BD27" s="650">
        <v>899960</v>
      </c>
      <c r="BE27" s="651"/>
      <c r="BF27" s="651"/>
      <c r="BG27" s="651"/>
      <c r="BH27" s="651"/>
      <c r="BI27" s="651"/>
      <c r="BJ27" s="651"/>
      <c r="BK27" s="652"/>
      <c r="BL27" s="714">
        <v>0.1</v>
      </c>
      <c r="BM27" s="714"/>
      <c r="BN27" s="714"/>
      <c r="BO27" s="714"/>
      <c r="BP27" s="709" t="s">
        <v>118</v>
      </c>
      <c r="BQ27" s="709"/>
      <c r="BR27" s="709"/>
      <c r="BS27" s="709"/>
      <c r="BT27" s="709"/>
      <c r="BU27" s="709"/>
      <c r="BV27" s="709"/>
      <c r="BW27" s="710"/>
      <c r="BY27" s="718" t="s">
        <v>267</v>
      </c>
      <c r="BZ27" s="719"/>
      <c r="CA27" s="719"/>
      <c r="CB27" s="719"/>
      <c r="CC27" s="719"/>
      <c r="CD27" s="719"/>
      <c r="CE27" s="719"/>
      <c r="CF27" s="719"/>
      <c r="CG27" s="719"/>
      <c r="CH27" s="719"/>
      <c r="CI27" s="719"/>
      <c r="CJ27" s="719"/>
      <c r="CK27" s="719"/>
      <c r="CL27" s="720"/>
      <c r="CM27" s="650" t="s">
        <v>118</v>
      </c>
      <c r="CN27" s="651"/>
      <c r="CO27" s="651"/>
      <c r="CP27" s="651"/>
      <c r="CQ27" s="651"/>
      <c r="CR27" s="651"/>
      <c r="CS27" s="651"/>
      <c r="CT27" s="652"/>
      <c r="CU27" s="653" t="s">
        <v>118</v>
      </c>
      <c r="CV27" s="715"/>
      <c r="CW27" s="715"/>
      <c r="CX27" s="717"/>
      <c r="CY27" s="656" t="s">
        <v>118</v>
      </c>
      <c r="CZ27" s="651"/>
      <c r="DA27" s="651"/>
      <c r="DB27" s="651"/>
      <c r="DC27" s="651"/>
      <c r="DD27" s="651"/>
      <c r="DE27" s="651"/>
      <c r="DF27" s="651"/>
      <c r="DG27" s="651"/>
      <c r="DH27" s="651"/>
      <c r="DI27" s="651"/>
      <c r="DJ27" s="651"/>
      <c r="DK27" s="652"/>
      <c r="DL27" s="656" t="s">
        <v>118</v>
      </c>
      <c r="DM27" s="651"/>
      <c r="DN27" s="651"/>
      <c r="DO27" s="651"/>
      <c r="DP27" s="651"/>
      <c r="DQ27" s="651"/>
      <c r="DR27" s="651"/>
      <c r="DS27" s="651"/>
      <c r="DT27" s="651"/>
      <c r="DU27" s="651"/>
      <c r="DV27" s="651"/>
      <c r="DW27" s="651"/>
      <c r="DX27" s="734"/>
    </row>
    <row r="28" spans="2:128" ht="11.25" customHeight="1" x14ac:dyDescent="0.2">
      <c r="B28" s="647" t="s">
        <v>268</v>
      </c>
      <c r="C28" s="648"/>
      <c r="D28" s="648"/>
      <c r="E28" s="648"/>
      <c r="F28" s="648"/>
      <c r="G28" s="648"/>
      <c r="H28" s="648"/>
      <c r="I28" s="648"/>
      <c r="J28" s="648"/>
      <c r="K28" s="648"/>
      <c r="L28" s="648"/>
      <c r="M28" s="648"/>
      <c r="N28" s="648"/>
      <c r="O28" s="648"/>
      <c r="P28" s="648"/>
      <c r="Q28" s="649"/>
      <c r="R28" s="650">
        <v>8734271</v>
      </c>
      <c r="S28" s="651"/>
      <c r="T28" s="651"/>
      <c r="U28" s="651"/>
      <c r="V28" s="651"/>
      <c r="W28" s="651"/>
      <c r="X28" s="651"/>
      <c r="Y28" s="652"/>
      <c r="Z28" s="653">
        <v>0.4</v>
      </c>
      <c r="AA28" s="715"/>
      <c r="AB28" s="715"/>
      <c r="AC28" s="717"/>
      <c r="AD28" s="656">
        <v>18743</v>
      </c>
      <c r="AE28" s="651"/>
      <c r="AF28" s="651"/>
      <c r="AG28" s="651"/>
      <c r="AH28" s="651"/>
      <c r="AI28" s="651"/>
      <c r="AJ28" s="651"/>
      <c r="AK28" s="652"/>
      <c r="AL28" s="653">
        <v>0</v>
      </c>
      <c r="AM28" s="715"/>
      <c r="AN28" s="715"/>
      <c r="AO28" s="716"/>
      <c r="AP28" s="718" t="s">
        <v>269</v>
      </c>
      <c r="AQ28" s="719"/>
      <c r="AR28" s="719"/>
      <c r="AS28" s="719"/>
      <c r="AT28" s="719"/>
      <c r="AU28" s="719"/>
      <c r="AV28" s="719"/>
      <c r="AW28" s="719"/>
      <c r="AX28" s="719"/>
      <c r="AY28" s="719"/>
      <c r="AZ28" s="719"/>
      <c r="BA28" s="719"/>
      <c r="BB28" s="719"/>
      <c r="BC28" s="720"/>
      <c r="BD28" s="650">
        <v>912163</v>
      </c>
      <c r="BE28" s="651"/>
      <c r="BF28" s="651"/>
      <c r="BG28" s="651"/>
      <c r="BH28" s="651"/>
      <c r="BI28" s="651"/>
      <c r="BJ28" s="651"/>
      <c r="BK28" s="652"/>
      <c r="BL28" s="714">
        <v>0.1</v>
      </c>
      <c r="BM28" s="714"/>
      <c r="BN28" s="714"/>
      <c r="BO28" s="714"/>
      <c r="BP28" s="709" t="s">
        <v>118</v>
      </c>
      <c r="BQ28" s="709"/>
      <c r="BR28" s="709"/>
      <c r="BS28" s="709"/>
      <c r="BT28" s="709"/>
      <c r="BU28" s="709"/>
      <c r="BV28" s="709"/>
      <c r="BW28" s="710"/>
      <c r="BY28" s="718" t="s">
        <v>270</v>
      </c>
      <c r="BZ28" s="719"/>
      <c r="CA28" s="719"/>
      <c r="CB28" s="719"/>
      <c r="CC28" s="719"/>
      <c r="CD28" s="719"/>
      <c r="CE28" s="719"/>
      <c r="CF28" s="719"/>
      <c r="CG28" s="719"/>
      <c r="CH28" s="719"/>
      <c r="CI28" s="719"/>
      <c r="CJ28" s="719"/>
      <c r="CK28" s="719"/>
      <c r="CL28" s="720"/>
      <c r="CM28" s="650">
        <v>3100108</v>
      </c>
      <c r="CN28" s="651"/>
      <c r="CO28" s="651"/>
      <c r="CP28" s="651"/>
      <c r="CQ28" s="651"/>
      <c r="CR28" s="651"/>
      <c r="CS28" s="651"/>
      <c r="CT28" s="652"/>
      <c r="CU28" s="653">
        <v>0.1</v>
      </c>
      <c r="CV28" s="715"/>
      <c r="CW28" s="715"/>
      <c r="CX28" s="717"/>
      <c r="CY28" s="656" t="s">
        <v>118</v>
      </c>
      <c r="CZ28" s="651"/>
      <c r="DA28" s="651"/>
      <c r="DB28" s="651"/>
      <c r="DC28" s="651"/>
      <c r="DD28" s="651"/>
      <c r="DE28" s="651"/>
      <c r="DF28" s="651"/>
      <c r="DG28" s="651"/>
      <c r="DH28" s="651"/>
      <c r="DI28" s="651"/>
      <c r="DJ28" s="651"/>
      <c r="DK28" s="652"/>
      <c r="DL28" s="656">
        <v>3100108</v>
      </c>
      <c r="DM28" s="651"/>
      <c r="DN28" s="651"/>
      <c r="DO28" s="651"/>
      <c r="DP28" s="651"/>
      <c r="DQ28" s="651"/>
      <c r="DR28" s="651"/>
      <c r="DS28" s="651"/>
      <c r="DT28" s="651"/>
      <c r="DU28" s="651"/>
      <c r="DV28" s="651"/>
      <c r="DW28" s="651"/>
      <c r="DX28" s="734"/>
    </row>
    <row r="29" spans="2:128" ht="11.25" customHeight="1" x14ac:dyDescent="0.2">
      <c r="B29" s="647" t="s">
        <v>271</v>
      </c>
      <c r="C29" s="648"/>
      <c r="D29" s="648"/>
      <c r="E29" s="648"/>
      <c r="F29" s="648"/>
      <c r="G29" s="648"/>
      <c r="H29" s="648"/>
      <c r="I29" s="648"/>
      <c r="J29" s="648"/>
      <c r="K29" s="648"/>
      <c r="L29" s="648"/>
      <c r="M29" s="648"/>
      <c r="N29" s="648"/>
      <c r="O29" s="648"/>
      <c r="P29" s="648"/>
      <c r="Q29" s="649"/>
      <c r="R29" s="650">
        <v>399795210</v>
      </c>
      <c r="S29" s="651"/>
      <c r="T29" s="651"/>
      <c r="U29" s="651"/>
      <c r="V29" s="651"/>
      <c r="W29" s="651"/>
      <c r="X29" s="651"/>
      <c r="Y29" s="652"/>
      <c r="Z29" s="653">
        <v>16.5</v>
      </c>
      <c r="AA29" s="715"/>
      <c r="AB29" s="715"/>
      <c r="AC29" s="717"/>
      <c r="AD29" s="656" t="s">
        <v>118</v>
      </c>
      <c r="AE29" s="651"/>
      <c r="AF29" s="651"/>
      <c r="AG29" s="651"/>
      <c r="AH29" s="651"/>
      <c r="AI29" s="651"/>
      <c r="AJ29" s="651"/>
      <c r="AK29" s="652"/>
      <c r="AL29" s="653" t="s">
        <v>118</v>
      </c>
      <c r="AM29" s="715"/>
      <c r="AN29" s="715"/>
      <c r="AO29" s="716"/>
      <c r="AP29" s="718" t="s">
        <v>272</v>
      </c>
      <c r="AQ29" s="719"/>
      <c r="AR29" s="719"/>
      <c r="AS29" s="719"/>
      <c r="AT29" s="719"/>
      <c r="AU29" s="719"/>
      <c r="AV29" s="719"/>
      <c r="AW29" s="719"/>
      <c r="AX29" s="719"/>
      <c r="AY29" s="719"/>
      <c r="AZ29" s="719"/>
      <c r="BA29" s="719"/>
      <c r="BB29" s="719"/>
      <c r="BC29" s="720"/>
      <c r="BD29" s="650">
        <v>45498</v>
      </c>
      <c r="BE29" s="651"/>
      <c r="BF29" s="651"/>
      <c r="BG29" s="651"/>
      <c r="BH29" s="651"/>
      <c r="BI29" s="651"/>
      <c r="BJ29" s="651"/>
      <c r="BK29" s="652"/>
      <c r="BL29" s="714">
        <v>0</v>
      </c>
      <c r="BM29" s="714"/>
      <c r="BN29" s="714"/>
      <c r="BO29" s="714"/>
      <c r="BP29" s="709" t="s">
        <v>118</v>
      </c>
      <c r="BQ29" s="709"/>
      <c r="BR29" s="709"/>
      <c r="BS29" s="709"/>
      <c r="BT29" s="709"/>
      <c r="BU29" s="709"/>
      <c r="BV29" s="709"/>
      <c r="BW29" s="710"/>
      <c r="BY29" s="718" t="s">
        <v>273</v>
      </c>
      <c r="BZ29" s="735"/>
      <c r="CA29" s="735"/>
      <c r="CB29" s="735"/>
      <c r="CC29" s="735"/>
      <c r="CD29" s="735"/>
      <c r="CE29" s="735"/>
      <c r="CF29" s="735"/>
      <c r="CG29" s="735"/>
      <c r="CH29" s="735"/>
      <c r="CI29" s="735"/>
      <c r="CJ29" s="735"/>
      <c r="CK29" s="735"/>
      <c r="CL29" s="720"/>
      <c r="CM29" s="650">
        <v>7475464</v>
      </c>
      <c r="CN29" s="651"/>
      <c r="CO29" s="651"/>
      <c r="CP29" s="651"/>
      <c r="CQ29" s="651"/>
      <c r="CR29" s="651"/>
      <c r="CS29" s="651"/>
      <c r="CT29" s="652"/>
      <c r="CU29" s="653">
        <v>0.3</v>
      </c>
      <c r="CV29" s="715"/>
      <c r="CW29" s="715"/>
      <c r="CX29" s="717"/>
      <c r="CY29" s="656" t="s">
        <v>118</v>
      </c>
      <c r="CZ29" s="651"/>
      <c r="DA29" s="651"/>
      <c r="DB29" s="651"/>
      <c r="DC29" s="651"/>
      <c r="DD29" s="651"/>
      <c r="DE29" s="651"/>
      <c r="DF29" s="651"/>
      <c r="DG29" s="651"/>
      <c r="DH29" s="651"/>
      <c r="DI29" s="651"/>
      <c r="DJ29" s="651"/>
      <c r="DK29" s="652"/>
      <c r="DL29" s="656">
        <v>7475464</v>
      </c>
      <c r="DM29" s="651"/>
      <c r="DN29" s="651"/>
      <c r="DO29" s="651"/>
      <c r="DP29" s="651"/>
      <c r="DQ29" s="651"/>
      <c r="DR29" s="651"/>
      <c r="DS29" s="651"/>
      <c r="DT29" s="651"/>
      <c r="DU29" s="651"/>
      <c r="DV29" s="651"/>
      <c r="DW29" s="651"/>
      <c r="DX29" s="734"/>
    </row>
    <row r="30" spans="2:128" ht="11.25" customHeight="1" x14ac:dyDescent="0.2">
      <c r="B30" s="647" t="s">
        <v>274</v>
      </c>
      <c r="C30" s="648"/>
      <c r="D30" s="648"/>
      <c r="E30" s="648"/>
      <c r="F30" s="648"/>
      <c r="G30" s="648"/>
      <c r="H30" s="648"/>
      <c r="I30" s="648"/>
      <c r="J30" s="648"/>
      <c r="K30" s="648"/>
      <c r="L30" s="648"/>
      <c r="M30" s="648"/>
      <c r="N30" s="648"/>
      <c r="O30" s="648"/>
      <c r="P30" s="648"/>
      <c r="Q30" s="649"/>
      <c r="R30" s="650" t="s">
        <v>118</v>
      </c>
      <c r="S30" s="651"/>
      <c r="T30" s="651"/>
      <c r="U30" s="651"/>
      <c r="V30" s="651"/>
      <c r="W30" s="651"/>
      <c r="X30" s="651"/>
      <c r="Y30" s="652"/>
      <c r="Z30" s="653" t="s">
        <v>118</v>
      </c>
      <c r="AA30" s="715"/>
      <c r="AB30" s="715"/>
      <c r="AC30" s="717"/>
      <c r="AD30" s="656" t="s">
        <v>118</v>
      </c>
      <c r="AE30" s="651"/>
      <c r="AF30" s="651"/>
      <c r="AG30" s="651"/>
      <c r="AH30" s="651"/>
      <c r="AI30" s="651"/>
      <c r="AJ30" s="651"/>
      <c r="AK30" s="652"/>
      <c r="AL30" s="653" t="s">
        <v>118</v>
      </c>
      <c r="AM30" s="715"/>
      <c r="AN30" s="715"/>
      <c r="AO30" s="716"/>
      <c r="AP30" s="718" t="s">
        <v>275</v>
      </c>
      <c r="AQ30" s="719"/>
      <c r="AR30" s="719"/>
      <c r="AS30" s="719"/>
      <c r="AT30" s="719"/>
      <c r="AU30" s="719"/>
      <c r="AV30" s="719"/>
      <c r="AW30" s="719"/>
      <c r="AX30" s="719"/>
      <c r="AY30" s="719"/>
      <c r="AZ30" s="719"/>
      <c r="BA30" s="719"/>
      <c r="BB30" s="719"/>
      <c r="BC30" s="720"/>
      <c r="BD30" s="650">
        <v>45498</v>
      </c>
      <c r="BE30" s="651"/>
      <c r="BF30" s="651"/>
      <c r="BG30" s="651"/>
      <c r="BH30" s="651"/>
      <c r="BI30" s="651"/>
      <c r="BJ30" s="651"/>
      <c r="BK30" s="652"/>
      <c r="BL30" s="714">
        <v>0</v>
      </c>
      <c r="BM30" s="714"/>
      <c r="BN30" s="714"/>
      <c r="BO30" s="714"/>
      <c r="BP30" s="709" t="s">
        <v>118</v>
      </c>
      <c r="BQ30" s="709"/>
      <c r="BR30" s="709"/>
      <c r="BS30" s="709"/>
      <c r="BT30" s="709"/>
      <c r="BU30" s="709"/>
      <c r="BV30" s="709"/>
      <c r="BW30" s="710"/>
      <c r="BY30" s="718" t="s">
        <v>276</v>
      </c>
      <c r="BZ30" s="735"/>
      <c r="CA30" s="735"/>
      <c r="CB30" s="735"/>
      <c r="CC30" s="735"/>
      <c r="CD30" s="735"/>
      <c r="CE30" s="735"/>
      <c r="CF30" s="735"/>
      <c r="CG30" s="735"/>
      <c r="CH30" s="735"/>
      <c r="CI30" s="735"/>
      <c r="CJ30" s="735"/>
      <c r="CK30" s="735"/>
      <c r="CL30" s="720"/>
      <c r="CM30" s="650">
        <v>914130</v>
      </c>
      <c r="CN30" s="651"/>
      <c r="CO30" s="651"/>
      <c r="CP30" s="651"/>
      <c r="CQ30" s="651"/>
      <c r="CR30" s="651"/>
      <c r="CS30" s="651"/>
      <c r="CT30" s="652"/>
      <c r="CU30" s="653">
        <v>0</v>
      </c>
      <c r="CV30" s="715"/>
      <c r="CW30" s="715"/>
      <c r="CX30" s="717"/>
      <c r="CY30" s="656" t="s">
        <v>118</v>
      </c>
      <c r="CZ30" s="651"/>
      <c r="DA30" s="651"/>
      <c r="DB30" s="651"/>
      <c r="DC30" s="651"/>
      <c r="DD30" s="651"/>
      <c r="DE30" s="651"/>
      <c r="DF30" s="651"/>
      <c r="DG30" s="651"/>
      <c r="DH30" s="651"/>
      <c r="DI30" s="651"/>
      <c r="DJ30" s="651"/>
      <c r="DK30" s="652"/>
      <c r="DL30" s="656">
        <v>914130</v>
      </c>
      <c r="DM30" s="651"/>
      <c r="DN30" s="651"/>
      <c r="DO30" s="651"/>
      <c r="DP30" s="651"/>
      <c r="DQ30" s="651"/>
      <c r="DR30" s="651"/>
      <c r="DS30" s="651"/>
      <c r="DT30" s="651"/>
      <c r="DU30" s="651"/>
      <c r="DV30" s="651"/>
      <c r="DW30" s="651"/>
      <c r="DX30" s="734"/>
    </row>
    <row r="31" spans="2:128" ht="11.25" customHeight="1" x14ac:dyDescent="0.2">
      <c r="B31" s="647" t="s">
        <v>277</v>
      </c>
      <c r="C31" s="648"/>
      <c r="D31" s="648"/>
      <c r="E31" s="648"/>
      <c r="F31" s="648"/>
      <c r="G31" s="648"/>
      <c r="H31" s="648"/>
      <c r="I31" s="648"/>
      <c r="J31" s="648"/>
      <c r="K31" s="648"/>
      <c r="L31" s="648"/>
      <c r="M31" s="648"/>
      <c r="N31" s="648"/>
      <c r="O31" s="648"/>
      <c r="P31" s="648"/>
      <c r="Q31" s="649"/>
      <c r="R31" s="650">
        <v>13442378</v>
      </c>
      <c r="S31" s="651"/>
      <c r="T31" s="651"/>
      <c r="U31" s="651"/>
      <c r="V31" s="651"/>
      <c r="W31" s="651"/>
      <c r="X31" s="651"/>
      <c r="Y31" s="652"/>
      <c r="Z31" s="653">
        <v>0.6</v>
      </c>
      <c r="AA31" s="715"/>
      <c r="AB31" s="715"/>
      <c r="AC31" s="717"/>
      <c r="AD31" s="656">
        <v>3565741</v>
      </c>
      <c r="AE31" s="651"/>
      <c r="AF31" s="651"/>
      <c r="AG31" s="651"/>
      <c r="AH31" s="651"/>
      <c r="AI31" s="651"/>
      <c r="AJ31" s="651"/>
      <c r="AK31" s="652"/>
      <c r="AL31" s="653">
        <v>0.3</v>
      </c>
      <c r="AM31" s="715"/>
      <c r="AN31" s="715"/>
      <c r="AO31" s="716"/>
      <c r="AP31" s="718" t="s">
        <v>278</v>
      </c>
      <c r="AQ31" s="719"/>
      <c r="AR31" s="719"/>
      <c r="AS31" s="719"/>
      <c r="AT31" s="719"/>
      <c r="AU31" s="719"/>
      <c r="AV31" s="719"/>
      <c r="AW31" s="719"/>
      <c r="AX31" s="719"/>
      <c r="AY31" s="719"/>
      <c r="AZ31" s="719"/>
      <c r="BA31" s="719"/>
      <c r="BB31" s="719"/>
      <c r="BC31" s="720"/>
      <c r="BD31" s="650">
        <v>866665</v>
      </c>
      <c r="BE31" s="651"/>
      <c r="BF31" s="651"/>
      <c r="BG31" s="651"/>
      <c r="BH31" s="651"/>
      <c r="BI31" s="651"/>
      <c r="BJ31" s="651"/>
      <c r="BK31" s="652"/>
      <c r="BL31" s="714">
        <v>0.1</v>
      </c>
      <c r="BM31" s="714"/>
      <c r="BN31" s="714"/>
      <c r="BO31" s="714"/>
      <c r="BP31" s="709" t="s">
        <v>118</v>
      </c>
      <c r="BQ31" s="709"/>
      <c r="BR31" s="709"/>
      <c r="BS31" s="709"/>
      <c r="BT31" s="709"/>
      <c r="BU31" s="709"/>
      <c r="BV31" s="709"/>
      <c r="BW31" s="710"/>
      <c r="BY31" s="647" t="s">
        <v>279</v>
      </c>
      <c r="BZ31" s="648"/>
      <c r="CA31" s="648"/>
      <c r="CB31" s="648"/>
      <c r="CC31" s="648"/>
      <c r="CD31" s="648"/>
      <c r="CE31" s="648"/>
      <c r="CF31" s="648"/>
      <c r="CG31" s="648"/>
      <c r="CH31" s="648"/>
      <c r="CI31" s="648"/>
      <c r="CJ31" s="648"/>
      <c r="CK31" s="648"/>
      <c r="CL31" s="649"/>
      <c r="CM31" s="650" t="s">
        <v>118</v>
      </c>
      <c r="CN31" s="651"/>
      <c r="CO31" s="651"/>
      <c r="CP31" s="651"/>
      <c r="CQ31" s="651"/>
      <c r="CR31" s="651"/>
      <c r="CS31" s="651"/>
      <c r="CT31" s="652"/>
      <c r="CU31" s="653" t="s">
        <v>118</v>
      </c>
      <c r="CV31" s="715"/>
      <c r="CW31" s="715"/>
      <c r="CX31" s="717"/>
      <c r="CY31" s="656" t="s">
        <v>118</v>
      </c>
      <c r="CZ31" s="651"/>
      <c r="DA31" s="651"/>
      <c r="DB31" s="651"/>
      <c r="DC31" s="651"/>
      <c r="DD31" s="651"/>
      <c r="DE31" s="651"/>
      <c r="DF31" s="651"/>
      <c r="DG31" s="651"/>
      <c r="DH31" s="651"/>
      <c r="DI31" s="651"/>
      <c r="DJ31" s="651"/>
      <c r="DK31" s="652"/>
      <c r="DL31" s="656" t="s">
        <v>118</v>
      </c>
      <c r="DM31" s="651"/>
      <c r="DN31" s="651"/>
      <c r="DO31" s="651"/>
      <c r="DP31" s="651"/>
      <c r="DQ31" s="651"/>
      <c r="DR31" s="651"/>
      <c r="DS31" s="651"/>
      <c r="DT31" s="651"/>
      <c r="DU31" s="651"/>
      <c r="DV31" s="651"/>
      <c r="DW31" s="651"/>
      <c r="DX31" s="734"/>
    </row>
    <row r="32" spans="2:128" ht="11.25" customHeight="1" x14ac:dyDescent="0.2">
      <c r="B32" s="647" t="s">
        <v>280</v>
      </c>
      <c r="C32" s="648"/>
      <c r="D32" s="648"/>
      <c r="E32" s="648"/>
      <c r="F32" s="648"/>
      <c r="G32" s="648"/>
      <c r="H32" s="648"/>
      <c r="I32" s="648"/>
      <c r="J32" s="648"/>
      <c r="K32" s="648"/>
      <c r="L32" s="648"/>
      <c r="M32" s="648"/>
      <c r="N32" s="648"/>
      <c r="O32" s="648"/>
      <c r="P32" s="648"/>
      <c r="Q32" s="649"/>
      <c r="R32" s="650">
        <v>84573</v>
      </c>
      <c r="S32" s="651"/>
      <c r="T32" s="651"/>
      <c r="U32" s="651"/>
      <c r="V32" s="651"/>
      <c r="W32" s="651"/>
      <c r="X32" s="651"/>
      <c r="Y32" s="652"/>
      <c r="Z32" s="653">
        <v>0</v>
      </c>
      <c r="AA32" s="715"/>
      <c r="AB32" s="715"/>
      <c r="AC32" s="717"/>
      <c r="AD32" s="656" t="s">
        <v>118</v>
      </c>
      <c r="AE32" s="651"/>
      <c r="AF32" s="651"/>
      <c r="AG32" s="651"/>
      <c r="AH32" s="651"/>
      <c r="AI32" s="651"/>
      <c r="AJ32" s="651"/>
      <c r="AK32" s="652"/>
      <c r="AL32" s="653" t="s">
        <v>118</v>
      </c>
      <c r="AM32" s="715"/>
      <c r="AN32" s="715"/>
      <c r="AO32" s="716"/>
      <c r="AP32" s="718" t="s">
        <v>281</v>
      </c>
      <c r="AQ32" s="719"/>
      <c r="AR32" s="719"/>
      <c r="AS32" s="719"/>
      <c r="AT32" s="719"/>
      <c r="AU32" s="719"/>
      <c r="AV32" s="719"/>
      <c r="AW32" s="719"/>
      <c r="AX32" s="719"/>
      <c r="AY32" s="719"/>
      <c r="AZ32" s="719"/>
      <c r="BA32" s="719"/>
      <c r="BB32" s="719"/>
      <c r="BC32" s="720"/>
      <c r="BD32" s="650" t="s">
        <v>118</v>
      </c>
      <c r="BE32" s="651"/>
      <c r="BF32" s="651"/>
      <c r="BG32" s="651"/>
      <c r="BH32" s="651"/>
      <c r="BI32" s="651"/>
      <c r="BJ32" s="651"/>
      <c r="BK32" s="652"/>
      <c r="BL32" s="714" t="s">
        <v>118</v>
      </c>
      <c r="BM32" s="714"/>
      <c r="BN32" s="714"/>
      <c r="BO32" s="714"/>
      <c r="BP32" s="709" t="s">
        <v>118</v>
      </c>
      <c r="BQ32" s="709"/>
      <c r="BR32" s="709"/>
      <c r="BS32" s="709"/>
      <c r="BT32" s="709"/>
      <c r="BU32" s="709"/>
      <c r="BV32" s="709"/>
      <c r="BW32" s="710"/>
      <c r="BY32" s="629" t="s">
        <v>282</v>
      </c>
      <c r="BZ32" s="630"/>
      <c r="CA32" s="630"/>
      <c r="CB32" s="630"/>
      <c r="CC32" s="630"/>
      <c r="CD32" s="630"/>
      <c r="CE32" s="630"/>
      <c r="CF32" s="630"/>
      <c r="CG32" s="630"/>
      <c r="CH32" s="630"/>
      <c r="CI32" s="630"/>
      <c r="CJ32" s="630"/>
      <c r="CK32" s="630"/>
      <c r="CL32" s="631"/>
      <c r="CM32" s="650">
        <v>2411637482</v>
      </c>
      <c r="CN32" s="651"/>
      <c r="CO32" s="651"/>
      <c r="CP32" s="651"/>
      <c r="CQ32" s="651"/>
      <c r="CR32" s="651"/>
      <c r="CS32" s="651"/>
      <c r="CT32" s="652"/>
      <c r="CU32" s="635">
        <v>100</v>
      </c>
      <c r="CV32" s="732"/>
      <c r="CW32" s="732"/>
      <c r="CX32" s="733"/>
      <c r="CY32" s="656">
        <v>485926819</v>
      </c>
      <c r="CZ32" s="651"/>
      <c r="DA32" s="651"/>
      <c r="DB32" s="651"/>
      <c r="DC32" s="651"/>
      <c r="DD32" s="651"/>
      <c r="DE32" s="651"/>
      <c r="DF32" s="651"/>
      <c r="DG32" s="651"/>
      <c r="DH32" s="651"/>
      <c r="DI32" s="651"/>
      <c r="DJ32" s="651"/>
      <c r="DK32" s="652"/>
      <c r="DL32" s="656">
        <v>1560429289</v>
      </c>
      <c r="DM32" s="651"/>
      <c r="DN32" s="651"/>
      <c r="DO32" s="651"/>
      <c r="DP32" s="651"/>
      <c r="DQ32" s="651"/>
      <c r="DR32" s="651"/>
      <c r="DS32" s="651"/>
      <c r="DT32" s="651"/>
      <c r="DU32" s="651"/>
      <c r="DV32" s="651"/>
      <c r="DW32" s="651"/>
      <c r="DX32" s="734"/>
    </row>
    <row r="33" spans="2:128" ht="11.25" customHeight="1" x14ac:dyDescent="0.2">
      <c r="B33" s="647" t="s">
        <v>283</v>
      </c>
      <c r="C33" s="648"/>
      <c r="D33" s="648"/>
      <c r="E33" s="648"/>
      <c r="F33" s="648"/>
      <c r="G33" s="648"/>
      <c r="H33" s="648"/>
      <c r="I33" s="648"/>
      <c r="J33" s="648"/>
      <c r="K33" s="648"/>
      <c r="L33" s="648"/>
      <c r="M33" s="648"/>
      <c r="N33" s="648"/>
      <c r="O33" s="648"/>
      <c r="P33" s="648"/>
      <c r="Q33" s="649"/>
      <c r="R33" s="650">
        <v>64180480</v>
      </c>
      <c r="S33" s="651"/>
      <c r="T33" s="651"/>
      <c r="U33" s="651"/>
      <c r="V33" s="651"/>
      <c r="W33" s="651"/>
      <c r="X33" s="651"/>
      <c r="Y33" s="652"/>
      <c r="Z33" s="653">
        <v>2.6</v>
      </c>
      <c r="AA33" s="715"/>
      <c r="AB33" s="715"/>
      <c r="AC33" s="717"/>
      <c r="AD33" s="656" t="s">
        <v>284</v>
      </c>
      <c r="AE33" s="651"/>
      <c r="AF33" s="651"/>
      <c r="AG33" s="651"/>
      <c r="AH33" s="651"/>
      <c r="AI33" s="651"/>
      <c r="AJ33" s="651"/>
      <c r="AK33" s="652"/>
      <c r="AL33" s="653" t="s">
        <v>118</v>
      </c>
      <c r="AM33" s="715"/>
      <c r="AN33" s="715"/>
      <c r="AO33" s="716"/>
      <c r="AP33" s="647" t="s">
        <v>154</v>
      </c>
      <c r="AQ33" s="648"/>
      <c r="AR33" s="648"/>
      <c r="AS33" s="648"/>
      <c r="AT33" s="648"/>
      <c r="AU33" s="648"/>
      <c r="AV33" s="648"/>
      <c r="AW33" s="648"/>
      <c r="AX33" s="648"/>
      <c r="AY33" s="648"/>
      <c r="AZ33" s="648"/>
      <c r="BA33" s="648"/>
      <c r="BB33" s="648"/>
      <c r="BC33" s="649"/>
      <c r="BD33" s="650">
        <v>667833580</v>
      </c>
      <c r="BE33" s="651"/>
      <c r="BF33" s="651"/>
      <c r="BG33" s="651"/>
      <c r="BH33" s="651"/>
      <c r="BI33" s="651"/>
      <c r="BJ33" s="651"/>
      <c r="BK33" s="652"/>
      <c r="BL33" s="714">
        <v>100</v>
      </c>
      <c r="BM33" s="714"/>
      <c r="BN33" s="714"/>
      <c r="BO33" s="714"/>
      <c r="BP33" s="709">
        <v>2797469</v>
      </c>
      <c r="BQ33" s="709"/>
      <c r="BR33" s="709"/>
      <c r="BS33" s="709"/>
      <c r="BT33" s="709"/>
      <c r="BU33" s="709"/>
      <c r="BV33" s="709"/>
      <c r="BW33" s="710"/>
      <c r="BY33" s="711" t="s">
        <v>285</v>
      </c>
      <c r="BZ33" s="712"/>
      <c r="CA33" s="712"/>
      <c r="CB33" s="712"/>
      <c r="CC33" s="712"/>
      <c r="CD33" s="712"/>
      <c r="CE33" s="712"/>
      <c r="CF33" s="712"/>
      <c r="CG33" s="712"/>
      <c r="CH33" s="712"/>
      <c r="CI33" s="712"/>
      <c r="CJ33" s="712"/>
      <c r="CK33" s="712"/>
      <c r="CL33" s="712"/>
      <c r="CM33" s="712"/>
      <c r="CN33" s="712"/>
      <c r="CO33" s="712"/>
      <c r="CP33" s="712"/>
      <c r="CQ33" s="712"/>
      <c r="CR33" s="712"/>
      <c r="CS33" s="712"/>
      <c r="CT33" s="712"/>
      <c r="CU33" s="712"/>
      <c r="CV33" s="712"/>
      <c r="CW33" s="712"/>
      <c r="CX33" s="712"/>
      <c r="CY33" s="712"/>
      <c r="CZ33" s="712"/>
      <c r="DA33" s="712"/>
      <c r="DB33" s="712"/>
      <c r="DC33" s="712"/>
      <c r="DD33" s="712"/>
      <c r="DE33" s="712"/>
      <c r="DF33" s="712"/>
      <c r="DG33" s="712"/>
      <c r="DH33" s="712"/>
      <c r="DI33" s="712"/>
      <c r="DJ33" s="712"/>
      <c r="DK33" s="712"/>
      <c r="DL33" s="712"/>
      <c r="DM33" s="712"/>
      <c r="DN33" s="712"/>
      <c r="DO33" s="712"/>
      <c r="DP33" s="712"/>
      <c r="DQ33" s="712"/>
      <c r="DR33" s="712"/>
      <c r="DS33" s="712"/>
      <c r="DT33" s="712"/>
      <c r="DU33" s="712"/>
      <c r="DV33" s="712"/>
      <c r="DW33" s="712"/>
      <c r="DX33" s="713"/>
    </row>
    <row r="34" spans="2:128" ht="11.25" customHeight="1" x14ac:dyDescent="0.2">
      <c r="B34" s="647" t="s">
        <v>286</v>
      </c>
      <c r="C34" s="648"/>
      <c r="D34" s="648"/>
      <c r="E34" s="648"/>
      <c r="F34" s="648"/>
      <c r="G34" s="648"/>
      <c r="H34" s="648"/>
      <c r="I34" s="648"/>
      <c r="J34" s="648"/>
      <c r="K34" s="648"/>
      <c r="L34" s="648"/>
      <c r="M34" s="648"/>
      <c r="N34" s="648"/>
      <c r="O34" s="648"/>
      <c r="P34" s="648"/>
      <c r="Q34" s="649"/>
      <c r="R34" s="650">
        <v>14462416</v>
      </c>
      <c r="S34" s="651"/>
      <c r="T34" s="651"/>
      <c r="U34" s="651"/>
      <c r="V34" s="651"/>
      <c r="W34" s="651"/>
      <c r="X34" s="651"/>
      <c r="Y34" s="652"/>
      <c r="Z34" s="653">
        <v>0.6</v>
      </c>
      <c r="AA34" s="715"/>
      <c r="AB34" s="715"/>
      <c r="AC34" s="717"/>
      <c r="AD34" s="656" t="s">
        <v>284</v>
      </c>
      <c r="AE34" s="651"/>
      <c r="AF34" s="651"/>
      <c r="AG34" s="651"/>
      <c r="AH34" s="651"/>
      <c r="AI34" s="651"/>
      <c r="AJ34" s="651"/>
      <c r="AK34" s="652"/>
      <c r="AL34" s="653" t="s">
        <v>118</v>
      </c>
      <c r="AM34" s="715"/>
      <c r="AN34" s="715"/>
      <c r="AO34" s="716"/>
      <c r="AP34" s="718"/>
      <c r="AQ34" s="719"/>
      <c r="AR34" s="719"/>
      <c r="AS34" s="719"/>
      <c r="AT34" s="719"/>
      <c r="AU34" s="719"/>
      <c r="AV34" s="719"/>
      <c r="AW34" s="719"/>
      <c r="AX34" s="719"/>
      <c r="AY34" s="719"/>
      <c r="AZ34" s="719"/>
      <c r="BA34" s="719"/>
      <c r="BB34" s="719"/>
      <c r="BC34" s="720"/>
      <c r="BD34" s="650"/>
      <c r="BE34" s="651"/>
      <c r="BF34" s="651"/>
      <c r="BG34" s="651"/>
      <c r="BH34" s="651"/>
      <c r="BI34" s="651"/>
      <c r="BJ34" s="651"/>
      <c r="BK34" s="652"/>
      <c r="BL34" s="714"/>
      <c r="BM34" s="714"/>
      <c r="BN34" s="714"/>
      <c r="BO34" s="714"/>
      <c r="BP34" s="709"/>
      <c r="BQ34" s="709"/>
      <c r="BR34" s="709"/>
      <c r="BS34" s="709"/>
      <c r="BT34" s="709"/>
      <c r="BU34" s="709"/>
      <c r="BV34" s="709"/>
      <c r="BW34" s="710"/>
      <c r="BY34" s="711" t="s">
        <v>193</v>
      </c>
      <c r="BZ34" s="712"/>
      <c r="CA34" s="712"/>
      <c r="CB34" s="712"/>
      <c r="CC34" s="712"/>
      <c r="CD34" s="712"/>
      <c r="CE34" s="712"/>
      <c r="CF34" s="712"/>
      <c r="CG34" s="712"/>
      <c r="CH34" s="712"/>
      <c r="CI34" s="712"/>
      <c r="CJ34" s="712"/>
      <c r="CK34" s="712"/>
      <c r="CL34" s="713"/>
      <c r="CM34" s="711" t="s">
        <v>287</v>
      </c>
      <c r="CN34" s="712"/>
      <c r="CO34" s="712"/>
      <c r="CP34" s="712"/>
      <c r="CQ34" s="712"/>
      <c r="CR34" s="712"/>
      <c r="CS34" s="712"/>
      <c r="CT34" s="713"/>
      <c r="CU34" s="711" t="s">
        <v>288</v>
      </c>
      <c r="CV34" s="712"/>
      <c r="CW34" s="712"/>
      <c r="CX34" s="713"/>
      <c r="CY34" s="711" t="s">
        <v>289</v>
      </c>
      <c r="CZ34" s="712"/>
      <c r="DA34" s="712"/>
      <c r="DB34" s="712"/>
      <c r="DC34" s="712"/>
      <c r="DD34" s="712"/>
      <c r="DE34" s="712"/>
      <c r="DF34" s="713"/>
      <c r="DG34" s="729" t="s">
        <v>290</v>
      </c>
      <c r="DH34" s="730"/>
      <c r="DI34" s="730"/>
      <c r="DJ34" s="730"/>
      <c r="DK34" s="730"/>
      <c r="DL34" s="730"/>
      <c r="DM34" s="730"/>
      <c r="DN34" s="730"/>
      <c r="DO34" s="730"/>
      <c r="DP34" s="730"/>
      <c r="DQ34" s="731"/>
      <c r="DR34" s="711" t="s">
        <v>291</v>
      </c>
      <c r="DS34" s="712"/>
      <c r="DT34" s="712"/>
      <c r="DU34" s="712"/>
      <c r="DV34" s="712"/>
      <c r="DW34" s="712"/>
      <c r="DX34" s="713"/>
    </row>
    <row r="35" spans="2:128" ht="11.25" customHeight="1" x14ac:dyDescent="0.2">
      <c r="B35" s="647" t="s">
        <v>292</v>
      </c>
      <c r="C35" s="648"/>
      <c r="D35" s="648"/>
      <c r="E35" s="648"/>
      <c r="F35" s="648"/>
      <c r="G35" s="648"/>
      <c r="H35" s="648"/>
      <c r="I35" s="648"/>
      <c r="J35" s="648"/>
      <c r="K35" s="648"/>
      <c r="L35" s="648"/>
      <c r="M35" s="648"/>
      <c r="N35" s="648"/>
      <c r="O35" s="648"/>
      <c r="P35" s="648"/>
      <c r="Q35" s="649"/>
      <c r="R35" s="650">
        <v>145933599</v>
      </c>
      <c r="S35" s="651"/>
      <c r="T35" s="651"/>
      <c r="U35" s="651"/>
      <c r="V35" s="651"/>
      <c r="W35" s="651"/>
      <c r="X35" s="651"/>
      <c r="Y35" s="652"/>
      <c r="Z35" s="653">
        <v>6</v>
      </c>
      <c r="AA35" s="715"/>
      <c r="AB35" s="715"/>
      <c r="AC35" s="717"/>
      <c r="AD35" s="656">
        <v>3341926</v>
      </c>
      <c r="AE35" s="651"/>
      <c r="AF35" s="651"/>
      <c r="AG35" s="651"/>
      <c r="AH35" s="651"/>
      <c r="AI35" s="651"/>
      <c r="AJ35" s="651"/>
      <c r="AK35" s="652"/>
      <c r="AL35" s="653">
        <v>0.3</v>
      </c>
      <c r="AM35" s="715"/>
      <c r="AN35" s="715"/>
      <c r="AO35" s="716"/>
      <c r="AP35" s="718"/>
      <c r="AQ35" s="719"/>
      <c r="AR35" s="719"/>
      <c r="AS35" s="719"/>
      <c r="AT35" s="719"/>
      <c r="AU35" s="719"/>
      <c r="AV35" s="719"/>
      <c r="AW35" s="719"/>
      <c r="AX35" s="719"/>
      <c r="AY35" s="719"/>
      <c r="AZ35" s="719"/>
      <c r="BA35" s="719"/>
      <c r="BB35" s="719"/>
      <c r="BC35" s="720"/>
      <c r="BD35" s="650"/>
      <c r="BE35" s="651"/>
      <c r="BF35" s="651"/>
      <c r="BG35" s="651"/>
      <c r="BH35" s="651"/>
      <c r="BI35" s="651"/>
      <c r="BJ35" s="651"/>
      <c r="BK35" s="652"/>
      <c r="BL35" s="714"/>
      <c r="BM35" s="714"/>
      <c r="BN35" s="714"/>
      <c r="BO35" s="714"/>
      <c r="BP35" s="709"/>
      <c r="BQ35" s="709"/>
      <c r="BR35" s="709"/>
      <c r="BS35" s="709"/>
      <c r="BT35" s="709"/>
      <c r="BU35" s="709"/>
      <c r="BV35" s="709"/>
      <c r="BW35" s="710"/>
      <c r="BY35" s="703" t="s">
        <v>293</v>
      </c>
      <c r="BZ35" s="704"/>
      <c r="CA35" s="704"/>
      <c r="CB35" s="704"/>
      <c r="CC35" s="704"/>
      <c r="CD35" s="704"/>
      <c r="CE35" s="704"/>
      <c r="CF35" s="704"/>
      <c r="CG35" s="704"/>
      <c r="CH35" s="704"/>
      <c r="CI35" s="704"/>
      <c r="CJ35" s="704"/>
      <c r="CK35" s="704"/>
      <c r="CL35" s="705"/>
      <c r="CM35" s="724">
        <v>1015868369</v>
      </c>
      <c r="CN35" s="725"/>
      <c r="CO35" s="725"/>
      <c r="CP35" s="725"/>
      <c r="CQ35" s="725"/>
      <c r="CR35" s="725"/>
      <c r="CS35" s="725"/>
      <c r="CT35" s="726"/>
      <c r="CU35" s="721">
        <v>42.1</v>
      </c>
      <c r="CV35" s="722"/>
      <c r="CW35" s="722"/>
      <c r="CX35" s="727"/>
      <c r="CY35" s="728">
        <v>891337501</v>
      </c>
      <c r="CZ35" s="725"/>
      <c r="DA35" s="725"/>
      <c r="DB35" s="725"/>
      <c r="DC35" s="725"/>
      <c r="DD35" s="725"/>
      <c r="DE35" s="725"/>
      <c r="DF35" s="726"/>
      <c r="DG35" s="728">
        <v>873539211</v>
      </c>
      <c r="DH35" s="725"/>
      <c r="DI35" s="725"/>
      <c r="DJ35" s="725"/>
      <c r="DK35" s="725"/>
      <c r="DL35" s="725"/>
      <c r="DM35" s="725"/>
      <c r="DN35" s="725"/>
      <c r="DO35" s="725"/>
      <c r="DP35" s="725"/>
      <c r="DQ35" s="726"/>
      <c r="DR35" s="721">
        <v>64.8</v>
      </c>
      <c r="DS35" s="722"/>
      <c r="DT35" s="722"/>
      <c r="DU35" s="722"/>
      <c r="DV35" s="722"/>
      <c r="DW35" s="722"/>
      <c r="DX35" s="723"/>
    </row>
    <row r="36" spans="2:128" ht="11.25" customHeight="1" x14ac:dyDescent="0.2">
      <c r="B36" s="647" t="s">
        <v>294</v>
      </c>
      <c r="C36" s="648"/>
      <c r="D36" s="648"/>
      <c r="E36" s="648"/>
      <c r="F36" s="648"/>
      <c r="G36" s="648"/>
      <c r="H36" s="648"/>
      <c r="I36" s="648"/>
      <c r="J36" s="648"/>
      <c r="K36" s="648"/>
      <c r="L36" s="648"/>
      <c r="M36" s="648"/>
      <c r="N36" s="648"/>
      <c r="O36" s="648"/>
      <c r="P36" s="648"/>
      <c r="Q36" s="649"/>
      <c r="R36" s="650">
        <v>358733250</v>
      </c>
      <c r="S36" s="651"/>
      <c r="T36" s="651"/>
      <c r="U36" s="651"/>
      <c r="V36" s="651"/>
      <c r="W36" s="651"/>
      <c r="X36" s="651"/>
      <c r="Y36" s="652"/>
      <c r="Z36" s="653">
        <v>14.8</v>
      </c>
      <c r="AA36" s="715"/>
      <c r="AB36" s="715"/>
      <c r="AC36" s="717"/>
      <c r="AD36" s="656" t="s">
        <v>284</v>
      </c>
      <c r="AE36" s="651"/>
      <c r="AF36" s="651"/>
      <c r="AG36" s="651"/>
      <c r="AH36" s="651"/>
      <c r="AI36" s="651"/>
      <c r="AJ36" s="651"/>
      <c r="AK36" s="652"/>
      <c r="AL36" s="653" t="s">
        <v>284</v>
      </c>
      <c r="AM36" s="715"/>
      <c r="AN36" s="715"/>
      <c r="AO36" s="716"/>
      <c r="AP36" s="718"/>
      <c r="AQ36" s="719"/>
      <c r="AR36" s="719"/>
      <c r="AS36" s="719"/>
      <c r="AT36" s="719"/>
      <c r="AU36" s="719"/>
      <c r="AV36" s="719"/>
      <c r="AW36" s="719"/>
      <c r="AX36" s="719"/>
      <c r="AY36" s="719"/>
      <c r="AZ36" s="719"/>
      <c r="BA36" s="719"/>
      <c r="BB36" s="719"/>
      <c r="BC36" s="720"/>
      <c r="BD36" s="650"/>
      <c r="BE36" s="651"/>
      <c r="BF36" s="651"/>
      <c r="BG36" s="651"/>
      <c r="BH36" s="651"/>
      <c r="BI36" s="651"/>
      <c r="BJ36" s="651"/>
      <c r="BK36" s="652"/>
      <c r="BL36" s="714"/>
      <c r="BM36" s="714"/>
      <c r="BN36" s="714"/>
      <c r="BO36" s="714"/>
      <c r="BP36" s="709"/>
      <c r="BQ36" s="709"/>
      <c r="BR36" s="709"/>
      <c r="BS36" s="709"/>
      <c r="BT36" s="709"/>
      <c r="BU36" s="709"/>
      <c r="BV36" s="709"/>
      <c r="BW36" s="710"/>
      <c r="BY36" s="647" t="s">
        <v>295</v>
      </c>
      <c r="BZ36" s="648"/>
      <c r="CA36" s="648"/>
      <c r="CB36" s="648"/>
      <c r="CC36" s="648"/>
      <c r="CD36" s="648"/>
      <c r="CE36" s="648"/>
      <c r="CF36" s="648"/>
      <c r="CG36" s="648"/>
      <c r="CH36" s="648"/>
      <c r="CI36" s="648"/>
      <c r="CJ36" s="648"/>
      <c r="CK36" s="648"/>
      <c r="CL36" s="649"/>
      <c r="CM36" s="650">
        <v>568272117</v>
      </c>
      <c r="CN36" s="657"/>
      <c r="CO36" s="657"/>
      <c r="CP36" s="657"/>
      <c r="CQ36" s="657"/>
      <c r="CR36" s="657"/>
      <c r="CS36" s="657"/>
      <c r="CT36" s="658"/>
      <c r="CU36" s="653">
        <v>23.6</v>
      </c>
      <c r="CV36" s="654"/>
      <c r="CW36" s="654"/>
      <c r="CX36" s="655"/>
      <c r="CY36" s="656">
        <v>489438373</v>
      </c>
      <c r="CZ36" s="657"/>
      <c r="DA36" s="657"/>
      <c r="DB36" s="657"/>
      <c r="DC36" s="657"/>
      <c r="DD36" s="657"/>
      <c r="DE36" s="657"/>
      <c r="DF36" s="658"/>
      <c r="DG36" s="656">
        <v>479678830</v>
      </c>
      <c r="DH36" s="657"/>
      <c r="DI36" s="657"/>
      <c r="DJ36" s="657"/>
      <c r="DK36" s="657"/>
      <c r="DL36" s="657"/>
      <c r="DM36" s="657"/>
      <c r="DN36" s="657"/>
      <c r="DO36" s="657"/>
      <c r="DP36" s="657"/>
      <c r="DQ36" s="658"/>
      <c r="DR36" s="653">
        <v>35.6</v>
      </c>
      <c r="DS36" s="654"/>
      <c r="DT36" s="654"/>
      <c r="DU36" s="654"/>
      <c r="DV36" s="654"/>
      <c r="DW36" s="654"/>
      <c r="DX36" s="674"/>
    </row>
    <row r="37" spans="2:128" ht="11.25" customHeight="1" x14ac:dyDescent="0.2">
      <c r="B37" s="647" t="s">
        <v>296</v>
      </c>
      <c r="C37" s="648"/>
      <c r="D37" s="648"/>
      <c r="E37" s="648"/>
      <c r="F37" s="648"/>
      <c r="G37" s="648"/>
      <c r="H37" s="648"/>
      <c r="I37" s="648"/>
      <c r="J37" s="648"/>
      <c r="K37" s="648"/>
      <c r="L37" s="648"/>
      <c r="M37" s="648"/>
      <c r="N37" s="648"/>
      <c r="O37" s="648"/>
      <c r="P37" s="648"/>
      <c r="Q37" s="649"/>
      <c r="R37" s="650">
        <v>3535000</v>
      </c>
      <c r="S37" s="651"/>
      <c r="T37" s="651"/>
      <c r="U37" s="651"/>
      <c r="V37" s="651"/>
      <c r="W37" s="651"/>
      <c r="X37" s="651"/>
      <c r="Y37" s="652"/>
      <c r="Z37" s="653">
        <v>0.1</v>
      </c>
      <c r="AA37" s="715"/>
      <c r="AB37" s="715"/>
      <c r="AC37" s="717"/>
      <c r="AD37" s="656" t="s">
        <v>284</v>
      </c>
      <c r="AE37" s="651"/>
      <c r="AF37" s="651"/>
      <c r="AG37" s="651"/>
      <c r="AH37" s="651"/>
      <c r="AI37" s="651"/>
      <c r="AJ37" s="651"/>
      <c r="AK37" s="652"/>
      <c r="AL37" s="653" t="s">
        <v>118</v>
      </c>
      <c r="AM37" s="715"/>
      <c r="AN37" s="715"/>
      <c r="AO37" s="716"/>
      <c r="AP37" s="718"/>
      <c r="AQ37" s="719"/>
      <c r="AR37" s="719"/>
      <c r="AS37" s="719"/>
      <c r="AT37" s="719"/>
      <c r="AU37" s="719"/>
      <c r="AV37" s="719"/>
      <c r="AW37" s="719"/>
      <c r="AX37" s="719"/>
      <c r="AY37" s="719"/>
      <c r="AZ37" s="719"/>
      <c r="BA37" s="719"/>
      <c r="BB37" s="719"/>
      <c r="BC37" s="720"/>
      <c r="BD37" s="650"/>
      <c r="BE37" s="651"/>
      <c r="BF37" s="651"/>
      <c r="BG37" s="651"/>
      <c r="BH37" s="651"/>
      <c r="BI37" s="651"/>
      <c r="BJ37" s="651"/>
      <c r="BK37" s="652"/>
      <c r="BL37" s="714"/>
      <c r="BM37" s="714"/>
      <c r="BN37" s="714"/>
      <c r="BO37" s="714"/>
      <c r="BP37" s="709"/>
      <c r="BQ37" s="709"/>
      <c r="BR37" s="709"/>
      <c r="BS37" s="709"/>
      <c r="BT37" s="709"/>
      <c r="BU37" s="709"/>
      <c r="BV37" s="709"/>
      <c r="BW37" s="710"/>
      <c r="BY37" s="647" t="s">
        <v>297</v>
      </c>
      <c r="BZ37" s="648"/>
      <c r="CA37" s="648"/>
      <c r="CB37" s="648"/>
      <c r="CC37" s="648"/>
      <c r="CD37" s="648"/>
      <c r="CE37" s="648"/>
      <c r="CF37" s="648"/>
      <c r="CG37" s="648"/>
      <c r="CH37" s="648"/>
      <c r="CI37" s="648"/>
      <c r="CJ37" s="648"/>
      <c r="CK37" s="648"/>
      <c r="CL37" s="649"/>
      <c r="CM37" s="650">
        <v>420175480</v>
      </c>
      <c r="CN37" s="651"/>
      <c r="CO37" s="651"/>
      <c r="CP37" s="651"/>
      <c r="CQ37" s="651"/>
      <c r="CR37" s="651"/>
      <c r="CS37" s="651"/>
      <c r="CT37" s="652"/>
      <c r="CU37" s="653">
        <v>17.399999999999999</v>
      </c>
      <c r="CV37" s="654"/>
      <c r="CW37" s="654"/>
      <c r="CX37" s="655"/>
      <c r="CY37" s="656">
        <v>346050674</v>
      </c>
      <c r="CZ37" s="657"/>
      <c r="DA37" s="657"/>
      <c r="DB37" s="657"/>
      <c r="DC37" s="657"/>
      <c r="DD37" s="657"/>
      <c r="DE37" s="657"/>
      <c r="DF37" s="658"/>
      <c r="DG37" s="656">
        <v>346035023</v>
      </c>
      <c r="DH37" s="657"/>
      <c r="DI37" s="657"/>
      <c r="DJ37" s="657"/>
      <c r="DK37" s="657"/>
      <c r="DL37" s="657"/>
      <c r="DM37" s="657"/>
      <c r="DN37" s="657"/>
      <c r="DO37" s="657"/>
      <c r="DP37" s="657"/>
      <c r="DQ37" s="658"/>
      <c r="DR37" s="653">
        <v>25.7</v>
      </c>
      <c r="DS37" s="654"/>
      <c r="DT37" s="654"/>
      <c r="DU37" s="654"/>
      <c r="DV37" s="654"/>
      <c r="DW37" s="654"/>
      <c r="DX37" s="674"/>
    </row>
    <row r="38" spans="2:128" ht="11.25" customHeight="1" x14ac:dyDescent="0.2">
      <c r="B38" s="647" t="s">
        <v>298</v>
      </c>
      <c r="C38" s="648"/>
      <c r="D38" s="648"/>
      <c r="E38" s="648"/>
      <c r="F38" s="648"/>
      <c r="G38" s="648"/>
      <c r="H38" s="648"/>
      <c r="I38" s="648"/>
      <c r="J38" s="648"/>
      <c r="K38" s="648"/>
      <c r="L38" s="648"/>
      <c r="M38" s="648"/>
      <c r="N38" s="648"/>
      <c r="O38" s="648"/>
      <c r="P38" s="648"/>
      <c r="Q38" s="649"/>
      <c r="R38" s="650">
        <v>86395950</v>
      </c>
      <c r="S38" s="651"/>
      <c r="T38" s="651"/>
      <c r="U38" s="651"/>
      <c r="V38" s="651"/>
      <c r="W38" s="651"/>
      <c r="X38" s="651"/>
      <c r="Y38" s="652"/>
      <c r="Z38" s="653">
        <v>3.6</v>
      </c>
      <c r="AA38" s="715"/>
      <c r="AB38" s="715"/>
      <c r="AC38" s="717"/>
      <c r="AD38" s="656" t="s">
        <v>118</v>
      </c>
      <c r="AE38" s="651"/>
      <c r="AF38" s="651"/>
      <c r="AG38" s="651"/>
      <c r="AH38" s="651"/>
      <c r="AI38" s="651"/>
      <c r="AJ38" s="651"/>
      <c r="AK38" s="652"/>
      <c r="AL38" s="653" t="s">
        <v>118</v>
      </c>
      <c r="AM38" s="715"/>
      <c r="AN38" s="715"/>
      <c r="AO38" s="716"/>
      <c r="AP38" s="718"/>
      <c r="AQ38" s="719"/>
      <c r="AR38" s="719"/>
      <c r="AS38" s="719"/>
      <c r="AT38" s="719"/>
      <c r="AU38" s="719"/>
      <c r="AV38" s="719"/>
      <c r="AW38" s="719"/>
      <c r="AX38" s="719"/>
      <c r="AY38" s="719"/>
      <c r="AZ38" s="719"/>
      <c r="BA38" s="719"/>
      <c r="BB38" s="719"/>
      <c r="BC38" s="720"/>
      <c r="BD38" s="650"/>
      <c r="BE38" s="651"/>
      <c r="BF38" s="651"/>
      <c r="BG38" s="651"/>
      <c r="BH38" s="651"/>
      <c r="BI38" s="651"/>
      <c r="BJ38" s="651"/>
      <c r="BK38" s="652"/>
      <c r="BL38" s="714"/>
      <c r="BM38" s="714"/>
      <c r="BN38" s="714"/>
      <c r="BO38" s="714"/>
      <c r="BP38" s="709"/>
      <c r="BQ38" s="709"/>
      <c r="BR38" s="709"/>
      <c r="BS38" s="709"/>
      <c r="BT38" s="709"/>
      <c r="BU38" s="709"/>
      <c r="BV38" s="709"/>
      <c r="BW38" s="710"/>
      <c r="BY38" s="647" t="s">
        <v>299</v>
      </c>
      <c r="BZ38" s="648"/>
      <c r="CA38" s="648"/>
      <c r="CB38" s="648"/>
      <c r="CC38" s="648"/>
      <c r="CD38" s="648"/>
      <c r="CE38" s="648"/>
      <c r="CF38" s="648"/>
      <c r="CG38" s="648"/>
      <c r="CH38" s="648"/>
      <c r="CI38" s="648"/>
      <c r="CJ38" s="648"/>
      <c r="CK38" s="648"/>
      <c r="CL38" s="649"/>
      <c r="CM38" s="650">
        <v>61780858</v>
      </c>
      <c r="CN38" s="657"/>
      <c r="CO38" s="657"/>
      <c r="CP38" s="657"/>
      <c r="CQ38" s="657"/>
      <c r="CR38" s="657"/>
      <c r="CS38" s="657"/>
      <c r="CT38" s="658"/>
      <c r="CU38" s="653">
        <v>2.6</v>
      </c>
      <c r="CV38" s="654"/>
      <c r="CW38" s="654"/>
      <c r="CX38" s="655"/>
      <c r="CY38" s="656">
        <v>26476277</v>
      </c>
      <c r="CZ38" s="657"/>
      <c r="DA38" s="657"/>
      <c r="DB38" s="657"/>
      <c r="DC38" s="657"/>
      <c r="DD38" s="657"/>
      <c r="DE38" s="657"/>
      <c r="DF38" s="658"/>
      <c r="DG38" s="656">
        <v>26476277</v>
      </c>
      <c r="DH38" s="657"/>
      <c r="DI38" s="657"/>
      <c r="DJ38" s="657"/>
      <c r="DK38" s="657"/>
      <c r="DL38" s="657"/>
      <c r="DM38" s="657"/>
      <c r="DN38" s="657"/>
      <c r="DO38" s="657"/>
      <c r="DP38" s="657"/>
      <c r="DQ38" s="658"/>
      <c r="DR38" s="653">
        <v>2</v>
      </c>
      <c r="DS38" s="654"/>
      <c r="DT38" s="654"/>
      <c r="DU38" s="654"/>
      <c r="DV38" s="654"/>
      <c r="DW38" s="654"/>
      <c r="DX38" s="674"/>
    </row>
    <row r="39" spans="2:128" ht="11.25" customHeight="1" x14ac:dyDescent="0.2">
      <c r="B39" s="629" t="s">
        <v>300</v>
      </c>
      <c r="C39" s="630"/>
      <c r="D39" s="630"/>
      <c r="E39" s="630"/>
      <c r="F39" s="630"/>
      <c r="G39" s="630"/>
      <c r="H39" s="630"/>
      <c r="I39" s="630"/>
      <c r="J39" s="630"/>
      <c r="K39" s="630"/>
      <c r="L39" s="630"/>
      <c r="M39" s="630"/>
      <c r="N39" s="630"/>
      <c r="O39" s="630"/>
      <c r="P39" s="630"/>
      <c r="Q39" s="631"/>
      <c r="R39" s="650">
        <v>2425830211</v>
      </c>
      <c r="S39" s="651"/>
      <c r="T39" s="651"/>
      <c r="U39" s="651"/>
      <c r="V39" s="651"/>
      <c r="W39" s="651"/>
      <c r="X39" s="651"/>
      <c r="Y39" s="652"/>
      <c r="Z39" s="714">
        <v>100</v>
      </c>
      <c r="AA39" s="714"/>
      <c r="AB39" s="714"/>
      <c r="AC39" s="714"/>
      <c r="AD39" s="709">
        <v>1258544576</v>
      </c>
      <c r="AE39" s="709"/>
      <c r="AF39" s="709"/>
      <c r="AG39" s="709"/>
      <c r="AH39" s="709"/>
      <c r="AI39" s="709"/>
      <c r="AJ39" s="709"/>
      <c r="AK39" s="709"/>
      <c r="AL39" s="653">
        <v>100</v>
      </c>
      <c r="AM39" s="715"/>
      <c r="AN39" s="715"/>
      <c r="AO39" s="716"/>
      <c r="AP39" s="629"/>
      <c r="AQ39" s="630"/>
      <c r="AR39" s="630"/>
      <c r="AS39" s="630"/>
      <c r="AT39" s="630"/>
      <c r="AU39" s="630"/>
      <c r="AV39" s="630"/>
      <c r="AW39" s="630"/>
      <c r="AX39" s="630"/>
      <c r="AY39" s="630"/>
      <c r="AZ39" s="630"/>
      <c r="BA39" s="630"/>
      <c r="BB39" s="630"/>
      <c r="BC39" s="631"/>
      <c r="BD39" s="650"/>
      <c r="BE39" s="651"/>
      <c r="BF39" s="651"/>
      <c r="BG39" s="651"/>
      <c r="BH39" s="651"/>
      <c r="BI39" s="651"/>
      <c r="BJ39" s="651"/>
      <c r="BK39" s="652"/>
      <c r="BL39" s="714"/>
      <c r="BM39" s="714"/>
      <c r="BN39" s="714"/>
      <c r="BO39" s="714"/>
      <c r="BP39" s="709"/>
      <c r="BQ39" s="709"/>
      <c r="BR39" s="709"/>
      <c r="BS39" s="709"/>
      <c r="BT39" s="709"/>
      <c r="BU39" s="709"/>
      <c r="BV39" s="709"/>
      <c r="BW39" s="710"/>
      <c r="BY39" s="647" t="s">
        <v>301</v>
      </c>
      <c r="BZ39" s="648"/>
      <c r="CA39" s="648"/>
      <c r="CB39" s="648"/>
      <c r="CC39" s="648"/>
      <c r="CD39" s="648"/>
      <c r="CE39" s="648"/>
      <c r="CF39" s="648"/>
      <c r="CG39" s="648"/>
      <c r="CH39" s="648"/>
      <c r="CI39" s="648"/>
      <c r="CJ39" s="648"/>
      <c r="CK39" s="648"/>
      <c r="CL39" s="649"/>
      <c r="CM39" s="650">
        <v>385815394</v>
      </c>
      <c r="CN39" s="651"/>
      <c r="CO39" s="651"/>
      <c r="CP39" s="651"/>
      <c r="CQ39" s="651"/>
      <c r="CR39" s="651"/>
      <c r="CS39" s="651"/>
      <c r="CT39" s="652"/>
      <c r="CU39" s="653">
        <v>16</v>
      </c>
      <c r="CV39" s="654"/>
      <c r="CW39" s="654"/>
      <c r="CX39" s="655"/>
      <c r="CY39" s="656">
        <v>375422851</v>
      </c>
      <c r="CZ39" s="657"/>
      <c r="DA39" s="657"/>
      <c r="DB39" s="657"/>
      <c r="DC39" s="657"/>
      <c r="DD39" s="657"/>
      <c r="DE39" s="657"/>
      <c r="DF39" s="658"/>
      <c r="DG39" s="656">
        <v>367384104</v>
      </c>
      <c r="DH39" s="657"/>
      <c r="DI39" s="657"/>
      <c r="DJ39" s="657"/>
      <c r="DK39" s="657"/>
      <c r="DL39" s="657"/>
      <c r="DM39" s="657"/>
      <c r="DN39" s="657"/>
      <c r="DO39" s="657"/>
      <c r="DP39" s="657"/>
      <c r="DQ39" s="658"/>
      <c r="DR39" s="653">
        <v>27.2</v>
      </c>
      <c r="DS39" s="654"/>
      <c r="DT39" s="654"/>
      <c r="DU39" s="654"/>
      <c r="DV39" s="654"/>
      <c r="DW39" s="654"/>
      <c r="DX39" s="674"/>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67" t="s">
        <v>302</v>
      </c>
      <c r="BZ40" s="668"/>
      <c r="CA40" s="647" t="s">
        <v>303</v>
      </c>
      <c r="CB40" s="648"/>
      <c r="CC40" s="648"/>
      <c r="CD40" s="648"/>
      <c r="CE40" s="648"/>
      <c r="CF40" s="648"/>
      <c r="CG40" s="648"/>
      <c r="CH40" s="648"/>
      <c r="CI40" s="648"/>
      <c r="CJ40" s="648"/>
      <c r="CK40" s="648"/>
      <c r="CL40" s="649"/>
      <c r="CM40" s="650">
        <v>385813856</v>
      </c>
      <c r="CN40" s="657"/>
      <c r="CO40" s="657"/>
      <c r="CP40" s="657"/>
      <c r="CQ40" s="657"/>
      <c r="CR40" s="657"/>
      <c r="CS40" s="657"/>
      <c r="CT40" s="658"/>
      <c r="CU40" s="653">
        <v>16</v>
      </c>
      <c r="CV40" s="654"/>
      <c r="CW40" s="654"/>
      <c r="CX40" s="655"/>
      <c r="CY40" s="656">
        <v>375421313</v>
      </c>
      <c r="CZ40" s="657"/>
      <c r="DA40" s="657"/>
      <c r="DB40" s="657"/>
      <c r="DC40" s="657"/>
      <c r="DD40" s="657"/>
      <c r="DE40" s="657"/>
      <c r="DF40" s="658"/>
      <c r="DG40" s="656">
        <v>367382566</v>
      </c>
      <c r="DH40" s="657"/>
      <c r="DI40" s="657"/>
      <c r="DJ40" s="657"/>
      <c r="DK40" s="657"/>
      <c r="DL40" s="657"/>
      <c r="DM40" s="657"/>
      <c r="DN40" s="657"/>
      <c r="DO40" s="657"/>
      <c r="DP40" s="657"/>
      <c r="DQ40" s="658"/>
      <c r="DR40" s="653">
        <v>27.2</v>
      </c>
      <c r="DS40" s="654"/>
      <c r="DT40" s="654"/>
      <c r="DU40" s="654"/>
      <c r="DV40" s="654"/>
      <c r="DW40" s="654"/>
      <c r="DX40" s="674"/>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69"/>
      <c r="BZ41" s="670"/>
      <c r="CA41" s="647" t="s">
        <v>304</v>
      </c>
      <c r="CB41" s="648"/>
      <c r="CC41" s="648"/>
      <c r="CD41" s="648"/>
      <c r="CE41" s="648"/>
      <c r="CF41" s="648"/>
      <c r="CG41" s="648"/>
      <c r="CH41" s="648"/>
      <c r="CI41" s="648"/>
      <c r="CJ41" s="648"/>
      <c r="CK41" s="648"/>
      <c r="CL41" s="649"/>
      <c r="CM41" s="650">
        <v>351835454</v>
      </c>
      <c r="CN41" s="651"/>
      <c r="CO41" s="651"/>
      <c r="CP41" s="651"/>
      <c r="CQ41" s="651"/>
      <c r="CR41" s="651"/>
      <c r="CS41" s="651"/>
      <c r="CT41" s="652"/>
      <c r="CU41" s="653">
        <v>14.6</v>
      </c>
      <c r="CV41" s="654"/>
      <c r="CW41" s="654"/>
      <c r="CX41" s="655"/>
      <c r="CY41" s="656">
        <v>341953431</v>
      </c>
      <c r="CZ41" s="657"/>
      <c r="DA41" s="657"/>
      <c r="DB41" s="657"/>
      <c r="DC41" s="657"/>
      <c r="DD41" s="657"/>
      <c r="DE41" s="657"/>
      <c r="DF41" s="658"/>
      <c r="DG41" s="656">
        <v>333914684</v>
      </c>
      <c r="DH41" s="657"/>
      <c r="DI41" s="657"/>
      <c r="DJ41" s="657"/>
      <c r="DK41" s="657"/>
      <c r="DL41" s="657"/>
      <c r="DM41" s="657"/>
      <c r="DN41" s="657"/>
      <c r="DO41" s="657"/>
      <c r="DP41" s="657"/>
      <c r="DQ41" s="658"/>
      <c r="DR41" s="653">
        <v>24.8</v>
      </c>
      <c r="DS41" s="654"/>
      <c r="DT41" s="654"/>
      <c r="DU41" s="654"/>
      <c r="DV41" s="654"/>
      <c r="DW41" s="654"/>
      <c r="DX41" s="674"/>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711" t="s">
        <v>305</v>
      </c>
      <c r="AQ42" s="712"/>
      <c r="AR42" s="712"/>
      <c r="AS42" s="712"/>
      <c r="AT42" s="712"/>
      <c r="AU42" s="712"/>
      <c r="AV42" s="712"/>
      <c r="AW42" s="712"/>
      <c r="AX42" s="712"/>
      <c r="AY42" s="712"/>
      <c r="AZ42" s="712"/>
      <c r="BA42" s="712"/>
      <c r="BB42" s="712"/>
      <c r="BC42" s="713"/>
      <c r="BD42" s="711" t="s">
        <v>306</v>
      </c>
      <c r="BE42" s="712"/>
      <c r="BF42" s="712"/>
      <c r="BG42" s="712"/>
      <c r="BH42" s="712"/>
      <c r="BI42" s="712"/>
      <c r="BJ42" s="712"/>
      <c r="BK42" s="712"/>
      <c r="BL42" s="712"/>
      <c r="BM42" s="713"/>
      <c r="BN42" s="711" t="s">
        <v>307</v>
      </c>
      <c r="BO42" s="712"/>
      <c r="BP42" s="712"/>
      <c r="BQ42" s="712"/>
      <c r="BR42" s="712"/>
      <c r="BS42" s="712"/>
      <c r="BT42" s="712"/>
      <c r="BU42" s="712"/>
      <c r="BV42" s="712"/>
      <c r="BW42" s="713"/>
      <c r="BY42" s="669"/>
      <c r="BZ42" s="670"/>
      <c r="CA42" s="647" t="s">
        <v>308</v>
      </c>
      <c r="CB42" s="648"/>
      <c r="CC42" s="648"/>
      <c r="CD42" s="648"/>
      <c r="CE42" s="648"/>
      <c r="CF42" s="648"/>
      <c r="CG42" s="648"/>
      <c r="CH42" s="648"/>
      <c r="CI42" s="648"/>
      <c r="CJ42" s="648"/>
      <c r="CK42" s="648"/>
      <c r="CL42" s="649"/>
      <c r="CM42" s="650">
        <v>33978402</v>
      </c>
      <c r="CN42" s="657"/>
      <c r="CO42" s="657"/>
      <c r="CP42" s="657"/>
      <c r="CQ42" s="657"/>
      <c r="CR42" s="657"/>
      <c r="CS42" s="657"/>
      <c r="CT42" s="658"/>
      <c r="CU42" s="653">
        <v>1.4</v>
      </c>
      <c r="CV42" s="654"/>
      <c r="CW42" s="654"/>
      <c r="CX42" s="655"/>
      <c r="CY42" s="656">
        <v>33467882</v>
      </c>
      <c r="CZ42" s="657"/>
      <c r="DA42" s="657"/>
      <c r="DB42" s="657"/>
      <c r="DC42" s="657"/>
      <c r="DD42" s="657"/>
      <c r="DE42" s="657"/>
      <c r="DF42" s="658"/>
      <c r="DG42" s="656">
        <v>33467882</v>
      </c>
      <c r="DH42" s="657"/>
      <c r="DI42" s="657"/>
      <c r="DJ42" s="657"/>
      <c r="DK42" s="657"/>
      <c r="DL42" s="657"/>
      <c r="DM42" s="657"/>
      <c r="DN42" s="657"/>
      <c r="DO42" s="657"/>
      <c r="DP42" s="657"/>
      <c r="DQ42" s="658"/>
      <c r="DR42" s="653">
        <v>2.5</v>
      </c>
      <c r="DS42" s="654"/>
      <c r="DT42" s="654"/>
      <c r="DU42" s="654"/>
      <c r="DV42" s="654"/>
      <c r="DW42" s="654"/>
      <c r="DX42" s="674"/>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94" t="s">
        <v>309</v>
      </c>
      <c r="AQ43" s="695"/>
      <c r="AR43" s="695"/>
      <c r="AS43" s="695"/>
      <c r="AT43" s="700" t="s">
        <v>310</v>
      </c>
      <c r="AU43" s="224"/>
      <c r="AV43" s="224"/>
      <c r="AW43" s="224"/>
      <c r="AX43" s="703" t="s">
        <v>154</v>
      </c>
      <c r="AY43" s="704"/>
      <c r="AZ43" s="704"/>
      <c r="BA43" s="704"/>
      <c r="BB43" s="704"/>
      <c r="BC43" s="705"/>
      <c r="BD43" s="706">
        <v>99.2</v>
      </c>
      <c r="BE43" s="707"/>
      <c r="BF43" s="707"/>
      <c r="BG43" s="707"/>
      <c r="BH43" s="707"/>
      <c r="BI43" s="707">
        <v>98.5</v>
      </c>
      <c r="BJ43" s="707"/>
      <c r="BK43" s="707"/>
      <c r="BL43" s="707"/>
      <c r="BM43" s="708"/>
      <c r="BN43" s="706">
        <v>99.2</v>
      </c>
      <c r="BO43" s="707"/>
      <c r="BP43" s="707"/>
      <c r="BQ43" s="707"/>
      <c r="BR43" s="707"/>
      <c r="BS43" s="707">
        <v>98.4</v>
      </c>
      <c r="BT43" s="707"/>
      <c r="BU43" s="707"/>
      <c r="BV43" s="707"/>
      <c r="BW43" s="708"/>
      <c r="BY43" s="671"/>
      <c r="BZ43" s="672"/>
      <c r="CA43" s="647" t="s">
        <v>311</v>
      </c>
      <c r="CB43" s="648"/>
      <c r="CC43" s="648"/>
      <c r="CD43" s="648"/>
      <c r="CE43" s="648"/>
      <c r="CF43" s="648"/>
      <c r="CG43" s="648"/>
      <c r="CH43" s="648"/>
      <c r="CI43" s="648"/>
      <c r="CJ43" s="648"/>
      <c r="CK43" s="648"/>
      <c r="CL43" s="649"/>
      <c r="CM43" s="650">
        <v>1538</v>
      </c>
      <c r="CN43" s="651"/>
      <c r="CO43" s="651"/>
      <c r="CP43" s="651"/>
      <c r="CQ43" s="651"/>
      <c r="CR43" s="651"/>
      <c r="CS43" s="651"/>
      <c r="CT43" s="652"/>
      <c r="CU43" s="653">
        <v>0</v>
      </c>
      <c r="CV43" s="654"/>
      <c r="CW43" s="654"/>
      <c r="CX43" s="655"/>
      <c r="CY43" s="656">
        <v>1538</v>
      </c>
      <c r="CZ43" s="657"/>
      <c r="DA43" s="657"/>
      <c r="DB43" s="657"/>
      <c r="DC43" s="657"/>
      <c r="DD43" s="657"/>
      <c r="DE43" s="657"/>
      <c r="DF43" s="658"/>
      <c r="DG43" s="656">
        <v>1538</v>
      </c>
      <c r="DH43" s="657"/>
      <c r="DI43" s="657"/>
      <c r="DJ43" s="657"/>
      <c r="DK43" s="657"/>
      <c r="DL43" s="657"/>
      <c r="DM43" s="657"/>
      <c r="DN43" s="657"/>
      <c r="DO43" s="657"/>
      <c r="DP43" s="657"/>
      <c r="DQ43" s="658"/>
      <c r="DR43" s="653">
        <v>0</v>
      </c>
      <c r="DS43" s="654"/>
      <c r="DT43" s="654"/>
      <c r="DU43" s="654"/>
      <c r="DV43" s="654"/>
      <c r="DW43" s="654"/>
      <c r="DX43" s="674"/>
    </row>
    <row r="44" spans="2:128" ht="11.25" customHeight="1" x14ac:dyDescent="0.2">
      <c r="AP44" s="696"/>
      <c r="AQ44" s="697"/>
      <c r="AR44" s="697"/>
      <c r="AS44" s="697"/>
      <c r="AT44" s="701"/>
      <c r="AU44" s="213" t="s">
        <v>312</v>
      </c>
      <c r="AV44" s="213"/>
      <c r="AW44" s="213"/>
      <c r="AX44" s="647" t="s">
        <v>313</v>
      </c>
      <c r="AY44" s="648"/>
      <c r="AZ44" s="648"/>
      <c r="BA44" s="648"/>
      <c r="BB44" s="648"/>
      <c r="BC44" s="649"/>
      <c r="BD44" s="692">
        <v>98.9</v>
      </c>
      <c r="BE44" s="666"/>
      <c r="BF44" s="666"/>
      <c r="BG44" s="666"/>
      <c r="BH44" s="666"/>
      <c r="BI44" s="666">
        <v>96.8</v>
      </c>
      <c r="BJ44" s="666"/>
      <c r="BK44" s="666"/>
      <c r="BL44" s="666"/>
      <c r="BM44" s="693"/>
      <c r="BN44" s="692">
        <v>98.9</v>
      </c>
      <c r="BO44" s="666"/>
      <c r="BP44" s="666"/>
      <c r="BQ44" s="666"/>
      <c r="BR44" s="666"/>
      <c r="BS44" s="666">
        <v>96.4</v>
      </c>
      <c r="BT44" s="666"/>
      <c r="BU44" s="666"/>
      <c r="BV44" s="666"/>
      <c r="BW44" s="693"/>
      <c r="BY44" s="647" t="s">
        <v>314</v>
      </c>
      <c r="BZ44" s="648"/>
      <c r="CA44" s="648"/>
      <c r="CB44" s="648"/>
      <c r="CC44" s="648"/>
      <c r="CD44" s="648"/>
      <c r="CE44" s="648"/>
      <c r="CF44" s="648"/>
      <c r="CG44" s="648"/>
      <c r="CH44" s="648"/>
      <c r="CI44" s="648"/>
      <c r="CJ44" s="648"/>
      <c r="CK44" s="648"/>
      <c r="CL44" s="649"/>
      <c r="CM44" s="650">
        <v>878025417</v>
      </c>
      <c r="CN44" s="657"/>
      <c r="CO44" s="657"/>
      <c r="CP44" s="657"/>
      <c r="CQ44" s="657"/>
      <c r="CR44" s="657"/>
      <c r="CS44" s="657"/>
      <c r="CT44" s="658"/>
      <c r="CU44" s="653">
        <v>36.4</v>
      </c>
      <c r="CV44" s="654"/>
      <c r="CW44" s="654"/>
      <c r="CX44" s="655"/>
      <c r="CY44" s="656">
        <v>640006500</v>
      </c>
      <c r="CZ44" s="657"/>
      <c r="DA44" s="657"/>
      <c r="DB44" s="657"/>
      <c r="DC44" s="657"/>
      <c r="DD44" s="657"/>
      <c r="DE44" s="657"/>
      <c r="DF44" s="658"/>
      <c r="DG44" s="656">
        <v>462961114</v>
      </c>
      <c r="DH44" s="657"/>
      <c r="DI44" s="657"/>
      <c r="DJ44" s="657"/>
      <c r="DK44" s="657"/>
      <c r="DL44" s="657"/>
      <c r="DM44" s="657"/>
      <c r="DN44" s="657"/>
      <c r="DO44" s="657"/>
      <c r="DP44" s="657"/>
      <c r="DQ44" s="658"/>
      <c r="DR44" s="653">
        <v>34.299999999999997</v>
      </c>
      <c r="DS44" s="654"/>
      <c r="DT44" s="654"/>
      <c r="DU44" s="654"/>
      <c r="DV44" s="654"/>
      <c r="DW44" s="654"/>
      <c r="DX44" s="674"/>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98"/>
      <c r="AQ45" s="699"/>
      <c r="AR45" s="699"/>
      <c r="AS45" s="699"/>
      <c r="AT45" s="702"/>
      <c r="AU45" s="226"/>
      <c r="AV45" s="226"/>
      <c r="AW45" s="226"/>
      <c r="AX45" s="629" t="s">
        <v>315</v>
      </c>
      <c r="AY45" s="630"/>
      <c r="AZ45" s="630"/>
      <c r="BA45" s="630"/>
      <c r="BB45" s="630"/>
      <c r="BC45" s="631"/>
      <c r="BD45" s="689">
        <v>99.7</v>
      </c>
      <c r="BE45" s="690"/>
      <c r="BF45" s="690"/>
      <c r="BG45" s="690"/>
      <c r="BH45" s="690"/>
      <c r="BI45" s="690">
        <v>99.3</v>
      </c>
      <c r="BJ45" s="690"/>
      <c r="BK45" s="690"/>
      <c r="BL45" s="690"/>
      <c r="BM45" s="691"/>
      <c r="BN45" s="689">
        <v>99.7</v>
      </c>
      <c r="BO45" s="690"/>
      <c r="BP45" s="690"/>
      <c r="BQ45" s="690"/>
      <c r="BR45" s="690"/>
      <c r="BS45" s="690">
        <v>99.3</v>
      </c>
      <c r="BT45" s="690"/>
      <c r="BU45" s="690"/>
      <c r="BV45" s="690"/>
      <c r="BW45" s="691"/>
      <c r="BY45" s="647" t="s">
        <v>316</v>
      </c>
      <c r="BZ45" s="648"/>
      <c r="CA45" s="648"/>
      <c r="CB45" s="648"/>
      <c r="CC45" s="648"/>
      <c r="CD45" s="648"/>
      <c r="CE45" s="648"/>
      <c r="CF45" s="648"/>
      <c r="CG45" s="648"/>
      <c r="CH45" s="648"/>
      <c r="CI45" s="648"/>
      <c r="CJ45" s="648"/>
      <c r="CK45" s="648"/>
      <c r="CL45" s="649"/>
      <c r="CM45" s="650">
        <v>59037782</v>
      </c>
      <c r="CN45" s="651"/>
      <c r="CO45" s="651"/>
      <c r="CP45" s="651"/>
      <c r="CQ45" s="651"/>
      <c r="CR45" s="651"/>
      <c r="CS45" s="651"/>
      <c r="CT45" s="652"/>
      <c r="CU45" s="653">
        <v>2.4</v>
      </c>
      <c r="CV45" s="654"/>
      <c r="CW45" s="654"/>
      <c r="CX45" s="655"/>
      <c r="CY45" s="656">
        <v>46451545</v>
      </c>
      <c r="CZ45" s="657"/>
      <c r="DA45" s="657"/>
      <c r="DB45" s="657"/>
      <c r="DC45" s="657"/>
      <c r="DD45" s="657"/>
      <c r="DE45" s="657"/>
      <c r="DF45" s="658"/>
      <c r="DG45" s="656">
        <v>45240129</v>
      </c>
      <c r="DH45" s="657"/>
      <c r="DI45" s="657"/>
      <c r="DJ45" s="657"/>
      <c r="DK45" s="657"/>
      <c r="DL45" s="657"/>
      <c r="DM45" s="657"/>
      <c r="DN45" s="657"/>
      <c r="DO45" s="657"/>
      <c r="DP45" s="657"/>
      <c r="DQ45" s="658"/>
      <c r="DR45" s="653">
        <v>3.4</v>
      </c>
      <c r="DS45" s="654"/>
      <c r="DT45" s="654"/>
      <c r="DU45" s="654"/>
      <c r="DV45" s="654"/>
      <c r="DW45" s="654"/>
      <c r="DX45" s="674"/>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82" t="s">
        <v>317</v>
      </c>
      <c r="AQ46" s="683"/>
      <c r="AR46" s="683"/>
      <c r="AS46" s="683"/>
      <c r="AT46" s="683"/>
      <c r="AU46" s="683"/>
      <c r="AV46" s="683"/>
      <c r="AW46" s="684"/>
      <c r="AX46" s="685" t="s">
        <v>318</v>
      </c>
      <c r="AY46" s="685"/>
      <c r="AZ46" s="685"/>
      <c r="BA46" s="685"/>
      <c r="BB46" s="685"/>
      <c r="BC46" s="685"/>
      <c r="BD46" s="686">
        <v>1636513</v>
      </c>
      <c r="BE46" s="687"/>
      <c r="BF46" s="687"/>
      <c r="BG46" s="687"/>
      <c r="BH46" s="687"/>
      <c r="BI46" s="687"/>
      <c r="BJ46" s="687"/>
      <c r="BK46" s="687"/>
      <c r="BL46" s="687"/>
      <c r="BM46" s="688"/>
      <c r="BN46" s="686">
        <v>8540364</v>
      </c>
      <c r="BO46" s="687"/>
      <c r="BP46" s="687"/>
      <c r="BQ46" s="687"/>
      <c r="BR46" s="687"/>
      <c r="BS46" s="687"/>
      <c r="BT46" s="687"/>
      <c r="BU46" s="687"/>
      <c r="BV46" s="687"/>
      <c r="BW46" s="688"/>
      <c r="BY46" s="647" t="s">
        <v>319</v>
      </c>
      <c r="BZ46" s="648"/>
      <c r="CA46" s="648"/>
      <c r="CB46" s="648"/>
      <c r="CC46" s="648"/>
      <c r="CD46" s="648"/>
      <c r="CE46" s="648"/>
      <c r="CF46" s="648"/>
      <c r="CG46" s="648"/>
      <c r="CH46" s="648"/>
      <c r="CI46" s="648"/>
      <c r="CJ46" s="648"/>
      <c r="CK46" s="648"/>
      <c r="CL46" s="649"/>
      <c r="CM46" s="650">
        <v>26749314</v>
      </c>
      <c r="CN46" s="657"/>
      <c r="CO46" s="657"/>
      <c r="CP46" s="657"/>
      <c r="CQ46" s="657"/>
      <c r="CR46" s="657"/>
      <c r="CS46" s="657"/>
      <c r="CT46" s="658"/>
      <c r="CU46" s="653">
        <v>1.1000000000000001</v>
      </c>
      <c r="CV46" s="654"/>
      <c r="CW46" s="654"/>
      <c r="CX46" s="655"/>
      <c r="CY46" s="656">
        <v>17715543</v>
      </c>
      <c r="CZ46" s="657"/>
      <c r="DA46" s="657"/>
      <c r="DB46" s="657"/>
      <c r="DC46" s="657"/>
      <c r="DD46" s="657"/>
      <c r="DE46" s="657"/>
      <c r="DF46" s="658"/>
      <c r="DG46" s="656">
        <v>16752624</v>
      </c>
      <c r="DH46" s="657"/>
      <c r="DI46" s="657"/>
      <c r="DJ46" s="657"/>
      <c r="DK46" s="657"/>
      <c r="DL46" s="657"/>
      <c r="DM46" s="657"/>
      <c r="DN46" s="657"/>
      <c r="DO46" s="657"/>
      <c r="DP46" s="657"/>
      <c r="DQ46" s="658"/>
      <c r="DR46" s="653">
        <v>1.2</v>
      </c>
      <c r="DS46" s="654"/>
      <c r="DT46" s="654"/>
      <c r="DU46" s="654"/>
      <c r="DV46" s="654"/>
      <c r="DW46" s="654"/>
      <c r="DX46" s="674"/>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75" t="s">
        <v>320</v>
      </c>
      <c r="AQ47" s="676"/>
      <c r="AR47" s="676"/>
      <c r="AS47" s="676"/>
      <c r="AT47" s="676"/>
      <c r="AU47" s="676"/>
      <c r="AV47" s="676"/>
      <c r="AW47" s="677"/>
      <c r="AX47" s="678" t="s">
        <v>321</v>
      </c>
      <c r="AY47" s="678"/>
      <c r="AZ47" s="678"/>
      <c r="BA47" s="678"/>
      <c r="BB47" s="678"/>
      <c r="BC47" s="678"/>
      <c r="BD47" s="679">
        <v>1636513</v>
      </c>
      <c r="BE47" s="680"/>
      <c r="BF47" s="680"/>
      <c r="BG47" s="680"/>
      <c r="BH47" s="680"/>
      <c r="BI47" s="680"/>
      <c r="BJ47" s="680"/>
      <c r="BK47" s="680"/>
      <c r="BL47" s="680"/>
      <c r="BM47" s="681"/>
      <c r="BN47" s="679">
        <v>8540364</v>
      </c>
      <c r="BO47" s="680"/>
      <c r="BP47" s="680"/>
      <c r="BQ47" s="680"/>
      <c r="BR47" s="680"/>
      <c r="BS47" s="680"/>
      <c r="BT47" s="680"/>
      <c r="BU47" s="680"/>
      <c r="BV47" s="680"/>
      <c r="BW47" s="681"/>
      <c r="BY47" s="647" t="s">
        <v>322</v>
      </c>
      <c r="BZ47" s="648"/>
      <c r="CA47" s="648"/>
      <c r="CB47" s="648"/>
      <c r="CC47" s="648"/>
      <c r="CD47" s="648"/>
      <c r="CE47" s="648"/>
      <c r="CF47" s="648"/>
      <c r="CG47" s="648"/>
      <c r="CH47" s="648"/>
      <c r="CI47" s="648"/>
      <c r="CJ47" s="648"/>
      <c r="CK47" s="648"/>
      <c r="CL47" s="649"/>
      <c r="CM47" s="650">
        <v>583079629</v>
      </c>
      <c r="CN47" s="651"/>
      <c r="CO47" s="651"/>
      <c r="CP47" s="651"/>
      <c r="CQ47" s="651"/>
      <c r="CR47" s="651"/>
      <c r="CS47" s="651"/>
      <c r="CT47" s="652"/>
      <c r="CU47" s="653">
        <v>24.2</v>
      </c>
      <c r="CV47" s="654"/>
      <c r="CW47" s="654"/>
      <c r="CX47" s="655"/>
      <c r="CY47" s="656">
        <v>498650308</v>
      </c>
      <c r="CZ47" s="657"/>
      <c r="DA47" s="657"/>
      <c r="DB47" s="657"/>
      <c r="DC47" s="657"/>
      <c r="DD47" s="657"/>
      <c r="DE47" s="657"/>
      <c r="DF47" s="658"/>
      <c r="DG47" s="656">
        <v>369126221</v>
      </c>
      <c r="DH47" s="657"/>
      <c r="DI47" s="657"/>
      <c r="DJ47" s="657"/>
      <c r="DK47" s="657"/>
      <c r="DL47" s="657"/>
      <c r="DM47" s="657"/>
      <c r="DN47" s="657"/>
      <c r="DO47" s="657"/>
      <c r="DP47" s="657"/>
      <c r="DQ47" s="658"/>
      <c r="DR47" s="653">
        <v>27.4</v>
      </c>
      <c r="DS47" s="654"/>
      <c r="DT47" s="654"/>
      <c r="DU47" s="654"/>
      <c r="DV47" s="654"/>
      <c r="DW47" s="654"/>
      <c r="DX47" s="674"/>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73"/>
      <c r="AQ48" s="673"/>
      <c r="AR48" s="673"/>
      <c r="AS48" s="673"/>
      <c r="AT48" s="219"/>
      <c r="AU48" s="219"/>
      <c r="AV48" s="219"/>
      <c r="AW48" s="219"/>
      <c r="AX48" s="219"/>
      <c r="AY48" s="219"/>
      <c r="AZ48" s="219"/>
      <c r="BA48" s="219"/>
      <c r="BB48" s="219"/>
      <c r="BC48" s="219"/>
      <c r="BD48" s="666"/>
      <c r="BE48" s="666"/>
      <c r="BF48" s="666"/>
      <c r="BG48" s="666"/>
      <c r="BH48" s="666"/>
      <c r="BI48" s="666"/>
      <c r="BJ48" s="666"/>
      <c r="BK48" s="666"/>
      <c r="BL48" s="666"/>
      <c r="BM48" s="666"/>
      <c r="BN48" s="666"/>
      <c r="BO48" s="666"/>
      <c r="BP48" s="666"/>
      <c r="BQ48" s="666"/>
      <c r="BR48" s="666"/>
      <c r="BS48" s="666"/>
      <c r="BT48" s="666"/>
      <c r="BU48" s="666"/>
      <c r="BV48" s="666"/>
      <c r="BW48" s="666"/>
      <c r="BY48" s="647" t="s">
        <v>323</v>
      </c>
      <c r="BZ48" s="648"/>
      <c r="CA48" s="648"/>
      <c r="CB48" s="648"/>
      <c r="CC48" s="648"/>
      <c r="CD48" s="648"/>
      <c r="CE48" s="648"/>
      <c r="CF48" s="648"/>
      <c r="CG48" s="648"/>
      <c r="CH48" s="648"/>
      <c r="CI48" s="648"/>
      <c r="CJ48" s="648"/>
      <c r="CK48" s="648"/>
      <c r="CL48" s="649"/>
      <c r="CM48" s="650">
        <v>65904767</v>
      </c>
      <c r="CN48" s="657"/>
      <c r="CO48" s="657"/>
      <c r="CP48" s="657"/>
      <c r="CQ48" s="657"/>
      <c r="CR48" s="657"/>
      <c r="CS48" s="657"/>
      <c r="CT48" s="658"/>
      <c r="CU48" s="653">
        <v>2.7</v>
      </c>
      <c r="CV48" s="654"/>
      <c r="CW48" s="654"/>
      <c r="CX48" s="655"/>
      <c r="CY48" s="656">
        <v>65904767</v>
      </c>
      <c r="CZ48" s="657"/>
      <c r="DA48" s="657"/>
      <c r="DB48" s="657"/>
      <c r="DC48" s="657"/>
      <c r="DD48" s="657"/>
      <c r="DE48" s="657"/>
      <c r="DF48" s="658"/>
      <c r="DG48" s="656">
        <v>31673588</v>
      </c>
      <c r="DH48" s="657"/>
      <c r="DI48" s="657"/>
      <c r="DJ48" s="657"/>
      <c r="DK48" s="657"/>
      <c r="DL48" s="657"/>
      <c r="DM48" s="657"/>
      <c r="DN48" s="657"/>
      <c r="DO48" s="657"/>
      <c r="DP48" s="657"/>
      <c r="DQ48" s="658"/>
      <c r="DR48" s="653">
        <v>2.2999999999999998</v>
      </c>
      <c r="DS48" s="654"/>
      <c r="DT48" s="654"/>
      <c r="DU48" s="654"/>
      <c r="DV48" s="654"/>
      <c r="DW48" s="654"/>
      <c r="DX48" s="674"/>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73"/>
      <c r="AQ49" s="673"/>
      <c r="AR49" s="673"/>
      <c r="AS49" s="673"/>
      <c r="AT49" s="219"/>
      <c r="AU49" s="219"/>
      <c r="AV49" s="219"/>
      <c r="AW49" s="219"/>
      <c r="AX49" s="219"/>
      <c r="AY49" s="219"/>
      <c r="AZ49" s="219"/>
      <c r="BA49" s="219"/>
      <c r="BB49" s="219"/>
      <c r="BC49" s="219"/>
      <c r="BD49" s="666"/>
      <c r="BE49" s="666"/>
      <c r="BF49" s="666"/>
      <c r="BG49" s="666"/>
      <c r="BH49" s="666"/>
      <c r="BI49" s="666"/>
      <c r="BJ49" s="666"/>
      <c r="BK49" s="666"/>
      <c r="BL49" s="666"/>
      <c r="BM49" s="666"/>
      <c r="BN49" s="666"/>
      <c r="BO49" s="666"/>
      <c r="BP49" s="666"/>
      <c r="BQ49" s="666"/>
      <c r="BR49" s="666"/>
      <c r="BS49" s="666"/>
      <c r="BT49" s="666"/>
      <c r="BU49" s="666"/>
      <c r="BV49" s="666"/>
      <c r="BW49" s="666"/>
      <c r="BY49" s="647" t="s">
        <v>324</v>
      </c>
      <c r="BZ49" s="648"/>
      <c r="CA49" s="648"/>
      <c r="CB49" s="648"/>
      <c r="CC49" s="648"/>
      <c r="CD49" s="648"/>
      <c r="CE49" s="648"/>
      <c r="CF49" s="648"/>
      <c r="CG49" s="648"/>
      <c r="CH49" s="648"/>
      <c r="CI49" s="648"/>
      <c r="CJ49" s="648"/>
      <c r="CK49" s="648"/>
      <c r="CL49" s="649"/>
      <c r="CM49" s="650">
        <v>13641726</v>
      </c>
      <c r="CN49" s="651"/>
      <c r="CO49" s="651"/>
      <c r="CP49" s="651"/>
      <c r="CQ49" s="651"/>
      <c r="CR49" s="651"/>
      <c r="CS49" s="651"/>
      <c r="CT49" s="652"/>
      <c r="CU49" s="653">
        <v>0.6</v>
      </c>
      <c r="CV49" s="654"/>
      <c r="CW49" s="654"/>
      <c r="CX49" s="655"/>
      <c r="CY49" s="656">
        <v>8488338</v>
      </c>
      <c r="CZ49" s="657"/>
      <c r="DA49" s="657"/>
      <c r="DB49" s="657"/>
      <c r="DC49" s="657"/>
      <c r="DD49" s="657"/>
      <c r="DE49" s="657"/>
      <c r="DF49" s="658"/>
      <c r="DG49" s="656" t="s">
        <v>118</v>
      </c>
      <c r="DH49" s="657"/>
      <c r="DI49" s="657"/>
      <c r="DJ49" s="657"/>
      <c r="DK49" s="657"/>
      <c r="DL49" s="657"/>
      <c r="DM49" s="657"/>
      <c r="DN49" s="657"/>
      <c r="DO49" s="657"/>
      <c r="DP49" s="657"/>
      <c r="DQ49" s="658"/>
      <c r="DR49" s="653" t="s">
        <v>284</v>
      </c>
      <c r="DS49" s="654"/>
      <c r="DT49" s="654"/>
      <c r="DU49" s="654"/>
      <c r="DV49" s="654"/>
      <c r="DW49" s="654"/>
      <c r="DX49" s="674"/>
    </row>
    <row r="50" spans="2:128" ht="11.25" customHeight="1" x14ac:dyDescent="0.2">
      <c r="B50" s="213" t="s">
        <v>325</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47" t="s">
        <v>326</v>
      </c>
      <c r="BZ50" s="648"/>
      <c r="CA50" s="648"/>
      <c r="CB50" s="648"/>
      <c r="CC50" s="648"/>
      <c r="CD50" s="648"/>
      <c r="CE50" s="648"/>
      <c r="CF50" s="648"/>
      <c r="CG50" s="648"/>
      <c r="CH50" s="648"/>
      <c r="CI50" s="648"/>
      <c r="CJ50" s="648"/>
      <c r="CK50" s="648"/>
      <c r="CL50" s="649"/>
      <c r="CM50" s="650">
        <v>1847363</v>
      </c>
      <c r="CN50" s="657"/>
      <c r="CO50" s="657"/>
      <c r="CP50" s="657"/>
      <c r="CQ50" s="657"/>
      <c r="CR50" s="657"/>
      <c r="CS50" s="657"/>
      <c r="CT50" s="658"/>
      <c r="CU50" s="653">
        <v>0.1</v>
      </c>
      <c r="CV50" s="654"/>
      <c r="CW50" s="654"/>
      <c r="CX50" s="655"/>
      <c r="CY50" s="656">
        <v>214363</v>
      </c>
      <c r="CZ50" s="657"/>
      <c r="DA50" s="657"/>
      <c r="DB50" s="657"/>
      <c r="DC50" s="657"/>
      <c r="DD50" s="657"/>
      <c r="DE50" s="657"/>
      <c r="DF50" s="658"/>
      <c r="DG50" s="656" t="s">
        <v>284</v>
      </c>
      <c r="DH50" s="657"/>
      <c r="DI50" s="657"/>
      <c r="DJ50" s="657"/>
      <c r="DK50" s="657"/>
      <c r="DL50" s="657"/>
      <c r="DM50" s="657"/>
      <c r="DN50" s="657"/>
      <c r="DO50" s="657"/>
      <c r="DP50" s="657"/>
      <c r="DQ50" s="658"/>
      <c r="DR50" s="653" t="s">
        <v>284</v>
      </c>
      <c r="DS50" s="654"/>
      <c r="DT50" s="654"/>
      <c r="DU50" s="654"/>
      <c r="DV50" s="654"/>
      <c r="DW50" s="654"/>
      <c r="DX50" s="674"/>
    </row>
    <row r="51" spans="2:128" ht="11.25" customHeight="1" x14ac:dyDescent="0.2">
      <c r="B51" s="227" t="s">
        <v>327</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47" t="s">
        <v>328</v>
      </c>
      <c r="BZ51" s="648"/>
      <c r="CA51" s="648"/>
      <c r="CB51" s="648"/>
      <c r="CC51" s="648"/>
      <c r="CD51" s="648"/>
      <c r="CE51" s="648"/>
      <c r="CF51" s="648"/>
      <c r="CG51" s="648"/>
      <c r="CH51" s="648"/>
      <c r="CI51" s="648"/>
      <c r="CJ51" s="648"/>
      <c r="CK51" s="648"/>
      <c r="CL51" s="649"/>
      <c r="CM51" s="650">
        <v>127764836</v>
      </c>
      <c r="CN51" s="651"/>
      <c r="CO51" s="651"/>
      <c r="CP51" s="651"/>
      <c r="CQ51" s="651"/>
      <c r="CR51" s="651"/>
      <c r="CS51" s="651"/>
      <c r="CT51" s="652"/>
      <c r="CU51" s="653">
        <v>5.3</v>
      </c>
      <c r="CV51" s="654"/>
      <c r="CW51" s="654"/>
      <c r="CX51" s="655"/>
      <c r="CY51" s="656">
        <v>2581636</v>
      </c>
      <c r="CZ51" s="657"/>
      <c r="DA51" s="657"/>
      <c r="DB51" s="657"/>
      <c r="DC51" s="657"/>
      <c r="DD51" s="657"/>
      <c r="DE51" s="657"/>
      <c r="DF51" s="658"/>
      <c r="DG51" s="656">
        <v>168552</v>
      </c>
      <c r="DH51" s="657"/>
      <c r="DI51" s="657"/>
      <c r="DJ51" s="657"/>
      <c r="DK51" s="657"/>
      <c r="DL51" s="657"/>
      <c r="DM51" s="657"/>
      <c r="DN51" s="657"/>
      <c r="DO51" s="657"/>
      <c r="DP51" s="657"/>
      <c r="DQ51" s="658"/>
      <c r="DR51" s="653">
        <v>0</v>
      </c>
      <c r="DS51" s="654"/>
      <c r="DT51" s="654"/>
      <c r="DU51" s="654"/>
      <c r="DV51" s="654"/>
      <c r="DW51" s="654"/>
      <c r="DX51" s="674"/>
    </row>
    <row r="52" spans="2:128" ht="11.25" customHeight="1" x14ac:dyDescent="0.2">
      <c r="B52" s="228" t="s">
        <v>329</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47" t="s">
        <v>330</v>
      </c>
      <c r="BZ52" s="648"/>
      <c r="CA52" s="648"/>
      <c r="CB52" s="648"/>
      <c r="CC52" s="648"/>
      <c r="CD52" s="648"/>
      <c r="CE52" s="648"/>
      <c r="CF52" s="648"/>
      <c r="CG52" s="648"/>
      <c r="CH52" s="648"/>
      <c r="CI52" s="648"/>
      <c r="CJ52" s="648"/>
      <c r="CK52" s="648"/>
      <c r="CL52" s="649"/>
      <c r="CM52" s="650" t="s">
        <v>118</v>
      </c>
      <c r="CN52" s="657"/>
      <c r="CO52" s="657"/>
      <c r="CP52" s="657"/>
      <c r="CQ52" s="657"/>
      <c r="CR52" s="657"/>
      <c r="CS52" s="657"/>
      <c r="CT52" s="658"/>
      <c r="CU52" s="653" t="s">
        <v>284</v>
      </c>
      <c r="CV52" s="654"/>
      <c r="CW52" s="654"/>
      <c r="CX52" s="655"/>
      <c r="CY52" s="656" t="s">
        <v>118</v>
      </c>
      <c r="CZ52" s="657"/>
      <c r="DA52" s="657"/>
      <c r="DB52" s="657"/>
      <c r="DC52" s="657"/>
      <c r="DD52" s="657"/>
      <c r="DE52" s="657"/>
      <c r="DF52" s="658"/>
      <c r="DG52" s="656" t="s">
        <v>284</v>
      </c>
      <c r="DH52" s="657"/>
      <c r="DI52" s="657"/>
      <c r="DJ52" s="657"/>
      <c r="DK52" s="657"/>
      <c r="DL52" s="657"/>
      <c r="DM52" s="657"/>
      <c r="DN52" s="657"/>
      <c r="DO52" s="657"/>
      <c r="DP52" s="657"/>
      <c r="DQ52" s="658"/>
      <c r="DR52" s="653" t="s">
        <v>118</v>
      </c>
      <c r="DS52" s="654"/>
      <c r="DT52" s="654"/>
      <c r="DU52" s="654"/>
      <c r="DV52" s="654"/>
      <c r="DW52" s="654"/>
      <c r="DX52" s="674"/>
    </row>
    <row r="53" spans="2:128" ht="11.25" customHeight="1" x14ac:dyDescent="0.2">
      <c r="AP53" s="673"/>
      <c r="AQ53" s="673"/>
      <c r="AR53" s="673"/>
      <c r="AS53" s="673"/>
      <c r="AT53" s="219"/>
      <c r="AU53" s="219"/>
      <c r="AV53" s="219"/>
      <c r="AW53" s="219"/>
      <c r="AX53" s="219"/>
      <c r="AY53" s="219"/>
      <c r="AZ53" s="219"/>
      <c r="BA53" s="219"/>
      <c r="BB53" s="219"/>
      <c r="BC53" s="219"/>
      <c r="BD53" s="666"/>
      <c r="BE53" s="666"/>
      <c r="BF53" s="666"/>
      <c r="BG53" s="666"/>
      <c r="BH53" s="666"/>
      <c r="BI53" s="666"/>
      <c r="BJ53" s="666"/>
      <c r="BK53" s="666"/>
      <c r="BL53" s="666"/>
      <c r="BM53" s="666"/>
      <c r="BN53" s="666"/>
      <c r="BO53" s="666"/>
      <c r="BP53" s="666"/>
      <c r="BQ53" s="666"/>
      <c r="BR53" s="666"/>
      <c r="BS53" s="666"/>
      <c r="BT53" s="666"/>
      <c r="BU53" s="666"/>
      <c r="BV53" s="666"/>
      <c r="BW53" s="666"/>
      <c r="BY53" s="647" t="s">
        <v>331</v>
      </c>
      <c r="BZ53" s="648"/>
      <c r="CA53" s="648"/>
      <c r="CB53" s="648"/>
      <c r="CC53" s="648"/>
      <c r="CD53" s="648"/>
      <c r="CE53" s="648"/>
      <c r="CF53" s="648"/>
      <c r="CG53" s="648"/>
      <c r="CH53" s="648"/>
      <c r="CI53" s="648"/>
      <c r="CJ53" s="648"/>
      <c r="CK53" s="648"/>
      <c r="CL53" s="649"/>
      <c r="CM53" s="650">
        <v>517743696</v>
      </c>
      <c r="CN53" s="651"/>
      <c r="CO53" s="651"/>
      <c r="CP53" s="651"/>
      <c r="CQ53" s="651"/>
      <c r="CR53" s="651"/>
      <c r="CS53" s="651"/>
      <c r="CT53" s="652"/>
      <c r="CU53" s="653">
        <v>21.5</v>
      </c>
      <c r="CV53" s="654"/>
      <c r="CW53" s="654"/>
      <c r="CX53" s="655"/>
      <c r="CY53" s="656">
        <v>29085288</v>
      </c>
      <c r="CZ53" s="657"/>
      <c r="DA53" s="657"/>
      <c r="DB53" s="657"/>
      <c r="DC53" s="657"/>
      <c r="DD53" s="657"/>
      <c r="DE53" s="657"/>
      <c r="DF53" s="658"/>
      <c r="DG53" s="659"/>
      <c r="DH53" s="660"/>
      <c r="DI53" s="660"/>
      <c r="DJ53" s="660"/>
      <c r="DK53" s="660"/>
      <c r="DL53" s="660"/>
      <c r="DM53" s="660"/>
      <c r="DN53" s="660"/>
      <c r="DO53" s="660"/>
      <c r="DP53" s="660"/>
      <c r="DQ53" s="661"/>
      <c r="DR53" s="662"/>
      <c r="DS53" s="663"/>
      <c r="DT53" s="663"/>
      <c r="DU53" s="663"/>
      <c r="DV53" s="663"/>
      <c r="DW53" s="663"/>
      <c r="DX53" s="664"/>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73"/>
      <c r="AQ54" s="673"/>
      <c r="AR54" s="673"/>
      <c r="AS54" s="673"/>
      <c r="AT54" s="219"/>
      <c r="AU54" s="219"/>
      <c r="AV54" s="219"/>
      <c r="AW54" s="219"/>
      <c r="AX54" s="219"/>
      <c r="AY54" s="219"/>
      <c r="AZ54" s="219"/>
      <c r="BA54" s="219"/>
      <c r="BB54" s="219"/>
      <c r="BC54" s="219"/>
      <c r="BD54" s="666"/>
      <c r="BE54" s="666"/>
      <c r="BF54" s="666"/>
      <c r="BG54" s="666"/>
      <c r="BH54" s="666"/>
      <c r="BI54" s="666"/>
      <c r="BJ54" s="666"/>
      <c r="BK54" s="666"/>
      <c r="BL54" s="666"/>
      <c r="BM54" s="666"/>
      <c r="BN54" s="666"/>
      <c r="BO54" s="666"/>
      <c r="BP54" s="666"/>
      <c r="BQ54" s="666"/>
      <c r="BR54" s="666"/>
      <c r="BS54" s="666"/>
      <c r="BT54" s="666"/>
      <c r="BU54" s="666"/>
      <c r="BV54" s="666"/>
      <c r="BW54" s="666"/>
      <c r="BY54" s="647" t="s">
        <v>332</v>
      </c>
      <c r="BZ54" s="648"/>
      <c r="CA54" s="648"/>
      <c r="CB54" s="648"/>
      <c r="CC54" s="648"/>
      <c r="CD54" s="648"/>
      <c r="CE54" s="648"/>
      <c r="CF54" s="648"/>
      <c r="CG54" s="648"/>
      <c r="CH54" s="648"/>
      <c r="CI54" s="648"/>
      <c r="CJ54" s="648"/>
      <c r="CK54" s="648"/>
      <c r="CL54" s="649"/>
      <c r="CM54" s="650">
        <v>11349550</v>
      </c>
      <c r="CN54" s="651"/>
      <c r="CO54" s="651"/>
      <c r="CP54" s="651"/>
      <c r="CQ54" s="651"/>
      <c r="CR54" s="651"/>
      <c r="CS54" s="651"/>
      <c r="CT54" s="652"/>
      <c r="CU54" s="653">
        <v>0.5</v>
      </c>
      <c r="CV54" s="654"/>
      <c r="CW54" s="654"/>
      <c r="CX54" s="655"/>
      <c r="CY54" s="656">
        <v>451504</v>
      </c>
      <c r="CZ54" s="657"/>
      <c r="DA54" s="657"/>
      <c r="DB54" s="657"/>
      <c r="DC54" s="657"/>
      <c r="DD54" s="657"/>
      <c r="DE54" s="657"/>
      <c r="DF54" s="658"/>
      <c r="DG54" s="659"/>
      <c r="DH54" s="660"/>
      <c r="DI54" s="660"/>
      <c r="DJ54" s="660"/>
      <c r="DK54" s="660"/>
      <c r="DL54" s="660"/>
      <c r="DM54" s="660"/>
      <c r="DN54" s="660"/>
      <c r="DO54" s="660"/>
      <c r="DP54" s="660"/>
      <c r="DQ54" s="661"/>
      <c r="DR54" s="662"/>
      <c r="DS54" s="663"/>
      <c r="DT54" s="663"/>
      <c r="DU54" s="663"/>
      <c r="DV54" s="663"/>
      <c r="DW54" s="663"/>
      <c r="DX54" s="664"/>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73"/>
      <c r="AQ55" s="673"/>
      <c r="AR55" s="673"/>
      <c r="AS55" s="673"/>
      <c r="AT55" s="219"/>
      <c r="AU55" s="219"/>
      <c r="AV55" s="219"/>
      <c r="AW55" s="219"/>
      <c r="AX55" s="219"/>
      <c r="AY55" s="219"/>
      <c r="AZ55" s="219"/>
      <c r="BA55" s="219"/>
      <c r="BB55" s="219"/>
      <c r="BC55" s="219"/>
      <c r="BD55" s="666"/>
      <c r="BE55" s="666"/>
      <c r="BF55" s="666"/>
      <c r="BG55" s="666"/>
      <c r="BH55" s="666"/>
      <c r="BI55" s="666"/>
      <c r="BJ55" s="666"/>
      <c r="BK55" s="666"/>
      <c r="BL55" s="666"/>
      <c r="BM55" s="666"/>
      <c r="BN55" s="666"/>
      <c r="BO55" s="666"/>
      <c r="BP55" s="666"/>
      <c r="BQ55" s="666"/>
      <c r="BR55" s="666"/>
      <c r="BS55" s="666"/>
      <c r="BT55" s="666"/>
      <c r="BU55" s="666"/>
      <c r="BV55" s="666"/>
      <c r="BW55" s="666"/>
      <c r="BY55" s="667" t="s">
        <v>302</v>
      </c>
      <c r="BZ55" s="668"/>
      <c r="CA55" s="647" t="s">
        <v>333</v>
      </c>
      <c r="CB55" s="648"/>
      <c r="CC55" s="648"/>
      <c r="CD55" s="648"/>
      <c r="CE55" s="648"/>
      <c r="CF55" s="648"/>
      <c r="CG55" s="648"/>
      <c r="CH55" s="648"/>
      <c r="CI55" s="648"/>
      <c r="CJ55" s="648"/>
      <c r="CK55" s="648"/>
      <c r="CL55" s="649"/>
      <c r="CM55" s="650">
        <v>485926819</v>
      </c>
      <c r="CN55" s="651"/>
      <c r="CO55" s="651"/>
      <c r="CP55" s="651"/>
      <c r="CQ55" s="651"/>
      <c r="CR55" s="651"/>
      <c r="CS55" s="651"/>
      <c r="CT55" s="652"/>
      <c r="CU55" s="653">
        <v>20.100000000000001</v>
      </c>
      <c r="CV55" s="654"/>
      <c r="CW55" s="654"/>
      <c r="CX55" s="655"/>
      <c r="CY55" s="656">
        <v>28644920</v>
      </c>
      <c r="CZ55" s="657"/>
      <c r="DA55" s="657"/>
      <c r="DB55" s="657"/>
      <c r="DC55" s="657"/>
      <c r="DD55" s="657"/>
      <c r="DE55" s="657"/>
      <c r="DF55" s="658"/>
      <c r="DG55" s="659"/>
      <c r="DH55" s="660"/>
      <c r="DI55" s="660"/>
      <c r="DJ55" s="660"/>
      <c r="DK55" s="660"/>
      <c r="DL55" s="660"/>
      <c r="DM55" s="660"/>
      <c r="DN55" s="660"/>
      <c r="DO55" s="660"/>
      <c r="DP55" s="660"/>
      <c r="DQ55" s="661"/>
      <c r="DR55" s="662"/>
      <c r="DS55" s="663"/>
      <c r="DT55" s="663"/>
      <c r="DU55" s="663"/>
      <c r="DV55" s="663"/>
      <c r="DW55" s="663"/>
      <c r="DX55" s="664"/>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69"/>
      <c r="BZ56" s="670"/>
      <c r="CA56" s="647" t="s">
        <v>334</v>
      </c>
      <c r="CB56" s="648"/>
      <c r="CC56" s="648"/>
      <c r="CD56" s="648"/>
      <c r="CE56" s="648"/>
      <c r="CF56" s="648"/>
      <c r="CG56" s="648"/>
      <c r="CH56" s="648"/>
      <c r="CI56" s="648"/>
      <c r="CJ56" s="648"/>
      <c r="CK56" s="648"/>
      <c r="CL56" s="649"/>
      <c r="CM56" s="650">
        <v>319064080</v>
      </c>
      <c r="CN56" s="651"/>
      <c r="CO56" s="651"/>
      <c r="CP56" s="651"/>
      <c r="CQ56" s="651"/>
      <c r="CR56" s="651"/>
      <c r="CS56" s="651"/>
      <c r="CT56" s="652"/>
      <c r="CU56" s="653">
        <v>13.2</v>
      </c>
      <c r="CV56" s="654"/>
      <c r="CW56" s="654"/>
      <c r="CX56" s="655"/>
      <c r="CY56" s="656">
        <v>5681508</v>
      </c>
      <c r="CZ56" s="657"/>
      <c r="DA56" s="657"/>
      <c r="DB56" s="657"/>
      <c r="DC56" s="657"/>
      <c r="DD56" s="657"/>
      <c r="DE56" s="657"/>
      <c r="DF56" s="658"/>
      <c r="DG56" s="659"/>
      <c r="DH56" s="660"/>
      <c r="DI56" s="660"/>
      <c r="DJ56" s="660"/>
      <c r="DK56" s="660"/>
      <c r="DL56" s="660"/>
      <c r="DM56" s="660"/>
      <c r="DN56" s="660"/>
      <c r="DO56" s="660"/>
      <c r="DP56" s="660"/>
      <c r="DQ56" s="661"/>
      <c r="DR56" s="662"/>
      <c r="DS56" s="663"/>
      <c r="DT56" s="663"/>
      <c r="DU56" s="663"/>
      <c r="DV56" s="663"/>
      <c r="DW56" s="663"/>
      <c r="DX56" s="664"/>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65"/>
      <c r="AR57" s="665"/>
      <c r="AS57" s="665"/>
      <c r="AT57" s="665"/>
      <c r="AU57" s="665"/>
      <c r="AV57" s="665"/>
      <c r="AW57" s="665"/>
      <c r="AX57" s="665"/>
      <c r="AY57" s="665"/>
      <c r="AZ57" s="665"/>
      <c r="BA57" s="665"/>
      <c r="BB57" s="665"/>
      <c r="BC57" s="665"/>
      <c r="BD57" s="665"/>
      <c r="BE57" s="665"/>
      <c r="BF57" s="665"/>
      <c r="BG57" s="665"/>
      <c r="BH57" s="665"/>
      <c r="BI57" s="665"/>
      <c r="BJ57" s="665"/>
      <c r="BK57" s="665"/>
      <c r="BL57" s="665"/>
      <c r="BM57" s="665"/>
      <c r="BN57" s="665"/>
      <c r="BO57" s="665"/>
      <c r="BP57" s="665"/>
      <c r="BQ57" s="665"/>
      <c r="BR57" s="665"/>
      <c r="BS57" s="665"/>
      <c r="BT57" s="665"/>
      <c r="BU57" s="665"/>
      <c r="BV57" s="665"/>
      <c r="BW57" s="665"/>
      <c r="BY57" s="669"/>
      <c r="BZ57" s="670"/>
      <c r="CA57" s="647" t="s">
        <v>335</v>
      </c>
      <c r="CB57" s="648"/>
      <c r="CC57" s="648"/>
      <c r="CD57" s="648"/>
      <c r="CE57" s="648"/>
      <c r="CF57" s="648"/>
      <c r="CG57" s="648"/>
      <c r="CH57" s="648"/>
      <c r="CI57" s="648"/>
      <c r="CJ57" s="648"/>
      <c r="CK57" s="648"/>
      <c r="CL57" s="649"/>
      <c r="CM57" s="650">
        <v>82863576</v>
      </c>
      <c r="CN57" s="651"/>
      <c r="CO57" s="651"/>
      <c r="CP57" s="651"/>
      <c r="CQ57" s="651"/>
      <c r="CR57" s="651"/>
      <c r="CS57" s="651"/>
      <c r="CT57" s="652"/>
      <c r="CU57" s="653">
        <v>3.4</v>
      </c>
      <c r="CV57" s="654"/>
      <c r="CW57" s="654"/>
      <c r="CX57" s="655"/>
      <c r="CY57" s="656">
        <v>19784481</v>
      </c>
      <c r="CZ57" s="657"/>
      <c r="DA57" s="657"/>
      <c r="DB57" s="657"/>
      <c r="DC57" s="657"/>
      <c r="DD57" s="657"/>
      <c r="DE57" s="657"/>
      <c r="DF57" s="658"/>
      <c r="DG57" s="659"/>
      <c r="DH57" s="660"/>
      <c r="DI57" s="660"/>
      <c r="DJ57" s="660"/>
      <c r="DK57" s="660"/>
      <c r="DL57" s="660"/>
      <c r="DM57" s="660"/>
      <c r="DN57" s="660"/>
      <c r="DO57" s="660"/>
      <c r="DP57" s="660"/>
      <c r="DQ57" s="661"/>
      <c r="DR57" s="662"/>
      <c r="DS57" s="663"/>
      <c r="DT57" s="663"/>
      <c r="DU57" s="663"/>
      <c r="DV57" s="663"/>
      <c r="DW57" s="663"/>
      <c r="DX57" s="664"/>
    </row>
    <row r="58" spans="2:128" ht="11.25" customHeight="1" x14ac:dyDescent="0.2">
      <c r="B58" s="228"/>
      <c r="AP58" s="223"/>
      <c r="AQ58" s="219"/>
      <c r="AR58" s="219"/>
      <c r="AS58" s="219"/>
      <c r="AT58" s="219"/>
      <c r="AU58" s="219"/>
      <c r="AV58" s="219"/>
      <c r="AW58" s="219"/>
      <c r="AX58" s="219"/>
      <c r="AY58" s="219"/>
      <c r="AZ58" s="628"/>
      <c r="BA58" s="628"/>
      <c r="BB58" s="628"/>
      <c r="BC58" s="628"/>
      <c r="BD58" s="219"/>
      <c r="BE58" s="219"/>
      <c r="BF58" s="219"/>
      <c r="BG58" s="219"/>
      <c r="BH58" s="219"/>
      <c r="BI58" s="219"/>
      <c r="BJ58" s="219"/>
      <c r="BK58" s="219"/>
      <c r="BL58" s="219"/>
      <c r="BM58" s="219"/>
      <c r="BN58" s="219"/>
      <c r="BO58" s="219"/>
      <c r="BP58" s="219"/>
      <c r="BQ58" s="219"/>
      <c r="BR58" s="219"/>
      <c r="BS58" s="628"/>
      <c r="BT58" s="628"/>
      <c r="BU58" s="628"/>
      <c r="BV58" s="628"/>
      <c r="BW58" s="628"/>
      <c r="BY58" s="669"/>
      <c r="BZ58" s="670"/>
      <c r="CA58" s="647" t="s">
        <v>336</v>
      </c>
      <c r="CB58" s="648"/>
      <c r="CC58" s="648"/>
      <c r="CD58" s="648"/>
      <c r="CE58" s="648"/>
      <c r="CF58" s="648"/>
      <c r="CG58" s="648"/>
      <c r="CH58" s="648"/>
      <c r="CI58" s="648"/>
      <c r="CJ58" s="648"/>
      <c r="CK58" s="648"/>
      <c r="CL58" s="649"/>
      <c r="CM58" s="650">
        <v>31816877</v>
      </c>
      <c r="CN58" s="651"/>
      <c r="CO58" s="651"/>
      <c r="CP58" s="651"/>
      <c r="CQ58" s="651"/>
      <c r="CR58" s="651"/>
      <c r="CS58" s="651"/>
      <c r="CT58" s="652"/>
      <c r="CU58" s="653">
        <v>1.3</v>
      </c>
      <c r="CV58" s="654"/>
      <c r="CW58" s="654"/>
      <c r="CX58" s="655"/>
      <c r="CY58" s="656">
        <v>440368</v>
      </c>
      <c r="CZ58" s="657"/>
      <c r="DA58" s="657"/>
      <c r="DB58" s="657"/>
      <c r="DC58" s="657"/>
      <c r="DD58" s="657"/>
      <c r="DE58" s="657"/>
      <c r="DF58" s="658"/>
      <c r="DG58" s="659"/>
      <c r="DH58" s="660"/>
      <c r="DI58" s="660"/>
      <c r="DJ58" s="660"/>
      <c r="DK58" s="660"/>
      <c r="DL58" s="660"/>
      <c r="DM58" s="660"/>
      <c r="DN58" s="660"/>
      <c r="DO58" s="660"/>
      <c r="DP58" s="660"/>
      <c r="DQ58" s="661"/>
      <c r="DR58" s="662"/>
      <c r="DS58" s="663"/>
      <c r="DT58" s="663"/>
      <c r="DU58" s="663"/>
      <c r="DV58" s="663"/>
      <c r="DW58" s="663"/>
      <c r="DX58" s="664"/>
    </row>
    <row r="59" spans="2:128" ht="11.25" customHeight="1" x14ac:dyDescent="0.2">
      <c r="AP59" s="219"/>
      <c r="AQ59" s="223"/>
      <c r="AR59" s="223"/>
      <c r="AS59" s="223"/>
      <c r="AT59" s="223"/>
      <c r="AU59" s="223"/>
      <c r="AV59" s="223"/>
      <c r="AW59" s="223"/>
      <c r="AX59" s="223"/>
      <c r="AY59" s="219"/>
      <c r="AZ59" s="628"/>
      <c r="BA59" s="628"/>
      <c r="BB59" s="628"/>
      <c r="BC59" s="628"/>
      <c r="BD59" s="219"/>
      <c r="BE59" s="219"/>
      <c r="BF59" s="219"/>
      <c r="BG59" s="219"/>
      <c r="BH59" s="219"/>
      <c r="BI59" s="219"/>
      <c r="BJ59" s="219"/>
      <c r="BK59" s="219"/>
      <c r="BL59" s="219"/>
      <c r="BM59" s="219"/>
      <c r="BN59" s="219"/>
      <c r="BO59" s="219"/>
      <c r="BP59" s="219"/>
      <c r="BQ59" s="219"/>
      <c r="BR59" s="219"/>
      <c r="BS59" s="628"/>
      <c r="BT59" s="628"/>
      <c r="BU59" s="628"/>
      <c r="BV59" s="628"/>
      <c r="BW59" s="628"/>
      <c r="BY59" s="671"/>
      <c r="BZ59" s="672"/>
      <c r="CA59" s="647" t="s">
        <v>337</v>
      </c>
      <c r="CB59" s="648"/>
      <c r="CC59" s="648"/>
      <c r="CD59" s="648"/>
      <c r="CE59" s="648"/>
      <c r="CF59" s="648"/>
      <c r="CG59" s="648"/>
      <c r="CH59" s="648"/>
      <c r="CI59" s="648"/>
      <c r="CJ59" s="648"/>
      <c r="CK59" s="648"/>
      <c r="CL59" s="649"/>
      <c r="CM59" s="650" t="s">
        <v>118</v>
      </c>
      <c r="CN59" s="651"/>
      <c r="CO59" s="651"/>
      <c r="CP59" s="651"/>
      <c r="CQ59" s="651"/>
      <c r="CR59" s="651"/>
      <c r="CS59" s="651"/>
      <c r="CT59" s="652"/>
      <c r="CU59" s="653" t="s">
        <v>118</v>
      </c>
      <c r="CV59" s="654"/>
      <c r="CW59" s="654"/>
      <c r="CX59" s="655"/>
      <c r="CY59" s="656" t="s">
        <v>118</v>
      </c>
      <c r="CZ59" s="657"/>
      <c r="DA59" s="657"/>
      <c r="DB59" s="657"/>
      <c r="DC59" s="657"/>
      <c r="DD59" s="657"/>
      <c r="DE59" s="657"/>
      <c r="DF59" s="658"/>
      <c r="DG59" s="659"/>
      <c r="DH59" s="660"/>
      <c r="DI59" s="660"/>
      <c r="DJ59" s="660"/>
      <c r="DK59" s="660"/>
      <c r="DL59" s="660"/>
      <c r="DM59" s="660"/>
      <c r="DN59" s="660"/>
      <c r="DO59" s="660"/>
      <c r="DP59" s="660"/>
      <c r="DQ59" s="661"/>
      <c r="DR59" s="662"/>
      <c r="DS59" s="663"/>
      <c r="DT59" s="663"/>
      <c r="DU59" s="663"/>
      <c r="DV59" s="663"/>
      <c r="DW59" s="663"/>
      <c r="DX59" s="664"/>
    </row>
    <row r="60" spans="2:128" ht="11.25" customHeight="1" x14ac:dyDescent="0.2">
      <c r="AP60" s="219"/>
      <c r="AQ60" s="223"/>
      <c r="AR60" s="223"/>
      <c r="AS60" s="223"/>
      <c r="AT60" s="223"/>
      <c r="AU60" s="223"/>
      <c r="AV60" s="223"/>
      <c r="AW60" s="223"/>
      <c r="AX60" s="223"/>
      <c r="AY60" s="219"/>
      <c r="AZ60" s="628"/>
      <c r="BA60" s="628"/>
      <c r="BB60" s="628"/>
      <c r="BC60" s="628"/>
      <c r="BD60" s="219"/>
      <c r="BE60" s="219"/>
      <c r="BF60" s="219"/>
      <c r="BG60" s="219"/>
      <c r="BH60" s="219"/>
      <c r="BI60" s="219"/>
      <c r="BJ60" s="219"/>
      <c r="BK60" s="219"/>
      <c r="BL60" s="219"/>
      <c r="BM60" s="219"/>
      <c r="BN60" s="219"/>
      <c r="BO60" s="219"/>
      <c r="BP60" s="219"/>
      <c r="BQ60" s="219"/>
      <c r="BR60" s="219"/>
      <c r="BS60" s="628"/>
      <c r="BT60" s="628"/>
      <c r="BU60" s="628"/>
      <c r="BV60" s="628"/>
      <c r="BW60" s="628"/>
      <c r="BY60" s="629" t="s">
        <v>338</v>
      </c>
      <c r="BZ60" s="630"/>
      <c r="CA60" s="630"/>
      <c r="CB60" s="630"/>
      <c r="CC60" s="630"/>
      <c r="CD60" s="630"/>
      <c r="CE60" s="630"/>
      <c r="CF60" s="630"/>
      <c r="CG60" s="630"/>
      <c r="CH60" s="630"/>
      <c r="CI60" s="630"/>
      <c r="CJ60" s="630"/>
      <c r="CK60" s="630"/>
      <c r="CL60" s="631"/>
      <c r="CM60" s="632">
        <v>2411637482</v>
      </c>
      <c r="CN60" s="633"/>
      <c r="CO60" s="633"/>
      <c r="CP60" s="633"/>
      <c r="CQ60" s="633"/>
      <c r="CR60" s="633"/>
      <c r="CS60" s="633"/>
      <c r="CT60" s="634"/>
      <c r="CU60" s="635">
        <v>100</v>
      </c>
      <c r="CV60" s="636"/>
      <c r="CW60" s="636"/>
      <c r="CX60" s="637"/>
      <c r="CY60" s="638">
        <v>1560429289</v>
      </c>
      <c r="CZ60" s="639"/>
      <c r="DA60" s="639"/>
      <c r="DB60" s="639"/>
      <c r="DC60" s="639"/>
      <c r="DD60" s="639"/>
      <c r="DE60" s="639"/>
      <c r="DF60" s="640"/>
      <c r="DG60" s="641"/>
      <c r="DH60" s="642"/>
      <c r="DI60" s="642"/>
      <c r="DJ60" s="642"/>
      <c r="DK60" s="642"/>
      <c r="DL60" s="642"/>
      <c r="DM60" s="642"/>
      <c r="DN60" s="642"/>
      <c r="DO60" s="642"/>
      <c r="DP60" s="642"/>
      <c r="DQ60" s="643"/>
      <c r="DR60" s="644"/>
      <c r="DS60" s="645"/>
      <c r="DT60" s="645"/>
      <c r="DU60" s="645"/>
      <c r="DV60" s="645"/>
      <c r="DW60" s="645"/>
      <c r="DX60" s="646"/>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oMa4SYBzzTL3KNq2matuY/m7YEyNlkdkq+TNmht71EuNOnuqTGy7IX5HWCpsjhZJWGA+Jw75gzM0zKVlPKdWog==" saltValue="66DXp9teu1gM+5qCvJxMBg=="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339</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61" t="s">
        <v>340</v>
      </c>
      <c r="DK2" s="1162"/>
      <c r="DL2" s="1162"/>
      <c r="DM2" s="1162"/>
      <c r="DN2" s="1162"/>
      <c r="DO2" s="1163"/>
      <c r="DP2" s="238"/>
      <c r="DQ2" s="1161" t="s">
        <v>341</v>
      </c>
      <c r="DR2" s="1162"/>
      <c r="DS2" s="1162"/>
      <c r="DT2" s="1162"/>
      <c r="DU2" s="1162"/>
      <c r="DV2" s="1162"/>
      <c r="DW2" s="1162"/>
      <c r="DX2" s="1162"/>
      <c r="DY2" s="1162"/>
      <c r="DZ2" s="1163"/>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105" t="s">
        <v>342</v>
      </c>
      <c r="B4" s="1105"/>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c r="AK4" s="1105"/>
      <c r="AL4" s="1105"/>
      <c r="AM4" s="1105"/>
      <c r="AN4" s="1105"/>
      <c r="AO4" s="1105"/>
      <c r="AP4" s="1105"/>
      <c r="AQ4" s="1105"/>
      <c r="AR4" s="1105"/>
      <c r="AS4" s="1105"/>
      <c r="AT4" s="1105"/>
      <c r="AU4" s="1105"/>
      <c r="AV4" s="1105"/>
      <c r="AW4" s="1105"/>
      <c r="AX4" s="1105"/>
      <c r="AY4" s="1105"/>
      <c r="AZ4" s="241"/>
      <c r="BA4" s="241"/>
      <c r="BB4" s="241"/>
      <c r="BC4" s="241"/>
      <c r="BD4" s="241"/>
      <c r="BE4" s="242"/>
      <c r="BF4" s="242"/>
      <c r="BG4" s="242"/>
      <c r="BH4" s="242"/>
      <c r="BI4" s="242"/>
      <c r="BJ4" s="242"/>
      <c r="BK4" s="242"/>
      <c r="BL4" s="242"/>
      <c r="BM4" s="242"/>
      <c r="BN4" s="242"/>
      <c r="BO4" s="242"/>
      <c r="BP4" s="242"/>
      <c r="BQ4" s="241" t="s">
        <v>343</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1031" t="s">
        <v>344</v>
      </c>
      <c r="B5" s="1032"/>
      <c r="C5" s="1032"/>
      <c r="D5" s="1032"/>
      <c r="E5" s="1032"/>
      <c r="F5" s="1032"/>
      <c r="G5" s="1032"/>
      <c r="H5" s="1032"/>
      <c r="I5" s="1032"/>
      <c r="J5" s="1032"/>
      <c r="K5" s="1032"/>
      <c r="L5" s="1032"/>
      <c r="M5" s="1032"/>
      <c r="N5" s="1032"/>
      <c r="O5" s="1032"/>
      <c r="P5" s="1033"/>
      <c r="Q5" s="1037" t="s">
        <v>345</v>
      </c>
      <c r="R5" s="1038"/>
      <c r="S5" s="1038"/>
      <c r="T5" s="1038"/>
      <c r="U5" s="1039"/>
      <c r="V5" s="1037" t="s">
        <v>346</v>
      </c>
      <c r="W5" s="1038"/>
      <c r="X5" s="1038"/>
      <c r="Y5" s="1038"/>
      <c r="Z5" s="1039"/>
      <c r="AA5" s="1037" t="s">
        <v>347</v>
      </c>
      <c r="AB5" s="1038"/>
      <c r="AC5" s="1038"/>
      <c r="AD5" s="1038"/>
      <c r="AE5" s="1038"/>
      <c r="AF5" s="1164" t="s">
        <v>348</v>
      </c>
      <c r="AG5" s="1038"/>
      <c r="AH5" s="1038"/>
      <c r="AI5" s="1038"/>
      <c r="AJ5" s="1053"/>
      <c r="AK5" s="1038" t="s">
        <v>349</v>
      </c>
      <c r="AL5" s="1038"/>
      <c r="AM5" s="1038"/>
      <c r="AN5" s="1038"/>
      <c r="AO5" s="1039"/>
      <c r="AP5" s="1037" t="s">
        <v>350</v>
      </c>
      <c r="AQ5" s="1038"/>
      <c r="AR5" s="1038"/>
      <c r="AS5" s="1038"/>
      <c r="AT5" s="1039"/>
      <c r="AU5" s="1037" t="s">
        <v>351</v>
      </c>
      <c r="AV5" s="1038"/>
      <c r="AW5" s="1038"/>
      <c r="AX5" s="1038"/>
      <c r="AY5" s="1053"/>
      <c r="AZ5" s="245"/>
      <c r="BA5" s="245"/>
      <c r="BB5" s="245"/>
      <c r="BC5" s="245"/>
      <c r="BD5" s="245"/>
      <c r="BE5" s="246"/>
      <c r="BF5" s="246"/>
      <c r="BG5" s="246"/>
      <c r="BH5" s="246"/>
      <c r="BI5" s="246"/>
      <c r="BJ5" s="246"/>
      <c r="BK5" s="246"/>
      <c r="BL5" s="246"/>
      <c r="BM5" s="246"/>
      <c r="BN5" s="246"/>
      <c r="BO5" s="246"/>
      <c r="BP5" s="246"/>
      <c r="BQ5" s="1031" t="s">
        <v>352</v>
      </c>
      <c r="BR5" s="1032"/>
      <c r="BS5" s="1032"/>
      <c r="BT5" s="1032"/>
      <c r="BU5" s="1032"/>
      <c r="BV5" s="1032"/>
      <c r="BW5" s="1032"/>
      <c r="BX5" s="1032"/>
      <c r="BY5" s="1032"/>
      <c r="BZ5" s="1032"/>
      <c r="CA5" s="1032"/>
      <c r="CB5" s="1032"/>
      <c r="CC5" s="1032"/>
      <c r="CD5" s="1032"/>
      <c r="CE5" s="1032"/>
      <c r="CF5" s="1032"/>
      <c r="CG5" s="1033"/>
      <c r="CH5" s="1037" t="s">
        <v>353</v>
      </c>
      <c r="CI5" s="1038"/>
      <c r="CJ5" s="1038"/>
      <c r="CK5" s="1038"/>
      <c r="CL5" s="1039"/>
      <c r="CM5" s="1037" t="s">
        <v>354</v>
      </c>
      <c r="CN5" s="1038"/>
      <c r="CO5" s="1038"/>
      <c r="CP5" s="1038"/>
      <c r="CQ5" s="1039"/>
      <c r="CR5" s="1037" t="s">
        <v>355</v>
      </c>
      <c r="CS5" s="1038"/>
      <c r="CT5" s="1038"/>
      <c r="CU5" s="1038"/>
      <c r="CV5" s="1039"/>
      <c r="CW5" s="1037" t="s">
        <v>356</v>
      </c>
      <c r="CX5" s="1038"/>
      <c r="CY5" s="1038"/>
      <c r="CZ5" s="1038"/>
      <c r="DA5" s="1039"/>
      <c r="DB5" s="1037" t="s">
        <v>357</v>
      </c>
      <c r="DC5" s="1038"/>
      <c r="DD5" s="1038"/>
      <c r="DE5" s="1038"/>
      <c r="DF5" s="1039"/>
      <c r="DG5" s="1149" t="s">
        <v>358</v>
      </c>
      <c r="DH5" s="1150"/>
      <c r="DI5" s="1150"/>
      <c r="DJ5" s="1150"/>
      <c r="DK5" s="1151"/>
      <c r="DL5" s="1149" t="s">
        <v>359</v>
      </c>
      <c r="DM5" s="1150"/>
      <c r="DN5" s="1150"/>
      <c r="DO5" s="1150"/>
      <c r="DP5" s="1151"/>
      <c r="DQ5" s="1037" t="s">
        <v>360</v>
      </c>
      <c r="DR5" s="1038"/>
      <c r="DS5" s="1038"/>
      <c r="DT5" s="1038"/>
      <c r="DU5" s="1039"/>
      <c r="DV5" s="1037" t="s">
        <v>351</v>
      </c>
      <c r="DW5" s="1038"/>
      <c r="DX5" s="1038"/>
      <c r="DY5" s="1038"/>
      <c r="DZ5" s="1053"/>
      <c r="EA5" s="243"/>
    </row>
    <row r="6" spans="1:131" s="244" customFormat="1" ht="26.25" customHeight="1" thickBot="1" x14ac:dyDescent="0.25">
      <c r="A6" s="1034"/>
      <c r="B6" s="1035"/>
      <c r="C6" s="1035"/>
      <c r="D6" s="1035"/>
      <c r="E6" s="1035"/>
      <c r="F6" s="1035"/>
      <c r="G6" s="1035"/>
      <c r="H6" s="1035"/>
      <c r="I6" s="1035"/>
      <c r="J6" s="1035"/>
      <c r="K6" s="1035"/>
      <c r="L6" s="1035"/>
      <c r="M6" s="1035"/>
      <c r="N6" s="1035"/>
      <c r="O6" s="1035"/>
      <c r="P6" s="1036"/>
      <c r="Q6" s="1040"/>
      <c r="R6" s="1041"/>
      <c r="S6" s="1041"/>
      <c r="T6" s="1041"/>
      <c r="U6" s="1042"/>
      <c r="V6" s="1040"/>
      <c r="W6" s="1041"/>
      <c r="X6" s="1041"/>
      <c r="Y6" s="1041"/>
      <c r="Z6" s="1042"/>
      <c r="AA6" s="1040"/>
      <c r="AB6" s="1041"/>
      <c r="AC6" s="1041"/>
      <c r="AD6" s="1041"/>
      <c r="AE6" s="1041"/>
      <c r="AF6" s="1165"/>
      <c r="AG6" s="1041"/>
      <c r="AH6" s="1041"/>
      <c r="AI6" s="1041"/>
      <c r="AJ6" s="1054"/>
      <c r="AK6" s="1041"/>
      <c r="AL6" s="1041"/>
      <c r="AM6" s="1041"/>
      <c r="AN6" s="1041"/>
      <c r="AO6" s="1042"/>
      <c r="AP6" s="1040"/>
      <c r="AQ6" s="1041"/>
      <c r="AR6" s="1041"/>
      <c r="AS6" s="1041"/>
      <c r="AT6" s="1042"/>
      <c r="AU6" s="1040"/>
      <c r="AV6" s="1041"/>
      <c r="AW6" s="1041"/>
      <c r="AX6" s="1041"/>
      <c r="AY6" s="1054"/>
      <c r="AZ6" s="241"/>
      <c r="BA6" s="241"/>
      <c r="BB6" s="241"/>
      <c r="BC6" s="241"/>
      <c r="BD6" s="241"/>
      <c r="BE6" s="242"/>
      <c r="BF6" s="242"/>
      <c r="BG6" s="242"/>
      <c r="BH6" s="242"/>
      <c r="BI6" s="242"/>
      <c r="BJ6" s="242"/>
      <c r="BK6" s="242"/>
      <c r="BL6" s="242"/>
      <c r="BM6" s="242"/>
      <c r="BN6" s="242"/>
      <c r="BO6" s="242"/>
      <c r="BP6" s="242"/>
      <c r="BQ6" s="1034"/>
      <c r="BR6" s="1035"/>
      <c r="BS6" s="1035"/>
      <c r="BT6" s="1035"/>
      <c r="BU6" s="1035"/>
      <c r="BV6" s="1035"/>
      <c r="BW6" s="1035"/>
      <c r="BX6" s="1035"/>
      <c r="BY6" s="1035"/>
      <c r="BZ6" s="1035"/>
      <c r="CA6" s="1035"/>
      <c r="CB6" s="1035"/>
      <c r="CC6" s="1035"/>
      <c r="CD6" s="1035"/>
      <c r="CE6" s="1035"/>
      <c r="CF6" s="1035"/>
      <c r="CG6" s="1036"/>
      <c r="CH6" s="1040"/>
      <c r="CI6" s="1041"/>
      <c r="CJ6" s="1041"/>
      <c r="CK6" s="1041"/>
      <c r="CL6" s="1042"/>
      <c r="CM6" s="1040"/>
      <c r="CN6" s="1041"/>
      <c r="CO6" s="1041"/>
      <c r="CP6" s="1041"/>
      <c r="CQ6" s="1042"/>
      <c r="CR6" s="1040"/>
      <c r="CS6" s="1041"/>
      <c r="CT6" s="1041"/>
      <c r="CU6" s="1041"/>
      <c r="CV6" s="1042"/>
      <c r="CW6" s="1040"/>
      <c r="CX6" s="1041"/>
      <c r="CY6" s="1041"/>
      <c r="CZ6" s="1041"/>
      <c r="DA6" s="1042"/>
      <c r="DB6" s="1040"/>
      <c r="DC6" s="1041"/>
      <c r="DD6" s="1041"/>
      <c r="DE6" s="1041"/>
      <c r="DF6" s="1042"/>
      <c r="DG6" s="1152"/>
      <c r="DH6" s="1153"/>
      <c r="DI6" s="1153"/>
      <c r="DJ6" s="1153"/>
      <c r="DK6" s="1154"/>
      <c r="DL6" s="1152"/>
      <c r="DM6" s="1153"/>
      <c r="DN6" s="1153"/>
      <c r="DO6" s="1153"/>
      <c r="DP6" s="1154"/>
      <c r="DQ6" s="1040"/>
      <c r="DR6" s="1041"/>
      <c r="DS6" s="1041"/>
      <c r="DT6" s="1041"/>
      <c r="DU6" s="1042"/>
      <c r="DV6" s="1040"/>
      <c r="DW6" s="1041"/>
      <c r="DX6" s="1041"/>
      <c r="DY6" s="1041"/>
      <c r="DZ6" s="1054"/>
      <c r="EA6" s="243"/>
    </row>
    <row r="7" spans="1:131" s="244" customFormat="1" ht="26.25" customHeight="1" thickTop="1" x14ac:dyDescent="0.2">
      <c r="A7" s="247">
        <v>1</v>
      </c>
      <c r="B7" s="1092" t="s">
        <v>361</v>
      </c>
      <c r="C7" s="1093"/>
      <c r="D7" s="1093"/>
      <c r="E7" s="1093"/>
      <c r="F7" s="1093"/>
      <c r="G7" s="1093"/>
      <c r="H7" s="1093"/>
      <c r="I7" s="1093"/>
      <c r="J7" s="1093"/>
      <c r="K7" s="1093"/>
      <c r="L7" s="1093"/>
      <c r="M7" s="1093"/>
      <c r="N7" s="1093"/>
      <c r="O7" s="1093"/>
      <c r="P7" s="1094"/>
      <c r="Q7" s="1155">
        <v>2939435</v>
      </c>
      <c r="R7" s="1156"/>
      <c r="S7" s="1156"/>
      <c r="T7" s="1156"/>
      <c r="U7" s="1156"/>
      <c r="V7" s="1156">
        <v>2928847</v>
      </c>
      <c r="W7" s="1156"/>
      <c r="X7" s="1156"/>
      <c r="Y7" s="1156"/>
      <c r="Z7" s="1156"/>
      <c r="AA7" s="1156">
        <f>Q7-V7</f>
        <v>10588</v>
      </c>
      <c r="AB7" s="1156"/>
      <c r="AC7" s="1156"/>
      <c r="AD7" s="1156"/>
      <c r="AE7" s="1157"/>
      <c r="AF7" s="1158">
        <v>9484</v>
      </c>
      <c r="AG7" s="1159"/>
      <c r="AH7" s="1159"/>
      <c r="AI7" s="1159"/>
      <c r="AJ7" s="1160"/>
      <c r="AK7" s="1142">
        <v>67168</v>
      </c>
      <c r="AL7" s="1143"/>
      <c r="AM7" s="1143"/>
      <c r="AN7" s="1143"/>
      <c r="AO7" s="1143"/>
      <c r="AP7" s="1143">
        <v>5869536</v>
      </c>
      <c r="AQ7" s="1143"/>
      <c r="AR7" s="1143"/>
      <c r="AS7" s="1143"/>
      <c r="AT7" s="1143"/>
      <c r="AU7" s="1144"/>
      <c r="AV7" s="1144"/>
      <c r="AW7" s="1144"/>
      <c r="AX7" s="1144"/>
      <c r="AY7" s="1145"/>
      <c r="AZ7" s="241"/>
      <c r="BA7" s="241"/>
      <c r="BB7" s="241"/>
      <c r="BC7" s="241"/>
      <c r="BD7" s="241"/>
      <c r="BE7" s="242"/>
      <c r="BF7" s="242"/>
      <c r="BG7" s="242"/>
      <c r="BH7" s="242"/>
      <c r="BI7" s="242"/>
      <c r="BJ7" s="242"/>
      <c r="BK7" s="242"/>
      <c r="BL7" s="242"/>
      <c r="BM7" s="242"/>
      <c r="BN7" s="242"/>
      <c r="BO7" s="242"/>
      <c r="BP7" s="242"/>
      <c r="BQ7" s="248">
        <v>1</v>
      </c>
      <c r="BR7" s="249" t="s">
        <v>612</v>
      </c>
      <c r="BS7" s="1146" t="s">
        <v>573</v>
      </c>
      <c r="BT7" s="1147"/>
      <c r="BU7" s="1147"/>
      <c r="BV7" s="1147"/>
      <c r="BW7" s="1147"/>
      <c r="BX7" s="1147"/>
      <c r="BY7" s="1147"/>
      <c r="BZ7" s="1147"/>
      <c r="CA7" s="1147"/>
      <c r="CB7" s="1147"/>
      <c r="CC7" s="1147"/>
      <c r="CD7" s="1147"/>
      <c r="CE7" s="1147"/>
      <c r="CF7" s="1147"/>
      <c r="CG7" s="1148"/>
      <c r="CH7" s="1139">
        <v>-21</v>
      </c>
      <c r="CI7" s="1140"/>
      <c r="CJ7" s="1140"/>
      <c r="CK7" s="1140"/>
      <c r="CL7" s="1141"/>
      <c r="CM7" s="1139">
        <v>4110</v>
      </c>
      <c r="CN7" s="1140"/>
      <c r="CO7" s="1140"/>
      <c r="CP7" s="1140"/>
      <c r="CQ7" s="1141"/>
      <c r="CR7" s="1139">
        <v>515</v>
      </c>
      <c r="CS7" s="1140"/>
      <c r="CT7" s="1140"/>
      <c r="CU7" s="1140"/>
      <c r="CV7" s="1141"/>
      <c r="CW7" s="1139">
        <v>9</v>
      </c>
      <c r="CX7" s="1140"/>
      <c r="CY7" s="1140"/>
      <c r="CZ7" s="1140"/>
      <c r="DA7" s="1141"/>
      <c r="DB7" s="1139" t="s">
        <v>505</v>
      </c>
      <c r="DC7" s="1140"/>
      <c r="DD7" s="1140"/>
      <c r="DE7" s="1140"/>
      <c r="DF7" s="1141"/>
      <c r="DG7" s="1139" t="s">
        <v>505</v>
      </c>
      <c r="DH7" s="1140"/>
      <c r="DI7" s="1140"/>
      <c r="DJ7" s="1140"/>
      <c r="DK7" s="1141"/>
      <c r="DL7" s="1139">
        <v>3703</v>
      </c>
      <c r="DM7" s="1140"/>
      <c r="DN7" s="1140"/>
      <c r="DO7" s="1140"/>
      <c r="DP7" s="1141"/>
      <c r="DQ7" s="1139">
        <v>370</v>
      </c>
      <c r="DR7" s="1140"/>
      <c r="DS7" s="1140"/>
      <c r="DT7" s="1140"/>
      <c r="DU7" s="1141"/>
      <c r="DV7" s="1166"/>
      <c r="DW7" s="1167"/>
      <c r="DX7" s="1167"/>
      <c r="DY7" s="1167"/>
      <c r="DZ7" s="1168"/>
      <c r="EA7" s="243"/>
    </row>
    <row r="8" spans="1:131" s="244" customFormat="1" ht="26.25" customHeight="1" x14ac:dyDescent="0.2">
      <c r="A8" s="250">
        <v>2</v>
      </c>
      <c r="B8" s="1079" t="s">
        <v>362</v>
      </c>
      <c r="C8" s="1080"/>
      <c r="D8" s="1080"/>
      <c r="E8" s="1080"/>
      <c r="F8" s="1080"/>
      <c r="G8" s="1080"/>
      <c r="H8" s="1080"/>
      <c r="I8" s="1080"/>
      <c r="J8" s="1080"/>
      <c r="K8" s="1080"/>
      <c r="L8" s="1080"/>
      <c r="M8" s="1080"/>
      <c r="N8" s="1080"/>
      <c r="O8" s="1080"/>
      <c r="P8" s="1081"/>
      <c r="Q8" s="1086">
        <v>484750</v>
      </c>
      <c r="R8" s="1083"/>
      <c r="S8" s="1083"/>
      <c r="T8" s="1083"/>
      <c r="U8" s="1083"/>
      <c r="V8" s="1083">
        <v>484750</v>
      </c>
      <c r="W8" s="1083"/>
      <c r="X8" s="1083"/>
      <c r="Y8" s="1083"/>
      <c r="Z8" s="1083"/>
      <c r="AA8" s="1083" t="s">
        <v>614</v>
      </c>
      <c r="AB8" s="1083"/>
      <c r="AC8" s="1083"/>
      <c r="AD8" s="1083"/>
      <c r="AE8" s="1087"/>
      <c r="AF8" s="1134" t="s">
        <v>118</v>
      </c>
      <c r="AG8" s="1135"/>
      <c r="AH8" s="1135"/>
      <c r="AI8" s="1135"/>
      <c r="AJ8" s="1136"/>
      <c r="AK8" s="1137">
        <v>484509</v>
      </c>
      <c r="AL8" s="1138"/>
      <c r="AM8" s="1138"/>
      <c r="AN8" s="1138"/>
      <c r="AO8" s="1138"/>
      <c r="AP8" s="1138" t="s">
        <v>611</v>
      </c>
      <c r="AQ8" s="1138"/>
      <c r="AR8" s="1138"/>
      <c r="AS8" s="1138"/>
      <c r="AT8" s="1138"/>
      <c r="AU8" s="1132"/>
      <c r="AV8" s="1132"/>
      <c r="AW8" s="1132"/>
      <c r="AX8" s="1132"/>
      <c r="AY8" s="1133"/>
      <c r="AZ8" s="241"/>
      <c r="BA8" s="241"/>
      <c r="BB8" s="241"/>
      <c r="BC8" s="241"/>
      <c r="BD8" s="241"/>
      <c r="BE8" s="242"/>
      <c r="BF8" s="242"/>
      <c r="BG8" s="242"/>
      <c r="BH8" s="242"/>
      <c r="BI8" s="242"/>
      <c r="BJ8" s="242"/>
      <c r="BK8" s="242"/>
      <c r="BL8" s="242"/>
      <c r="BM8" s="242"/>
      <c r="BN8" s="242"/>
      <c r="BO8" s="242"/>
      <c r="BP8" s="242"/>
      <c r="BQ8" s="251">
        <v>2</v>
      </c>
      <c r="BR8" s="252"/>
      <c r="BS8" s="1050" t="s">
        <v>574</v>
      </c>
      <c r="BT8" s="1051"/>
      <c r="BU8" s="1051"/>
      <c r="BV8" s="1051"/>
      <c r="BW8" s="1051"/>
      <c r="BX8" s="1051"/>
      <c r="BY8" s="1051"/>
      <c r="BZ8" s="1051"/>
      <c r="CA8" s="1051"/>
      <c r="CB8" s="1051"/>
      <c r="CC8" s="1051"/>
      <c r="CD8" s="1051"/>
      <c r="CE8" s="1051"/>
      <c r="CF8" s="1051"/>
      <c r="CG8" s="1052"/>
      <c r="CH8" s="1025">
        <v>-1</v>
      </c>
      <c r="CI8" s="1026"/>
      <c r="CJ8" s="1026"/>
      <c r="CK8" s="1026"/>
      <c r="CL8" s="1027"/>
      <c r="CM8" s="1025">
        <v>2764</v>
      </c>
      <c r="CN8" s="1026"/>
      <c r="CO8" s="1026"/>
      <c r="CP8" s="1026"/>
      <c r="CQ8" s="1027"/>
      <c r="CR8" s="1025">
        <v>27</v>
      </c>
      <c r="CS8" s="1026"/>
      <c r="CT8" s="1026"/>
      <c r="CU8" s="1026"/>
      <c r="CV8" s="1027"/>
      <c r="CW8" s="1025">
        <v>803</v>
      </c>
      <c r="CX8" s="1026"/>
      <c r="CY8" s="1026"/>
      <c r="CZ8" s="1026"/>
      <c r="DA8" s="1027"/>
      <c r="DB8" s="1025" t="s">
        <v>505</v>
      </c>
      <c r="DC8" s="1026"/>
      <c r="DD8" s="1026"/>
      <c r="DE8" s="1026"/>
      <c r="DF8" s="1027"/>
      <c r="DG8" s="1025" t="s">
        <v>505</v>
      </c>
      <c r="DH8" s="1026"/>
      <c r="DI8" s="1026"/>
      <c r="DJ8" s="1026"/>
      <c r="DK8" s="1027"/>
      <c r="DL8" s="1025" t="s">
        <v>505</v>
      </c>
      <c r="DM8" s="1026"/>
      <c r="DN8" s="1026"/>
      <c r="DO8" s="1026"/>
      <c r="DP8" s="1027"/>
      <c r="DQ8" s="1025" t="s">
        <v>505</v>
      </c>
      <c r="DR8" s="1026"/>
      <c r="DS8" s="1026"/>
      <c r="DT8" s="1026"/>
      <c r="DU8" s="1027"/>
      <c r="DV8" s="1028"/>
      <c r="DW8" s="1029"/>
      <c r="DX8" s="1029"/>
      <c r="DY8" s="1029"/>
      <c r="DZ8" s="1030"/>
      <c r="EA8" s="243"/>
    </row>
    <row r="9" spans="1:131" s="244" customFormat="1" ht="26.25" customHeight="1" x14ac:dyDescent="0.2">
      <c r="A9" s="250">
        <v>3</v>
      </c>
      <c r="B9" s="1079" t="s">
        <v>363</v>
      </c>
      <c r="C9" s="1080"/>
      <c r="D9" s="1080"/>
      <c r="E9" s="1080"/>
      <c r="F9" s="1080"/>
      <c r="G9" s="1080"/>
      <c r="H9" s="1080"/>
      <c r="I9" s="1080"/>
      <c r="J9" s="1080"/>
      <c r="K9" s="1080"/>
      <c r="L9" s="1080"/>
      <c r="M9" s="1080"/>
      <c r="N9" s="1080"/>
      <c r="O9" s="1080"/>
      <c r="P9" s="1081"/>
      <c r="Q9" s="1086">
        <v>1266</v>
      </c>
      <c r="R9" s="1083"/>
      <c r="S9" s="1083"/>
      <c r="T9" s="1083"/>
      <c r="U9" s="1083"/>
      <c r="V9" s="1083">
        <v>899</v>
      </c>
      <c r="W9" s="1083"/>
      <c r="X9" s="1083"/>
      <c r="Y9" s="1083"/>
      <c r="Z9" s="1083"/>
      <c r="AA9" s="1083">
        <f t="shared" ref="AA9:AA16" si="0">Q9-V9</f>
        <v>367</v>
      </c>
      <c r="AB9" s="1083"/>
      <c r="AC9" s="1083"/>
      <c r="AD9" s="1083"/>
      <c r="AE9" s="1087"/>
      <c r="AF9" s="1134" t="s">
        <v>118</v>
      </c>
      <c r="AG9" s="1135"/>
      <c r="AH9" s="1135"/>
      <c r="AI9" s="1135"/>
      <c r="AJ9" s="1136"/>
      <c r="AK9" s="1137">
        <v>27</v>
      </c>
      <c r="AL9" s="1138"/>
      <c r="AM9" s="1138"/>
      <c r="AN9" s="1138"/>
      <c r="AO9" s="1138"/>
      <c r="AP9" s="1138">
        <v>7188</v>
      </c>
      <c r="AQ9" s="1138"/>
      <c r="AR9" s="1138"/>
      <c r="AS9" s="1138"/>
      <c r="AT9" s="1138"/>
      <c r="AU9" s="1132"/>
      <c r="AV9" s="1132"/>
      <c r="AW9" s="1132"/>
      <c r="AX9" s="1132"/>
      <c r="AY9" s="1133"/>
      <c r="AZ9" s="241"/>
      <c r="BA9" s="241"/>
      <c r="BB9" s="241"/>
      <c r="BC9" s="241"/>
      <c r="BD9" s="241"/>
      <c r="BE9" s="242"/>
      <c r="BF9" s="242"/>
      <c r="BG9" s="242"/>
      <c r="BH9" s="242"/>
      <c r="BI9" s="242"/>
      <c r="BJ9" s="242"/>
      <c r="BK9" s="242"/>
      <c r="BL9" s="242"/>
      <c r="BM9" s="242"/>
      <c r="BN9" s="242"/>
      <c r="BO9" s="242"/>
      <c r="BP9" s="242"/>
      <c r="BQ9" s="251">
        <v>3</v>
      </c>
      <c r="BR9" s="252"/>
      <c r="BS9" s="1050" t="s">
        <v>575</v>
      </c>
      <c r="BT9" s="1051"/>
      <c r="BU9" s="1051"/>
      <c r="BV9" s="1051"/>
      <c r="BW9" s="1051"/>
      <c r="BX9" s="1051"/>
      <c r="BY9" s="1051"/>
      <c r="BZ9" s="1051"/>
      <c r="CA9" s="1051"/>
      <c r="CB9" s="1051"/>
      <c r="CC9" s="1051"/>
      <c r="CD9" s="1051"/>
      <c r="CE9" s="1051"/>
      <c r="CF9" s="1051"/>
      <c r="CG9" s="1052"/>
      <c r="CH9" s="1025">
        <v>-31</v>
      </c>
      <c r="CI9" s="1026"/>
      <c r="CJ9" s="1026"/>
      <c r="CK9" s="1026"/>
      <c r="CL9" s="1027"/>
      <c r="CM9" s="1025">
        <v>937</v>
      </c>
      <c r="CN9" s="1026"/>
      <c r="CO9" s="1026"/>
      <c r="CP9" s="1026"/>
      <c r="CQ9" s="1027"/>
      <c r="CR9" s="1025">
        <v>26</v>
      </c>
      <c r="CS9" s="1026"/>
      <c r="CT9" s="1026"/>
      <c r="CU9" s="1026"/>
      <c r="CV9" s="1027"/>
      <c r="CW9" s="1025">
        <v>98</v>
      </c>
      <c r="CX9" s="1026"/>
      <c r="CY9" s="1026"/>
      <c r="CZ9" s="1026"/>
      <c r="DA9" s="1027"/>
      <c r="DB9" s="1025" t="s">
        <v>621</v>
      </c>
      <c r="DC9" s="1026"/>
      <c r="DD9" s="1026"/>
      <c r="DE9" s="1026"/>
      <c r="DF9" s="1027"/>
      <c r="DG9" s="1025" t="s">
        <v>505</v>
      </c>
      <c r="DH9" s="1026"/>
      <c r="DI9" s="1026"/>
      <c r="DJ9" s="1026"/>
      <c r="DK9" s="1027"/>
      <c r="DL9" s="1025" t="s">
        <v>505</v>
      </c>
      <c r="DM9" s="1026"/>
      <c r="DN9" s="1026"/>
      <c r="DO9" s="1026"/>
      <c r="DP9" s="1027"/>
      <c r="DQ9" s="1025" t="s">
        <v>505</v>
      </c>
      <c r="DR9" s="1026"/>
      <c r="DS9" s="1026"/>
      <c r="DT9" s="1026"/>
      <c r="DU9" s="1027"/>
      <c r="DV9" s="1028"/>
      <c r="DW9" s="1029"/>
      <c r="DX9" s="1029"/>
      <c r="DY9" s="1029"/>
      <c r="DZ9" s="1030"/>
      <c r="EA9" s="243"/>
    </row>
    <row r="10" spans="1:131" s="244" customFormat="1" ht="26.25" customHeight="1" x14ac:dyDescent="0.2">
      <c r="A10" s="250">
        <v>4</v>
      </c>
      <c r="B10" s="1079" t="s">
        <v>364</v>
      </c>
      <c r="C10" s="1080"/>
      <c r="D10" s="1080"/>
      <c r="E10" s="1080"/>
      <c r="F10" s="1080"/>
      <c r="G10" s="1080"/>
      <c r="H10" s="1080"/>
      <c r="I10" s="1080"/>
      <c r="J10" s="1080"/>
      <c r="K10" s="1080"/>
      <c r="L10" s="1080"/>
      <c r="M10" s="1080"/>
      <c r="N10" s="1080"/>
      <c r="O10" s="1080"/>
      <c r="P10" s="1081"/>
      <c r="Q10" s="1086">
        <v>1703</v>
      </c>
      <c r="R10" s="1083"/>
      <c r="S10" s="1083"/>
      <c r="T10" s="1083"/>
      <c r="U10" s="1083"/>
      <c r="V10" s="1083">
        <v>1466</v>
      </c>
      <c r="W10" s="1083"/>
      <c r="X10" s="1083"/>
      <c r="Y10" s="1083"/>
      <c r="Z10" s="1083"/>
      <c r="AA10" s="1083">
        <f t="shared" si="0"/>
        <v>237</v>
      </c>
      <c r="AB10" s="1083"/>
      <c r="AC10" s="1083"/>
      <c r="AD10" s="1083"/>
      <c r="AE10" s="1087"/>
      <c r="AF10" s="1134" t="s">
        <v>118</v>
      </c>
      <c r="AG10" s="1135"/>
      <c r="AH10" s="1135"/>
      <c r="AI10" s="1135"/>
      <c r="AJ10" s="1136"/>
      <c r="AK10" s="1137">
        <v>310</v>
      </c>
      <c r="AL10" s="1138"/>
      <c r="AM10" s="1138"/>
      <c r="AN10" s="1138"/>
      <c r="AO10" s="1138"/>
      <c r="AP10" s="1138">
        <v>8007</v>
      </c>
      <c r="AQ10" s="1138"/>
      <c r="AR10" s="1138"/>
      <c r="AS10" s="1138"/>
      <c r="AT10" s="1138"/>
      <c r="AU10" s="1132"/>
      <c r="AV10" s="1132"/>
      <c r="AW10" s="1132"/>
      <c r="AX10" s="1132"/>
      <c r="AY10" s="1133"/>
      <c r="AZ10" s="241"/>
      <c r="BA10" s="241"/>
      <c r="BB10" s="241"/>
      <c r="BC10" s="241"/>
      <c r="BD10" s="241"/>
      <c r="BE10" s="242"/>
      <c r="BF10" s="242"/>
      <c r="BG10" s="242"/>
      <c r="BH10" s="242"/>
      <c r="BI10" s="242"/>
      <c r="BJ10" s="242"/>
      <c r="BK10" s="242"/>
      <c r="BL10" s="242"/>
      <c r="BM10" s="242"/>
      <c r="BN10" s="242"/>
      <c r="BO10" s="242"/>
      <c r="BP10" s="242"/>
      <c r="BQ10" s="251">
        <v>4</v>
      </c>
      <c r="BR10" s="252"/>
      <c r="BS10" s="1050" t="s">
        <v>576</v>
      </c>
      <c r="BT10" s="1051"/>
      <c r="BU10" s="1051"/>
      <c r="BV10" s="1051"/>
      <c r="BW10" s="1051"/>
      <c r="BX10" s="1051"/>
      <c r="BY10" s="1051"/>
      <c r="BZ10" s="1051"/>
      <c r="CA10" s="1051"/>
      <c r="CB10" s="1051"/>
      <c r="CC10" s="1051"/>
      <c r="CD10" s="1051"/>
      <c r="CE10" s="1051"/>
      <c r="CF10" s="1051"/>
      <c r="CG10" s="1052"/>
      <c r="CH10" s="1025">
        <v>-1</v>
      </c>
      <c r="CI10" s="1026"/>
      <c r="CJ10" s="1026"/>
      <c r="CK10" s="1026"/>
      <c r="CL10" s="1027"/>
      <c r="CM10" s="1025">
        <v>282</v>
      </c>
      <c r="CN10" s="1026"/>
      <c r="CO10" s="1026"/>
      <c r="CP10" s="1026"/>
      <c r="CQ10" s="1027"/>
      <c r="CR10" s="1025">
        <v>100</v>
      </c>
      <c r="CS10" s="1026"/>
      <c r="CT10" s="1026"/>
      <c r="CU10" s="1026"/>
      <c r="CV10" s="1027"/>
      <c r="CW10" s="1025">
        <v>27</v>
      </c>
      <c r="CX10" s="1026"/>
      <c r="CY10" s="1026"/>
      <c r="CZ10" s="1026"/>
      <c r="DA10" s="1027"/>
      <c r="DB10" s="1025" t="s">
        <v>505</v>
      </c>
      <c r="DC10" s="1026"/>
      <c r="DD10" s="1026"/>
      <c r="DE10" s="1026"/>
      <c r="DF10" s="1027"/>
      <c r="DG10" s="1025" t="s">
        <v>505</v>
      </c>
      <c r="DH10" s="1026"/>
      <c r="DI10" s="1026"/>
      <c r="DJ10" s="1026"/>
      <c r="DK10" s="1027"/>
      <c r="DL10" s="1025" t="s">
        <v>505</v>
      </c>
      <c r="DM10" s="1026"/>
      <c r="DN10" s="1026"/>
      <c r="DO10" s="1026"/>
      <c r="DP10" s="1027"/>
      <c r="DQ10" s="1025" t="s">
        <v>505</v>
      </c>
      <c r="DR10" s="1026"/>
      <c r="DS10" s="1026"/>
      <c r="DT10" s="1026"/>
      <c r="DU10" s="1027"/>
      <c r="DV10" s="1028"/>
      <c r="DW10" s="1029"/>
      <c r="DX10" s="1029"/>
      <c r="DY10" s="1029"/>
      <c r="DZ10" s="1030"/>
      <c r="EA10" s="243"/>
    </row>
    <row r="11" spans="1:131" s="244" customFormat="1" ht="26.25" customHeight="1" x14ac:dyDescent="0.2">
      <c r="A11" s="250">
        <v>5</v>
      </c>
      <c r="B11" s="1079" t="s">
        <v>365</v>
      </c>
      <c r="C11" s="1080"/>
      <c r="D11" s="1080"/>
      <c r="E11" s="1080"/>
      <c r="F11" s="1080"/>
      <c r="G11" s="1080"/>
      <c r="H11" s="1080"/>
      <c r="I11" s="1080"/>
      <c r="J11" s="1080"/>
      <c r="K11" s="1080"/>
      <c r="L11" s="1080"/>
      <c r="M11" s="1080"/>
      <c r="N11" s="1080"/>
      <c r="O11" s="1080"/>
      <c r="P11" s="1081"/>
      <c r="Q11" s="1086">
        <v>14557</v>
      </c>
      <c r="R11" s="1083"/>
      <c r="S11" s="1083"/>
      <c r="T11" s="1083"/>
      <c r="U11" s="1083"/>
      <c r="V11" s="1083">
        <v>14557</v>
      </c>
      <c r="W11" s="1083"/>
      <c r="X11" s="1083"/>
      <c r="Y11" s="1083"/>
      <c r="Z11" s="1083"/>
      <c r="AA11" s="1083" t="s">
        <v>614</v>
      </c>
      <c r="AB11" s="1083"/>
      <c r="AC11" s="1083"/>
      <c r="AD11" s="1083"/>
      <c r="AE11" s="1087"/>
      <c r="AF11" s="1134" t="s">
        <v>118</v>
      </c>
      <c r="AG11" s="1135"/>
      <c r="AH11" s="1135"/>
      <c r="AI11" s="1135"/>
      <c r="AJ11" s="1136"/>
      <c r="AK11" s="1137">
        <v>3982</v>
      </c>
      <c r="AL11" s="1138"/>
      <c r="AM11" s="1138"/>
      <c r="AN11" s="1138"/>
      <c r="AO11" s="1138"/>
      <c r="AP11" s="1138">
        <v>10091</v>
      </c>
      <c r="AQ11" s="1138"/>
      <c r="AR11" s="1138"/>
      <c r="AS11" s="1138"/>
      <c r="AT11" s="1138"/>
      <c r="AU11" s="1132"/>
      <c r="AV11" s="1132"/>
      <c r="AW11" s="1132"/>
      <c r="AX11" s="1132"/>
      <c r="AY11" s="1133"/>
      <c r="AZ11" s="241"/>
      <c r="BA11" s="241"/>
      <c r="BB11" s="241"/>
      <c r="BC11" s="241"/>
      <c r="BD11" s="241"/>
      <c r="BE11" s="242"/>
      <c r="BF11" s="242"/>
      <c r="BG11" s="242"/>
      <c r="BH11" s="242"/>
      <c r="BI11" s="242"/>
      <c r="BJ11" s="242"/>
      <c r="BK11" s="242"/>
      <c r="BL11" s="242"/>
      <c r="BM11" s="242"/>
      <c r="BN11" s="242"/>
      <c r="BO11" s="242"/>
      <c r="BP11" s="242"/>
      <c r="BQ11" s="251">
        <v>5</v>
      </c>
      <c r="BR11" s="252"/>
      <c r="BS11" s="1050" t="s">
        <v>577</v>
      </c>
      <c r="BT11" s="1051"/>
      <c r="BU11" s="1051"/>
      <c r="BV11" s="1051"/>
      <c r="BW11" s="1051"/>
      <c r="BX11" s="1051"/>
      <c r="BY11" s="1051"/>
      <c r="BZ11" s="1051"/>
      <c r="CA11" s="1051"/>
      <c r="CB11" s="1051"/>
      <c r="CC11" s="1051"/>
      <c r="CD11" s="1051"/>
      <c r="CE11" s="1051"/>
      <c r="CF11" s="1051"/>
      <c r="CG11" s="1052"/>
      <c r="CH11" s="1025">
        <v>-2</v>
      </c>
      <c r="CI11" s="1026"/>
      <c r="CJ11" s="1026"/>
      <c r="CK11" s="1026"/>
      <c r="CL11" s="1027"/>
      <c r="CM11" s="1025">
        <v>4294</v>
      </c>
      <c r="CN11" s="1026"/>
      <c r="CO11" s="1026"/>
      <c r="CP11" s="1026"/>
      <c r="CQ11" s="1027"/>
      <c r="CR11" s="1025">
        <v>2000</v>
      </c>
      <c r="CS11" s="1026"/>
      <c r="CT11" s="1026"/>
      <c r="CU11" s="1026"/>
      <c r="CV11" s="1027"/>
      <c r="CW11" s="1025" t="s">
        <v>505</v>
      </c>
      <c r="CX11" s="1026"/>
      <c r="CY11" s="1026"/>
      <c r="CZ11" s="1026"/>
      <c r="DA11" s="1027"/>
      <c r="DB11" s="1025" t="s">
        <v>505</v>
      </c>
      <c r="DC11" s="1026"/>
      <c r="DD11" s="1026"/>
      <c r="DE11" s="1026"/>
      <c r="DF11" s="1027"/>
      <c r="DG11" s="1025" t="s">
        <v>505</v>
      </c>
      <c r="DH11" s="1026"/>
      <c r="DI11" s="1026"/>
      <c r="DJ11" s="1026"/>
      <c r="DK11" s="1027"/>
      <c r="DL11" s="1025" t="s">
        <v>505</v>
      </c>
      <c r="DM11" s="1026"/>
      <c r="DN11" s="1026"/>
      <c r="DO11" s="1026"/>
      <c r="DP11" s="1027"/>
      <c r="DQ11" s="1025" t="s">
        <v>505</v>
      </c>
      <c r="DR11" s="1026"/>
      <c r="DS11" s="1026"/>
      <c r="DT11" s="1026"/>
      <c r="DU11" s="1027"/>
      <c r="DV11" s="1028"/>
      <c r="DW11" s="1029"/>
      <c r="DX11" s="1029"/>
      <c r="DY11" s="1029"/>
      <c r="DZ11" s="1030"/>
      <c r="EA11" s="243"/>
    </row>
    <row r="12" spans="1:131" s="244" customFormat="1" ht="26.25" customHeight="1" x14ac:dyDescent="0.2">
      <c r="A12" s="250">
        <v>6</v>
      </c>
      <c r="B12" s="1079" t="s">
        <v>366</v>
      </c>
      <c r="C12" s="1080"/>
      <c r="D12" s="1080"/>
      <c r="E12" s="1080"/>
      <c r="F12" s="1080"/>
      <c r="G12" s="1080"/>
      <c r="H12" s="1080"/>
      <c r="I12" s="1080"/>
      <c r="J12" s="1080"/>
      <c r="K12" s="1080"/>
      <c r="L12" s="1080"/>
      <c r="M12" s="1080"/>
      <c r="N12" s="1080"/>
      <c r="O12" s="1080"/>
      <c r="P12" s="1081"/>
      <c r="Q12" s="1086">
        <v>348</v>
      </c>
      <c r="R12" s="1083"/>
      <c r="S12" s="1083"/>
      <c r="T12" s="1083"/>
      <c r="U12" s="1083"/>
      <c r="V12" s="1083">
        <v>348</v>
      </c>
      <c r="W12" s="1083"/>
      <c r="X12" s="1083"/>
      <c r="Y12" s="1083"/>
      <c r="Z12" s="1083"/>
      <c r="AA12" s="1083" t="s">
        <v>614</v>
      </c>
      <c r="AB12" s="1083"/>
      <c r="AC12" s="1083"/>
      <c r="AD12" s="1083"/>
      <c r="AE12" s="1087"/>
      <c r="AF12" s="1134" t="s">
        <v>118</v>
      </c>
      <c r="AG12" s="1135"/>
      <c r="AH12" s="1135"/>
      <c r="AI12" s="1135"/>
      <c r="AJ12" s="1136"/>
      <c r="AK12" s="1137">
        <v>1</v>
      </c>
      <c r="AL12" s="1138"/>
      <c r="AM12" s="1138"/>
      <c r="AN12" s="1138"/>
      <c r="AO12" s="1138"/>
      <c r="AP12" s="1138">
        <v>8137</v>
      </c>
      <c r="AQ12" s="1138"/>
      <c r="AR12" s="1138"/>
      <c r="AS12" s="1138"/>
      <c r="AT12" s="1138"/>
      <c r="AU12" s="1132"/>
      <c r="AV12" s="1132"/>
      <c r="AW12" s="1132"/>
      <c r="AX12" s="1132"/>
      <c r="AY12" s="1133"/>
      <c r="AZ12" s="241"/>
      <c r="BA12" s="241"/>
      <c r="BB12" s="241"/>
      <c r="BC12" s="241"/>
      <c r="BD12" s="241"/>
      <c r="BE12" s="242"/>
      <c r="BF12" s="242"/>
      <c r="BG12" s="242"/>
      <c r="BH12" s="242"/>
      <c r="BI12" s="242"/>
      <c r="BJ12" s="242"/>
      <c r="BK12" s="242"/>
      <c r="BL12" s="242"/>
      <c r="BM12" s="242"/>
      <c r="BN12" s="242"/>
      <c r="BO12" s="242"/>
      <c r="BP12" s="242"/>
      <c r="BQ12" s="251">
        <v>6</v>
      </c>
      <c r="BR12" s="252"/>
      <c r="BS12" s="1050" t="s">
        <v>578</v>
      </c>
      <c r="BT12" s="1051"/>
      <c r="BU12" s="1051"/>
      <c r="BV12" s="1051"/>
      <c r="BW12" s="1051"/>
      <c r="BX12" s="1051"/>
      <c r="BY12" s="1051"/>
      <c r="BZ12" s="1051"/>
      <c r="CA12" s="1051"/>
      <c r="CB12" s="1051"/>
      <c r="CC12" s="1051"/>
      <c r="CD12" s="1051"/>
      <c r="CE12" s="1051"/>
      <c r="CF12" s="1051"/>
      <c r="CG12" s="1052"/>
      <c r="CH12" s="1025">
        <v>36</v>
      </c>
      <c r="CI12" s="1026"/>
      <c r="CJ12" s="1026"/>
      <c r="CK12" s="1026"/>
      <c r="CL12" s="1027"/>
      <c r="CM12" s="1025">
        <v>868</v>
      </c>
      <c r="CN12" s="1026"/>
      <c r="CO12" s="1026"/>
      <c r="CP12" s="1026"/>
      <c r="CQ12" s="1027"/>
      <c r="CR12" s="1025">
        <v>0</v>
      </c>
      <c r="CS12" s="1026"/>
      <c r="CT12" s="1026"/>
      <c r="CU12" s="1026"/>
      <c r="CV12" s="1027"/>
      <c r="CW12" s="1025">
        <v>10</v>
      </c>
      <c r="CX12" s="1026"/>
      <c r="CY12" s="1026"/>
      <c r="CZ12" s="1026"/>
      <c r="DA12" s="1027"/>
      <c r="DB12" s="1025" t="s">
        <v>505</v>
      </c>
      <c r="DC12" s="1026"/>
      <c r="DD12" s="1026"/>
      <c r="DE12" s="1026"/>
      <c r="DF12" s="1027"/>
      <c r="DG12" s="1025" t="s">
        <v>505</v>
      </c>
      <c r="DH12" s="1026"/>
      <c r="DI12" s="1026"/>
      <c r="DJ12" s="1026"/>
      <c r="DK12" s="1027"/>
      <c r="DL12" s="1025" t="s">
        <v>505</v>
      </c>
      <c r="DM12" s="1026"/>
      <c r="DN12" s="1026"/>
      <c r="DO12" s="1026"/>
      <c r="DP12" s="1027"/>
      <c r="DQ12" s="1025" t="s">
        <v>505</v>
      </c>
      <c r="DR12" s="1026"/>
      <c r="DS12" s="1026"/>
      <c r="DT12" s="1026"/>
      <c r="DU12" s="1027"/>
      <c r="DV12" s="1028"/>
      <c r="DW12" s="1029"/>
      <c r="DX12" s="1029"/>
      <c r="DY12" s="1029"/>
      <c r="DZ12" s="1030"/>
      <c r="EA12" s="243"/>
    </row>
    <row r="13" spans="1:131" s="244" customFormat="1" ht="26.25" customHeight="1" x14ac:dyDescent="0.2">
      <c r="A13" s="250">
        <v>7</v>
      </c>
      <c r="B13" s="1079" t="s">
        <v>367</v>
      </c>
      <c r="C13" s="1080"/>
      <c r="D13" s="1080"/>
      <c r="E13" s="1080"/>
      <c r="F13" s="1080"/>
      <c r="G13" s="1080"/>
      <c r="H13" s="1080"/>
      <c r="I13" s="1080"/>
      <c r="J13" s="1080"/>
      <c r="K13" s="1080"/>
      <c r="L13" s="1080"/>
      <c r="M13" s="1080"/>
      <c r="N13" s="1080"/>
      <c r="O13" s="1080"/>
      <c r="P13" s="1081"/>
      <c r="Q13" s="1086">
        <v>1777</v>
      </c>
      <c r="R13" s="1083"/>
      <c r="S13" s="1083"/>
      <c r="T13" s="1083"/>
      <c r="U13" s="1083"/>
      <c r="V13" s="1083">
        <v>656</v>
      </c>
      <c r="W13" s="1083"/>
      <c r="X13" s="1083"/>
      <c r="Y13" s="1083"/>
      <c r="Z13" s="1083"/>
      <c r="AA13" s="1083">
        <f t="shared" si="0"/>
        <v>1121</v>
      </c>
      <c r="AB13" s="1083"/>
      <c r="AC13" s="1083"/>
      <c r="AD13" s="1083"/>
      <c r="AE13" s="1087"/>
      <c r="AF13" s="1134" t="s">
        <v>118</v>
      </c>
      <c r="AG13" s="1135"/>
      <c r="AH13" s="1135"/>
      <c r="AI13" s="1135"/>
      <c r="AJ13" s="1136"/>
      <c r="AK13" s="1137">
        <v>3</v>
      </c>
      <c r="AL13" s="1138"/>
      <c r="AM13" s="1138"/>
      <c r="AN13" s="1138"/>
      <c r="AO13" s="1138"/>
      <c r="AP13" s="1138">
        <v>2615</v>
      </c>
      <c r="AQ13" s="1138"/>
      <c r="AR13" s="1138"/>
      <c r="AS13" s="1138"/>
      <c r="AT13" s="1138"/>
      <c r="AU13" s="1132"/>
      <c r="AV13" s="1132"/>
      <c r="AW13" s="1132"/>
      <c r="AX13" s="1132"/>
      <c r="AY13" s="1133"/>
      <c r="AZ13" s="241"/>
      <c r="BA13" s="241"/>
      <c r="BB13" s="241"/>
      <c r="BC13" s="241"/>
      <c r="BD13" s="241"/>
      <c r="BE13" s="242"/>
      <c r="BF13" s="242"/>
      <c r="BG13" s="242"/>
      <c r="BH13" s="242"/>
      <c r="BI13" s="242"/>
      <c r="BJ13" s="242"/>
      <c r="BK13" s="242"/>
      <c r="BL13" s="242"/>
      <c r="BM13" s="242"/>
      <c r="BN13" s="242"/>
      <c r="BO13" s="242"/>
      <c r="BP13" s="242"/>
      <c r="BQ13" s="251">
        <v>7</v>
      </c>
      <c r="BR13" s="252"/>
      <c r="BS13" s="1050" t="s">
        <v>579</v>
      </c>
      <c r="BT13" s="1051"/>
      <c r="BU13" s="1051"/>
      <c r="BV13" s="1051"/>
      <c r="BW13" s="1051"/>
      <c r="BX13" s="1051"/>
      <c r="BY13" s="1051"/>
      <c r="BZ13" s="1051"/>
      <c r="CA13" s="1051"/>
      <c r="CB13" s="1051"/>
      <c r="CC13" s="1051"/>
      <c r="CD13" s="1051"/>
      <c r="CE13" s="1051"/>
      <c r="CF13" s="1051"/>
      <c r="CG13" s="1052"/>
      <c r="CH13" s="1025">
        <v>0</v>
      </c>
      <c r="CI13" s="1026"/>
      <c r="CJ13" s="1026"/>
      <c r="CK13" s="1026"/>
      <c r="CL13" s="1027"/>
      <c r="CM13" s="1025">
        <v>14</v>
      </c>
      <c r="CN13" s="1026"/>
      <c r="CO13" s="1026"/>
      <c r="CP13" s="1026"/>
      <c r="CQ13" s="1027"/>
      <c r="CR13" s="1025">
        <v>7</v>
      </c>
      <c r="CS13" s="1026"/>
      <c r="CT13" s="1026"/>
      <c r="CU13" s="1026"/>
      <c r="CV13" s="1027"/>
      <c r="CW13" s="1025">
        <v>23</v>
      </c>
      <c r="CX13" s="1026"/>
      <c r="CY13" s="1026"/>
      <c r="CZ13" s="1026"/>
      <c r="DA13" s="1027"/>
      <c r="DB13" s="1025" t="s">
        <v>505</v>
      </c>
      <c r="DC13" s="1026"/>
      <c r="DD13" s="1026"/>
      <c r="DE13" s="1026"/>
      <c r="DF13" s="1027"/>
      <c r="DG13" s="1025" t="s">
        <v>505</v>
      </c>
      <c r="DH13" s="1026"/>
      <c r="DI13" s="1026"/>
      <c r="DJ13" s="1026"/>
      <c r="DK13" s="1027"/>
      <c r="DL13" s="1025" t="s">
        <v>505</v>
      </c>
      <c r="DM13" s="1026"/>
      <c r="DN13" s="1026"/>
      <c r="DO13" s="1026"/>
      <c r="DP13" s="1027"/>
      <c r="DQ13" s="1025" t="s">
        <v>505</v>
      </c>
      <c r="DR13" s="1026"/>
      <c r="DS13" s="1026"/>
      <c r="DT13" s="1026"/>
      <c r="DU13" s="1027"/>
      <c r="DV13" s="1028"/>
      <c r="DW13" s="1029"/>
      <c r="DX13" s="1029"/>
      <c r="DY13" s="1029"/>
      <c r="DZ13" s="1030"/>
      <c r="EA13" s="243"/>
    </row>
    <row r="14" spans="1:131" s="244" customFormat="1" ht="26.25" customHeight="1" x14ac:dyDescent="0.2">
      <c r="A14" s="250">
        <v>8</v>
      </c>
      <c r="B14" s="1079" t="s">
        <v>368</v>
      </c>
      <c r="C14" s="1080"/>
      <c r="D14" s="1080"/>
      <c r="E14" s="1080"/>
      <c r="F14" s="1080"/>
      <c r="G14" s="1080"/>
      <c r="H14" s="1080"/>
      <c r="I14" s="1080"/>
      <c r="J14" s="1080"/>
      <c r="K14" s="1080"/>
      <c r="L14" s="1080"/>
      <c r="M14" s="1080"/>
      <c r="N14" s="1080"/>
      <c r="O14" s="1080"/>
      <c r="P14" s="1081"/>
      <c r="Q14" s="1086">
        <v>879</v>
      </c>
      <c r="R14" s="1083"/>
      <c r="S14" s="1083"/>
      <c r="T14" s="1083"/>
      <c r="U14" s="1083"/>
      <c r="V14" s="1083">
        <v>125</v>
      </c>
      <c r="W14" s="1083"/>
      <c r="X14" s="1083"/>
      <c r="Y14" s="1083"/>
      <c r="Z14" s="1083"/>
      <c r="AA14" s="1083">
        <f t="shared" si="0"/>
        <v>754</v>
      </c>
      <c r="AB14" s="1083"/>
      <c r="AC14" s="1083"/>
      <c r="AD14" s="1083"/>
      <c r="AE14" s="1087"/>
      <c r="AF14" s="1134" t="s">
        <v>118</v>
      </c>
      <c r="AG14" s="1135"/>
      <c r="AH14" s="1135"/>
      <c r="AI14" s="1135"/>
      <c r="AJ14" s="1136"/>
      <c r="AK14" s="1137">
        <v>2</v>
      </c>
      <c r="AL14" s="1138"/>
      <c r="AM14" s="1138"/>
      <c r="AN14" s="1138"/>
      <c r="AO14" s="1138"/>
      <c r="AP14" s="1138" t="s">
        <v>611</v>
      </c>
      <c r="AQ14" s="1138"/>
      <c r="AR14" s="1138"/>
      <c r="AS14" s="1138"/>
      <c r="AT14" s="1138"/>
      <c r="AU14" s="1132"/>
      <c r="AV14" s="1132"/>
      <c r="AW14" s="1132"/>
      <c r="AX14" s="1132"/>
      <c r="AY14" s="1133"/>
      <c r="AZ14" s="241"/>
      <c r="BA14" s="241"/>
      <c r="BB14" s="241"/>
      <c r="BC14" s="241"/>
      <c r="BD14" s="241"/>
      <c r="BE14" s="242"/>
      <c r="BF14" s="242"/>
      <c r="BG14" s="242"/>
      <c r="BH14" s="242"/>
      <c r="BI14" s="242"/>
      <c r="BJ14" s="242"/>
      <c r="BK14" s="242"/>
      <c r="BL14" s="242"/>
      <c r="BM14" s="242"/>
      <c r="BN14" s="242"/>
      <c r="BO14" s="242"/>
      <c r="BP14" s="242"/>
      <c r="BQ14" s="251">
        <v>8</v>
      </c>
      <c r="BR14" s="252"/>
      <c r="BS14" s="1050" t="s">
        <v>580</v>
      </c>
      <c r="BT14" s="1051"/>
      <c r="BU14" s="1051"/>
      <c r="BV14" s="1051"/>
      <c r="BW14" s="1051"/>
      <c r="BX14" s="1051"/>
      <c r="BY14" s="1051"/>
      <c r="BZ14" s="1051"/>
      <c r="CA14" s="1051"/>
      <c r="CB14" s="1051"/>
      <c r="CC14" s="1051"/>
      <c r="CD14" s="1051"/>
      <c r="CE14" s="1051"/>
      <c r="CF14" s="1051"/>
      <c r="CG14" s="1052"/>
      <c r="CH14" s="1025">
        <v>0</v>
      </c>
      <c r="CI14" s="1026"/>
      <c r="CJ14" s="1026"/>
      <c r="CK14" s="1026"/>
      <c r="CL14" s="1027"/>
      <c r="CM14" s="1025">
        <v>13</v>
      </c>
      <c r="CN14" s="1026"/>
      <c r="CO14" s="1026"/>
      <c r="CP14" s="1026"/>
      <c r="CQ14" s="1027"/>
      <c r="CR14" s="1025">
        <v>3</v>
      </c>
      <c r="CS14" s="1026"/>
      <c r="CT14" s="1026"/>
      <c r="CU14" s="1026"/>
      <c r="CV14" s="1027"/>
      <c r="CW14" s="1025">
        <v>44</v>
      </c>
      <c r="CX14" s="1026"/>
      <c r="CY14" s="1026"/>
      <c r="CZ14" s="1026"/>
      <c r="DA14" s="1027"/>
      <c r="DB14" s="1025" t="s">
        <v>505</v>
      </c>
      <c r="DC14" s="1026"/>
      <c r="DD14" s="1026"/>
      <c r="DE14" s="1026"/>
      <c r="DF14" s="1027"/>
      <c r="DG14" s="1025" t="s">
        <v>505</v>
      </c>
      <c r="DH14" s="1026"/>
      <c r="DI14" s="1026"/>
      <c r="DJ14" s="1026"/>
      <c r="DK14" s="1027"/>
      <c r="DL14" s="1025" t="s">
        <v>505</v>
      </c>
      <c r="DM14" s="1026"/>
      <c r="DN14" s="1026"/>
      <c r="DO14" s="1026"/>
      <c r="DP14" s="1027"/>
      <c r="DQ14" s="1025" t="s">
        <v>505</v>
      </c>
      <c r="DR14" s="1026"/>
      <c r="DS14" s="1026"/>
      <c r="DT14" s="1026"/>
      <c r="DU14" s="1027"/>
      <c r="DV14" s="1028"/>
      <c r="DW14" s="1029"/>
      <c r="DX14" s="1029"/>
      <c r="DY14" s="1029"/>
      <c r="DZ14" s="1030"/>
      <c r="EA14" s="243"/>
    </row>
    <row r="15" spans="1:131" s="244" customFormat="1" ht="26.25" customHeight="1" x14ac:dyDescent="0.2">
      <c r="A15" s="250">
        <v>9</v>
      </c>
      <c r="B15" s="1079" t="s">
        <v>369</v>
      </c>
      <c r="C15" s="1080"/>
      <c r="D15" s="1080"/>
      <c r="E15" s="1080"/>
      <c r="F15" s="1080"/>
      <c r="G15" s="1080"/>
      <c r="H15" s="1080"/>
      <c r="I15" s="1080"/>
      <c r="J15" s="1080"/>
      <c r="K15" s="1080"/>
      <c r="L15" s="1080"/>
      <c r="M15" s="1080"/>
      <c r="N15" s="1080"/>
      <c r="O15" s="1080"/>
      <c r="P15" s="1081"/>
      <c r="Q15" s="1086">
        <v>1059</v>
      </c>
      <c r="R15" s="1083"/>
      <c r="S15" s="1083"/>
      <c r="T15" s="1083"/>
      <c r="U15" s="1083"/>
      <c r="V15" s="1083">
        <v>16</v>
      </c>
      <c r="W15" s="1083"/>
      <c r="X15" s="1083"/>
      <c r="Y15" s="1083"/>
      <c r="Z15" s="1083"/>
      <c r="AA15" s="1083">
        <f t="shared" si="0"/>
        <v>1043</v>
      </c>
      <c r="AB15" s="1083"/>
      <c r="AC15" s="1083"/>
      <c r="AD15" s="1083"/>
      <c r="AE15" s="1087"/>
      <c r="AF15" s="1134" t="s">
        <v>118</v>
      </c>
      <c r="AG15" s="1135"/>
      <c r="AH15" s="1135"/>
      <c r="AI15" s="1135"/>
      <c r="AJ15" s="1136"/>
      <c r="AK15" s="1137">
        <v>1</v>
      </c>
      <c r="AL15" s="1138"/>
      <c r="AM15" s="1138"/>
      <c r="AN15" s="1138"/>
      <c r="AO15" s="1138"/>
      <c r="AP15" s="1138" t="s">
        <v>611</v>
      </c>
      <c r="AQ15" s="1138"/>
      <c r="AR15" s="1138"/>
      <c r="AS15" s="1138"/>
      <c r="AT15" s="1138"/>
      <c r="AU15" s="1132"/>
      <c r="AV15" s="1132"/>
      <c r="AW15" s="1132"/>
      <c r="AX15" s="1132"/>
      <c r="AY15" s="1133"/>
      <c r="AZ15" s="241"/>
      <c r="BA15" s="241"/>
      <c r="BB15" s="241"/>
      <c r="BC15" s="241"/>
      <c r="BD15" s="241"/>
      <c r="BE15" s="242"/>
      <c r="BF15" s="242"/>
      <c r="BG15" s="242"/>
      <c r="BH15" s="242"/>
      <c r="BI15" s="242"/>
      <c r="BJ15" s="242"/>
      <c r="BK15" s="242"/>
      <c r="BL15" s="242"/>
      <c r="BM15" s="242"/>
      <c r="BN15" s="242"/>
      <c r="BO15" s="242"/>
      <c r="BP15" s="242"/>
      <c r="BQ15" s="251">
        <v>9</v>
      </c>
      <c r="BR15" s="252"/>
      <c r="BS15" s="1050" t="s">
        <v>581</v>
      </c>
      <c r="BT15" s="1051"/>
      <c r="BU15" s="1051"/>
      <c r="BV15" s="1051"/>
      <c r="BW15" s="1051"/>
      <c r="BX15" s="1051"/>
      <c r="BY15" s="1051"/>
      <c r="BZ15" s="1051"/>
      <c r="CA15" s="1051"/>
      <c r="CB15" s="1051"/>
      <c r="CC15" s="1051"/>
      <c r="CD15" s="1051"/>
      <c r="CE15" s="1051"/>
      <c r="CF15" s="1051"/>
      <c r="CG15" s="1052"/>
      <c r="CH15" s="1025">
        <v>-1066</v>
      </c>
      <c r="CI15" s="1026"/>
      <c r="CJ15" s="1026"/>
      <c r="CK15" s="1026"/>
      <c r="CL15" s="1027"/>
      <c r="CM15" s="1025">
        <v>212</v>
      </c>
      <c r="CN15" s="1026"/>
      <c r="CO15" s="1026"/>
      <c r="CP15" s="1026"/>
      <c r="CQ15" s="1027"/>
      <c r="CR15" s="1025">
        <v>196</v>
      </c>
      <c r="CS15" s="1026"/>
      <c r="CT15" s="1026"/>
      <c r="CU15" s="1026"/>
      <c r="CV15" s="1027"/>
      <c r="CW15" s="1025" t="s">
        <v>505</v>
      </c>
      <c r="CX15" s="1026"/>
      <c r="CY15" s="1026"/>
      <c r="CZ15" s="1026"/>
      <c r="DA15" s="1027"/>
      <c r="DB15" s="1025" t="s">
        <v>505</v>
      </c>
      <c r="DC15" s="1026"/>
      <c r="DD15" s="1026"/>
      <c r="DE15" s="1026"/>
      <c r="DF15" s="1027"/>
      <c r="DG15" s="1025" t="s">
        <v>505</v>
      </c>
      <c r="DH15" s="1026"/>
      <c r="DI15" s="1026"/>
      <c r="DJ15" s="1026"/>
      <c r="DK15" s="1027"/>
      <c r="DL15" s="1025" t="s">
        <v>505</v>
      </c>
      <c r="DM15" s="1026"/>
      <c r="DN15" s="1026"/>
      <c r="DO15" s="1026"/>
      <c r="DP15" s="1027"/>
      <c r="DQ15" s="1025" t="s">
        <v>505</v>
      </c>
      <c r="DR15" s="1026"/>
      <c r="DS15" s="1026"/>
      <c r="DT15" s="1026"/>
      <c r="DU15" s="1027"/>
      <c r="DV15" s="1028"/>
      <c r="DW15" s="1029"/>
      <c r="DX15" s="1029"/>
      <c r="DY15" s="1029"/>
      <c r="DZ15" s="1030"/>
      <c r="EA15" s="243"/>
    </row>
    <row r="16" spans="1:131" s="244" customFormat="1" ht="26.25" customHeight="1" x14ac:dyDescent="0.2">
      <c r="A16" s="250">
        <v>10</v>
      </c>
      <c r="B16" s="1079" t="s">
        <v>370</v>
      </c>
      <c r="C16" s="1080"/>
      <c r="D16" s="1080"/>
      <c r="E16" s="1080"/>
      <c r="F16" s="1080"/>
      <c r="G16" s="1080"/>
      <c r="H16" s="1080"/>
      <c r="I16" s="1080"/>
      <c r="J16" s="1080"/>
      <c r="K16" s="1080"/>
      <c r="L16" s="1080"/>
      <c r="M16" s="1080"/>
      <c r="N16" s="1080"/>
      <c r="O16" s="1080"/>
      <c r="P16" s="1081"/>
      <c r="Q16" s="1086">
        <v>14891</v>
      </c>
      <c r="R16" s="1083"/>
      <c r="S16" s="1083"/>
      <c r="T16" s="1083"/>
      <c r="U16" s="1083"/>
      <c r="V16" s="1083">
        <v>14810</v>
      </c>
      <c r="W16" s="1083"/>
      <c r="X16" s="1083"/>
      <c r="Y16" s="1083"/>
      <c r="Z16" s="1083"/>
      <c r="AA16" s="1083">
        <f t="shared" si="0"/>
        <v>81</v>
      </c>
      <c r="AB16" s="1083"/>
      <c r="AC16" s="1083"/>
      <c r="AD16" s="1083"/>
      <c r="AE16" s="1087"/>
      <c r="AF16" s="1134">
        <v>81</v>
      </c>
      <c r="AG16" s="1135"/>
      <c r="AH16" s="1135"/>
      <c r="AI16" s="1135"/>
      <c r="AJ16" s="1136"/>
      <c r="AK16" s="1137">
        <v>1164</v>
      </c>
      <c r="AL16" s="1138"/>
      <c r="AM16" s="1138"/>
      <c r="AN16" s="1138"/>
      <c r="AO16" s="1138"/>
      <c r="AP16" s="1138">
        <v>58987</v>
      </c>
      <c r="AQ16" s="1138"/>
      <c r="AR16" s="1138"/>
      <c r="AS16" s="1138"/>
      <c r="AT16" s="1138"/>
      <c r="AU16" s="1132"/>
      <c r="AV16" s="1132"/>
      <c r="AW16" s="1132"/>
      <c r="AX16" s="1132"/>
      <c r="AY16" s="1133"/>
      <c r="AZ16" s="241"/>
      <c r="BA16" s="241"/>
      <c r="BB16" s="241"/>
      <c r="BC16" s="241"/>
      <c r="BD16" s="241"/>
      <c r="BE16" s="242"/>
      <c r="BF16" s="242"/>
      <c r="BG16" s="242"/>
      <c r="BH16" s="242"/>
      <c r="BI16" s="242"/>
      <c r="BJ16" s="242"/>
      <c r="BK16" s="242"/>
      <c r="BL16" s="242"/>
      <c r="BM16" s="242"/>
      <c r="BN16" s="242"/>
      <c r="BO16" s="242"/>
      <c r="BP16" s="242"/>
      <c r="BQ16" s="251">
        <v>10</v>
      </c>
      <c r="BR16" s="252"/>
      <c r="BS16" s="1050" t="s">
        <v>582</v>
      </c>
      <c r="BT16" s="1051"/>
      <c r="BU16" s="1051"/>
      <c r="BV16" s="1051"/>
      <c r="BW16" s="1051"/>
      <c r="BX16" s="1051"/>
      <c r="BY16" s="1051"/>
      <c r="BZ16" s="1051"/>
      <c r="CA16" s="1051"/>
      <c r="CB16" s="1051"/>
      <c r="CC16" s="1051"/>
      <c r="CD16" s="1051"/>
      <c r="CE16" s="1051"/>
      <c r="CF16" s="1051"/>
      <c r="CG16" s="1052"/>
      <c r="CH16" s="1025">
        <v>10</v>
      </c>
      <c r="CI16" s="1026"/>
      <c r="CJ16" s="1026"/>
      <c r="CK16" s="1026"/>
      <c r="CL16" s="1027"/>
      <c r="CM16" s="1025">
        <v>764</v>
      </c>
      <c r="CN16" s="1026"/>
      <c r="CO16" s="1026"/>
      <c r="CP16" s="1026"/>
      <c r="CQ16" s="1027"/>
      <c r="CR16" s="1025">
        <v>9</v>
      </c>
      <c r="CS16" s="1026"/>
      <c r="CT16" s="1026"/>
      <c r="CU16" s="1026"/>
      <c r="CV16" s="1027"/>
      <c r="CW16" s="1025" t="s">
        <v>505</v>
      </c>
      <c r="CX16" s="1026"/>
      <c r="CY16" s="1026"/>
      <c r="CZ16" s="1026"/>
      <c r="DA16" s="1027"/>
      <c r="DB16" s="1025" t="s">
        <v>505</v>
      </c>
      <c r="DC16" s="1026"/>
      <c r="DD16" s="1026"/>
      <c r="DE16" s="1026"/>
      <c r="DF16" s="1027"/>
      <c r="DG16" s="1025" t="s">
        <v>505</v>
      </c>
      <c r="DH16" s="1026"/>
      <c r="DI16" s="1026"/>
      <c r="DJ16" s="1026"/>
      <c r="DK16" s="1027"/>
      <c r="DL16" s="1025" t="s">
        <v>505</v>
      </c>
      <c r="DM16" s="1026"/>
      <c r="DN16" s="1026"/>
      <c r="DO16" s="1026"/>
      <c r="DP16" s="1027"/>
      <c r="DQ16" s="1025" t="s">
        <v>505</v>
      </c>
      <c r="DR16" s="1026"/>
      <c r="DS16" s="1026"/>
      <c r="DT16" s="1026"/>
      <c r="DU16" s="1027"/>
      <c r="DV16" s="1028"/>
      <c r="DW16" s="1029"/>
      <c r="DX16" s="1029"/>
      <c r="DY16" s="1029"/>
      <c r="DZ16" s="1030"/>
      <c r="EA16" s="243"/>
    </row>
    <row r="17" spans="1:131" s="244" customFormat="1" ht="26.25" customHeight="1" x14ac:dyDescent="0.2">
      <c r="A17" s="250">
        <v>11</v>
      </c>
      <c r="B17" s="1079" t="s">
        <v>371</v>
      </c>
      <c r="C17" s="1080"/>
      <c r="D17" s="1080"/>
      <c r="E17" s="1080"/>
      <c r="F17" s="1080"/>
      <c r="G17" s="1080"/>
      <c r="H17" s="1080"/>
      <c r="I17" s="1080"/>
      <c r="J17" s="1080"/>
      <c r="K17" s="1080"/>
      <c r="L17" s="1080"/>
      <c r="M17" s="1080"/>
      <c r="N17" s="1080"/>
      <c r="O17" s="1080"/>
      <c r="P17" s="1081"/>
      <c r="Q17" s="1086">
        <v>47924</v>
      </c>
      <c r="R17" s="1083"/>
      <c r="S17" s="1083"/>
      <c r="T17" s="1083"/>
      <c r="U17" s="1083"/>
      <c r="V17" s="1083">
        <v>47924</v>
      </c>
      <c r="W17" s="1083"/>
      <c r="X17" s="1083"/>
      <c r="Y17" s="1083"/>
      <c r="Z17" s="1083"/>
      <c r="AA17" s="1083" t="s">
        <v>614</v>
      </c>
      <c r="AB17" s="1083"/>
      <c r="AC17" s="1083"/>
      <c r="AD17" s="1083"/>
      <c r="AE17" s="1087"/>
      <c r="AF17" s="1134" t="s">
        <v>118</v>
      </c>
      <c r="AG17" s="1135"/>
      <c r="AH17" s="1135"/>
      <c r="AI17" s="1135"/>
      <c r="AJ17" s="1136"/>
      <c r="AK17" s="1137" t="s">
        <v>611</v>
      </c>
      <c r="AL17" s="1138"/>
      <c r="AM17" s="1138"/>
      <c r="AN17" s="1138"/>
      <c r="AO17" s="1138"/>
      <c r="AP17" s="1138" t="s">
        <v>611</v>
      </c>
      <c r="AQ17" s="1138"/>
      <c r="AR17" s="1138"/>
      <c r="AS17" s="1138"/>
      <c r="AT17" s="1138"/>
      <c r="AU17" s="1132"/>
      <c r="AV17" s="1132"/>
      <c r="AW17" s="1132"/>
      <c r="AX17" s="1132"/>
      <c r="AY17" s="1133"/>
      <c r="AZ17" s="241"/>
      <c r="BA17" s="241"/>
      <c r="BB17" s="241"/>
      <c r="BC17" s="241"/>
      <c r="BD17" s="241"/>
      <c r="BE17" s="242"/>
      <c r="BF17" s="242"/>
      <c r="BG17" s="242"/>
      <c r="BH17" s="242"/>
      <c r="BI17" s="242"/>
      <c r="BJ17" s="242"/>
      <c r="BK17" s="242"/>
      <c r="BL17" s="242"/>
      <c r="BM17" s="242"/>
      <c r="BN17" s="242"/>
      <c r="BO17" s="242"/>
      <c r="BP17" s="242"/>
      <c r="BQ17" s="251">
        <v>11</v>
      </c>
      <c r="BR17" s="252"/>
      <c r="BS17" s="1050" t="s">
        <v>583</v>
      </c>
      <c r="BT17" s="1051"/>
      <c r="BU17" s="1051"/>
      <c r="BV17" s="1051"/>
      <c r="BW17" s="1051"/>
      <c r="BX17" s="1051"/>
      <c r="BY17" s="1051"/>
      <c r="BZ17" s="1051"/>
      <c r="CA17" s="1051"/>
      <c r="CB17" s="1051"/>
      <c r="CC17" s="1051"/>
      <c r="CD17" s="1051"/>
      <c r="CE17" s="1051"/>
      <c r="CF17" s="1051"/>
      <c r="CG17" s="1052"/>
      <c r="CH17" s="1025">
        <v>-13</v>
      </c>
      <c r="CI17" s="1026"/>
      <c r="CJ17" s="1026"/>
      <c r="CK17" s="1026"/>
      <c r="CL17" s="1027"/>
      <c r="CM17" s="1025">
        <v>1818</v>
      </c>
      <c r="CN17" s="1026"/>
      <c r="CO17" s="1026"/>
      <c r="CP17" s="1026"/>
      <c r="CQ17" s="1027"/>
      <c r="CR17" s="1025">
        <v>609</v>
      </c>
      <c r="CS17" s="1026"/>
      <c r="CT17" s="1026"/>
      <c r="CU17" s="1026"/>
      <c r="CV17" s="1027"/>
      <c r="CW17" s="1025">
        <v>129</v>
      </c>
      <c r="CX17" s="1026"/>
      <c r="CY17" s="1026"/>
      <c r="CZ17" s="1026"/>
      <c r="DA17" s="1027"/>
      <c r="DB17" s="1025" t="s">
        <v>505</v>
      </c>
      <c r="DC17" s="1026"/>
      <c r="DD17" s="1026"/>
      <c r="DE17" s="1026"/>
      <c r="DF17" s="1027"/>
      <c r="DG17" s="1025" t="s">
        <v>505</v>
      </c>
      <c r="DH17" s="1026"/>
      <c r="DI17" s="1026"/>
      <c r="DJ17" s="1026"/>
      <c r="DK17" s="1027"/>
      <c r="DL17" s="1025" t="s">
        <v>505</v>
      </c>
      <c r="DM17" s="1026"/>
      <c r="DN17" s="1026"/>
      <c r="DO17" s="1026"/>
      <c r="DP17" s="1027"/>
      <c r="DQ17" s="1025" t="s">
        <v>505</v>
      </c>
      <c r="DR17" s="1026"/>
      <c r="DS17" s="1026"/>
      <c r="DT17" s="1026"/>
      <c r="DU17" s="1027"/>
      <c r="DV17" s="1028"/>
      <c r="DW17" s="1029"/>
      <c r="DX17" s="1029"/>
      <c r="DY17" s="1029"/>
      <c r="DZ17" s="1030"/>
      <c r="EA17" s="243"/>
    </row>
    <row r="18" spans="1:131" s="244" customFormat="1" ht="26.25" customHeight="1" x14ac:dyDescent="0.2">
      <c r="A18" s="250">
        <v>12</v>
      </c>
      <c r="B18" s="1079"/>
      <c r="C18" s="1080"/>
      <c r="D18" s="1080"/>
      <c r="E18" s="1080"/>
      <c r="F18" s="1080"/>
      <c r="G18" s="1080"/>
      <c r="H18" s="1080"/>
      <c r="I18" s="1080"/>
      <c r="J18" s="1080"/>
      <c r="K18" s="1080"/>
      <c r="L18" s="1080"/>
      <c r="M18" s="1080"/>
      <c r="N18" s="1080"/>
      <c r="O18" s="1080"/>
      <c r="P18" s="1081"/>
      <c r="Q18" s="1086"/>
      <c r="R18" s="1083"/>
      <c r="S18" s="1083"/>
      <c r="T18" s="1083"/>
      <c r="U18" s="1083"/>
      <c r="V18" s="1083"/>
      <c r="W18" s="1083"/>
      <c r="X18" s="1083"/>
      <c r="Y18" s="1083"/>
      <c r="Z18" s="1083"/>
      <c r="AA18" s="1083"/>
      <c r="AB18" s="1083"/>
      <c r="AC18" s="1083"/>
      <c r="AD18" s="1083"/>
      <c r="AE18" s="1087"/>
      <c r="AF18" s="1134"/>
      <c r="AG18" s="1135"/>
      <c r="AH18" s="1135"/>
      <c r="AI18" s="1135"/>
      <c r="AJ18" s="1136"/>
      <c r="AK18" s="1137"/>
      <c r="AL18" s="1138"/>
      <c r="AM18" s="1138"/>
      <c r="AN18" s="1138"/>
      <c r="AO18" s="1138"/>
      <c r="AP18" s="1138"/>
      <c r="AQ18" s="1138"/>
      <c r="AR18" s="1138"/>
      <c r="AS18" s="1138"/>
      <c r="AT18" s="1138"/>
      <c r="AU18" s="1132"/>
      <c r="AV18" s="1132"/>
      <c r="AW18" s="1132"/>
      <c r="AX18" s="1132"/>
      <c r="AY18" s="1133"/>
      <c r="AZ18" s="241"/>
      <c r="BA18" s="241"/>
      <c r="BB18" s="241"/>
      <c r="BC18" s="241"/>
      <c r="BD18" s="241"/>
      <c r="BE18" s="242"/>
      <c r="BF18" s="242"/>
      <c r="BG18" s="242"/>
      <c r="BH18" s="242"/>
      <c r="BI18" s="242"/>
      <c r="BJ18" s="242"/>
      <c r="BK18" s="242"/>
      <c r="BL18" s="242"/>
      <c r="BM18" s="242"/>
      <c r="BN18" s="242"/>
      <c r="BO18" s="242"/>
      <c r="BP18" s="242"/>
      <c r="BQ18" s="251">
        <v>12</v>
      </c>
      <c r="BR18" s="252"/>
      <c r="BS18" s="1050" t="s">
        <v>584</v>
      </c>
      <c r="BT18" s="1051"/>
      <c r="BU18" s="1051"/>
      <c r="BV18" s="1051"/>
      <c r="BW18" s="1051"/>
      <c r="BX18" s="1051"/>
      <c r="BY18" s="1051"/>
      <c r="BZ18" s="1051"/>
      <c r="CA18" s="1051"/>
      <c r="CB18" s="1051"/>
      <c r="CC18" s="1051"/>
      <c r="CD18" s="1051"/>
      <c r="CE18" s="1051"/>
      <c r="CF18" s="1051"/>
      <c r="CG18" s="1052"/>
      <c r="CH18" s="1025">
        <v>-1</v>
      </c>
      <c r="CI18" s="1026"/>
      <c r="CJ18" s="1026"/>
      <c r="CK18" s="1026"/>
      <c r="CL18" s="1027"/>
      <c r="CM18" s="1025">
        <v>1332</v>
      </c>
      <c r="CN18" s="1026"/>
      <c r="CO18" s="1026"/>
      <c r="CP18" s="1026"/>
      <c r="CQ18" s="1027"/>
      <c r="CR18" s="1025">
        <v>425</v>
      </c>
      <c r="CS18" s="1026"/>
      <c r="CT18" s="1026"/>
      <c r="CU18" s="1026"/>
      <c r="CV18" s="1027"/>
      <c r="CW18" s="1025">
        <v>5</v>
      </c>
      <c r="CX18" s="1026"/>
      <c r="CY18" s="1026"/>
      <c r="CZ18" s="1026"/>
      <c r="DA18" s="1027"/>
      <c r="DB18" s="1025" t="s">
        <v>505</v>
      </c>
      <c r="DC18" s="1026"/>
      <c r="DD18" s="1026"/>
      <c r="DE18" s="1026"/>
      <c r="DF18" s="1027"/>
      <c r="DG18" s="1025" t="s">
        <v>505</v>
      </c>
      <c r="DH18" s="1026"/>
      <c r="DI18" s="1026"/>
      <c r="DJ18" s="1026"/>
      <c r="DK18" s="1027"/>
      <c r="DL18" s="1025" t="s">
        <v>505</v>
      </c>
      <c r="DM18" s="1026"/>
      <c r="DN18" s="1026"/>
      <c r="DO18" s="1026"/>
      <c r="DP18" s="1027"/>
      <c r="DQ18" s="1025" t="s">
        <v>505</v>
      </c>
      <c r="DR18" s="1026"/>
      <c r="DS18" s="1026"/>
      <c r="DT18" s="1026"/>
      <c r="DU18" s="1027"/>
      <c r="DV18" s="1028"/>
      <c r="DW18" s="1029"/>
      <c r="DX18" s="1029"/>
      <c r="DY18" s="1029"/>
      <c r="DZ18" s="1030"/>
      <c r="EA18" s="243"/>
    </row>
    <row r="19" spans="1:131" s="244" customFormat="1" ht="26.25" customHeight="1" x14ac:dyDescent="0.2">
      <c r="A19" s="250">
        <v>13</v>
      </c>
      <c r="B19" s="1079"/>
      <c r="C19" s="1080"/>
      <c r="D19" s="1080"/>
      <c r="E19" s="1080"/>
      <c r="F19" s="1080"/>
      <c r="G19" s="1080"/>
      <c r="H19" s="1080"/>
      <c r="I19" s="1080"/>
      <c r="J19" s="1080"/>
      <c r="K19" s="1080"/>
      <c r="L19" s="1080"/>
      <c r="M19" s="1080"/>
      <c r="N19" s="1080"/>
      <c r="O19" s="1080"/>
      <c r="P19" s="1081"/>
      <c r="Q19" s="1086"/>
      <c r="R19" s="1083"/>
      <c r="S19" s="1083"/>
      <c r="T19" s="1083"/>
      <c r="U19" s="1083"/>
      <c r="V19" s="1083"/>
      <c r="W19" s="1083"/>
      <c r="X19" s="1083"/>
      <c r="Y19" s="1083"/>
      <c r="Z19" s="1083"/>
      <c r="AA19" s="1083"/>
      <c r="AB19" s="1083"/>
      <c r="AC19" s="1083"/>
      <c r="AD19" s="1083"/>
      <c r="AE19" s="1087"/>
      <c r="AF19" s="1134"/>
      <c r="AG19" s="1135"/>
      <c r="AH19" s="1135"/>
      <c r="AI19" s="1135"/>
      <c r="AJ19" s="1136"/>
      <c r="AK19" s="1137"/>
      <c r="AL19" s="1138"/>
      <c r="AM19" s="1138"/>
      <c r="AN19" s="1138"/>
      <c r="AO19" s="1138"/>
      <c r="AP19" s="1138"/>
      <c r="AQ19" s="1138"/>
      <c r="AR19" s="1138"/>
      <c r="AS19" s="1138"/>
      <c r="AT19" s="1138"/>
      <c r="AU19" s="1132"/>
      <c r="AV19" s="1132"/>
      <c r="AW19" s="1132"/>
      <c r="AX19" s="1132"/>
      <c r="AY19" s="1133"/>
      <c r="AZ19" s="241"/>
      <c r="BA19" s="241"/>
      <c r="BB19" s="241"/>
      <c r="BC19" s="241"/>
      <c r="BD19" s="241"/>
      <c r="BE19" s="242"/>
      <c r="BF19" s="242"/>
      <c r="BG19" s="242"/>
      <c r="BH19" s="242"/>
      <c r="BI19" s="242"/>
      <c r="BJ19" s="242"/>
      <c r="BK19" s="242"/>
      <c r="BL19" s="242"/>
      <c r="BM19" s="242"/>
      <c r="BN19" s="242"/>
      <c r="BO19" s="242"/>
      <c r="BP19" s="242"/>
      <c r="BQ19" s="251">
        <v>13</v>
      </c>
      <c r="BR19" s="252" t="s">
        <v>612</v>
      </c>
      <c r="BS19" s="1050" t="s">
        <v>585</v>
      </c>
      <c r="BT19" s="1051"/>
      <c r="BU19" s="1051"/>
      <c r="BV19" s="1051"/>
      <c r="BW19" s="1051"/>
      <c r="BX19" s="1051"/>
      <c r="BY19" s="1051"/>
      <c r="BZ19" s="1051"/>
      <c r="CA19" s="1051"/>
      <c r="CB19" s="1051"/>
      <c r="CC19" s="1051"/>
      <c r="CD19" s="1051"/>
      <c r="CE19" s="1051"/>
      <c r="CF19" s="1051"/>
      <c r="CG19" s="1052"/>
      <c r="CH19" s="1025">
        <v>-67</v>
      </c>
      <c r="CI19" s="1026"/>
      <c r="CJ19" s="1026"/>
      <c r="CK19" s="1026"/>
      <c r="CL19" s="1027"/>
      <c r="CM19" s="1025">
        <v>328</v>
      </c>
      <c r="CN19" s="1026"/>
      <c r="CO19" s="1026"/>
      <c r="CP19" s="1026"/>
      <c r="CQ19" s="1027"/>
      <c r="CR19" s="1025">
        <v>5</v>
      </c>
      <c r="CS19" s="1026"/>
      <c r="CT19" s="1026"/>
      <c r="CU19" s="1026"/>
      <c r="CV19" s="1027"/>
      <c r="CW19" s="1025">
        <v>302</v>
      </c>
      <c r="CX19" s="1026"/>
      <c r="CY19" s="1026"/>
      <c r="CZ19" s="1026"/>
      <c r="DA19" s="1027"/>
      <c r="DB19" s="1025">
        <v>13178</v>
      </c>
      <c r="DC19" s="1026"/>
      <c r="DD19" s="1026"/>
      <c r="DE19" s="1026"/>
      <c r="DF19" s="1027"/>
      <c r="DG19" s="1025" t="s">
        <v>505</v>
      </c>
      <c r="DH19" s="1026"/>
      <c r="DI19" s="1026"/>
      <c r="DJ19" s="1026"/>
      <c r="DK19" s="1027"/>
      <c r="DL19" s="1025">
        <v>167</v>
      </c>
      <c r="DM19" s="1026"/>
      <c r="DN19" s="1026"/>
      <c r="DO19" s="1026"/>
      <c r="DP19" s="1027"/>
      <c r="DQ19" s="1025">
        <v>150</v>
      </c>
      <c r="DR19" s="1026"/>
      <c r="DS19" s="1026"/>
      <c r="DT19" s="1026"/>
      <c r="DU19" s="1027"/>
      <c r="DV19" s="1028"/>
      <c r="DW19" s="1029"/>
      <c r="DX19" s="1029"/>
      <c r="DY19" s="1029"/>
      <c r="DZ19" s="1030"/>
      <c r="EA19" s="243"/>
    </row>
    <row r="20" spans="1:131" s="244" customFormat="1" ht="26.25" customHeight="1" x14ac:dyDescent="0.2">
      <c r="A20" s="250">
        <v>14</v>
      </c>
      <c r="B20" s="1079"/>
      <c r="C20" s="1080"/>
      <c r="D20" s="1080"/>
      <c r="E20" s="1080"/>
      <c r="F20" s="1080"/>
      <c r="G20" s="1080"/>
      <c r="H20" s="1080"/>
      <c r="I20" s="1080"/>
      <c r="J20" s="1080"/>
      <c r="K20" s="1080"/>
      <c r="L20" s="1080"/>
      <c r="M20" s="1080"/>
      <c r="N20" s="1080"/>
      <c r="O20" s="1080"/>
      <c r="P20" s="1081"/>
      <c r="Q20" s="1086"/>
      <c r="R20" s="1083"/>
      <c r="S20" s="1083"/>
      <c r="T20" s="1083"/>
      <c r="U20" s="1083"/>
      <c r="V20" s="1083"/>
      <c r="W20" s="1083"/>
      <c r="X20" s="1083"/>
      <c r="Y20" s="1083"/>
      <c r="Z20" s="1083"/>
      <c r="AA20" s="1083"/>
      <c r="AB20" s="1083"/>
      <c r="AC20" s="1083"/>
      <c r="AD20" s="1083"/>
      <c r="AE20" s="1087"/>
      <c r="AF20" s="1134"/>
      <c r="AG20" s="1135"/>
      <c r="AH20" s="1135"/>
      <c r="AI20" s="1135"/>
      <c r="AJ20" s="1136"/>
      <c r="AK20" s="1137"/>
      <c r="AL20" s="1138"/>
      <c r="AM20" s="1138"/>
      <c r="AN20" s="1138"/>
      <c r="AO20" s="1138"/>
      <c r="AP20" s="1138"/>
      <c r="AQ20" s="1138"/>
      <c r="AR20" s="1138"/>
      <c r="AS20" s="1138"/>
      <c r="AT20" s="1138"/>
      <c r="AU20" s="1132"/>
      <c r="AV20" s="1132"/>
      <c r="AW20" s="1132"/>
      <c r="AX20" s="1132"/>
      <c r="AY20" s="1133"/>
      <c r="AZ20" s="241"/>
      <c r="BA20" s="241"/>
      <c r="BB20" s="241"/>
      <c r="BC20" s="241"/>
      <c r="BD20" s="241"/>
      <c r="BE20" s="242"/>
      <c r="BF20" s="242"/>
      <c r="BG20" s="242"/>
      <c r="BH20" s="242"/>
      <c r="BI20" s="242"/>
      <c r="BJ20" s="242"/>
      <c r="BK20" s="242"/>
      <c r="BL20" s="242"/>
      <c r="BM20" s="242"/>
      <c r="BN20" s="242"/>
      <c r="BO20" s="242"/>
      <c r="BP20" s="242"/>
      <c r="BQ20" s="251">
        <v>14</v>
      </c>
      <c r="BR20" s="252" t="s">
        <v>612</v>
      </c>
      <c r="BS20" s="1050" t="s">
        <v>586</v>
      </c>
      <c r="BT20" s="1051"/>
      <c r="BU20" s="1051"/>
      <c r="BV20" s="1051"/>
      <c r="BW20" s="1051"/>
      <c r="BX20" s="1051"/>
      <c r="BY20" s="1051"/>
      <c r="BZ20" s="1051"/>
      <c r="CA20" s="1051"/>
      <c r="CB20" s="1051"/>
      <c r="CC20" s="1051"/>
      <c r="CD20" s="1051"/>
      <c r="CE20" s="1051"/>
      <c r="CF20" s="1051"/>
      <c r="CG20" s="1052"/>
      <c r="CH20" s="1025">
        <v>142</v>
      </c>
      <c r="CI20" s="1026"/>
      <c r="CJ20" s="1026"/>
      <c r="CK20" s="1026"/>
      <c r="CL20" s="1027"/>
      <c r="CM20" s="1025">
        <v>1593</v>
      </c>
      <c r="CN20" s="1026"/>
      <c r="CO20" s="1026"/>
      <c r="CP20" s="1026"/>
      <c r="CQ20" s="1027"/>
      <c r="CR20" s="1025">
        <v>200</v>
      </c>
      <c r="CS20" s="1026"/>
      <c r="CT20" s="1026"/>
      <c r="CU20" s="1026"/>
      <c r="CV20" s="1027"/>
      <c r="CW20" s="1025" t="s">
        <v>505</v>
      </c>
      <c r="CX20" s="1026"/>
      <c r="CY20" s="1026"/>
      <c r="CZ20" s="1026"/>
      <c r="DA20" s="1027"/>
      <c r="DB20" s="1025" t="s">
        <v>505</v>
      </c>
      <c r="DC20" s="1026"/>
      <c r="DD20" s="1026"/>
      <c r="DE20" s="1026"/>
      <c r="DF20" s="1027"/>
      <c r="DG20" s="1025" t="s">
        <v>505</v>
      </c>
      <c r="DH20" s="1026"/>
      <c r="DI20" s="1026"/>
      <c r="DJ20" s="1026"/>
      <c r="DK20" s="1027"/>
      <c r="DL20" s="1025">
        <v>13</v>
      </c>
      <c r="DM20" s="1026"/>
      <c r="DN20" s="1026"/>
      <c r="DO20" s="1026"/>
      <c r="DP20" s="1027"/>
      <c r="DQ20" s="1025">
        <v>3</v>
      </c>
      <c r="DR20" s="1026"/>
      <c r="DS20" s="1026"/>
      <c r="DT20" s="1026"/>
      <c r="DU20" s="1027"/>
      <c r="DV20" s="1028"/>
      <c r="DW20" s="1029"/>
      <c r="DX20" s="1029"/>
      <c r="DY20" s="1029"/>
      <c r="DZ20" s="1030"/>
      <c r="EA20" s="243"/>
    </row>
    <row r="21" spans="1:131" s="244" customFormat="1" ht="26.25" customHeight="1" thickBot="1" x14ac:dyDescent="0.25">
      <c r="A21" s="250">
        <v>15</v>
      </c>
      <c r="B21" s="1079"/>
      <c r="C21" s="1080"/>
      <c r="D21" s="1080"/>
      <c r="E21" s="1080"/>
      <c r="F21" s="1080"/>
      <c r="G21" s="1080"/>
      <c r="H21" s="1080"/>
      <c r="I21" s="1080"/>
      <c r="J21" s="1080"/>
      <c r="K21" s="1080"/>
      <c r="L21" s="1080"/>
      <c r="M21" s="1080"/>
      <c r="N21" s="1080"/>
      <c r="O21" s="1080"/>
      <c r="P21" s="1081"/>
      <c r="Q21" s="1086"/>
      <c r="R21" s="1083"/>
      <c r="S21" s="1083"/>
      <c r="T21" s="1083"/>
      <c r="U21" s="1083"/>
      <c r="V21" s="1083"/>
      <c r="W21" s="1083"/>
      <c r="X21" s="1083"/>
      <c r="Y21" s="1083"/>
      <c r="Z21" s="1083"/>
      <c r="AA21" s="1083"/>
      <c r="AB21" s="1083"/>
      <c r="AC21" s="1083"/>
      <c r="AD21" s="1083"/>
      <c r="AE21" s="1087"/>
      <c r="AF21" s="1134"/>
      <c r="AG21" s="1135"/>
      <c r="AH21" s="1135"/>
      <c r="AI21" s="1135"/>
      <c r="AJ21" s="1136"/>
      <c r="AK21" s="1137"/>
      <c r="AL21" s="1138"/>
      <c r="AM21" s="1138"/>
      <c r="AN21" s="1138"/>
      <c r="AO21" s="1138"/>
      <c r="AP21" s="1138"/>
      <c r="AQ21" s="1138"/>
      <c r="AR21" s="1138"/>
      <c r="AS21" s="1138"/>
      <c r="AT21" s="1138"/>
      <c r="AU21" s="1132"/>
      <c r="AV21" s="1132"/>
      <c r="AW21" s="1132"/>
      <c r="AX21" s="1132"/>
      <c r="AY21" s="1133"/>
      <c r="AZ21" s="241"/>
      <c r="BA21" s="241"/>
      <c r="BB21" s="241"/>
      <c r="BC21" s="241"/>
      <c r="BD21" s="241"/>
      <c r="BE21" s="242"/>
      <c r="BF21" s="242"/>
      <c r="BG21" s="242"/>
      <c r="BH21" s="242"/>
      <c r="BI21" s="242"/>
      <c r="BJ21" s="242"/>
      <c r="BK21" s="242"/>
      <c r="BL21" s="242"/>
      <c r="BM21" s="242"/>
      <c r="BN21" s="242"/>
      <c r="BO21" s="242"/>
      <c r="BP21" s="242"/>
      <c r="BQ21" s="251">
        <v>15</v>
      </c>
      <c r="BR21" s="252" t="s">
        <v>612</v>
      </c>
      <c r="BS21" s="1050" t="s">
        <v>587</v>
      </c>
      <c r="BT21" s="1051"/>
      <c r="BU21" s="1051"/>
      <c r="BV21" s="1051"/>
      <c r="BW21" s="1051"/>
      <c r="BX21" s="1051"/>
      <c r="BY21" s="1051"/>
      <c r="BZ21" s="1051"/>
      <c r="CA21" s="1051"/>
      <c r="CB21" s="1051"/>
      <c r="CC21" s="1051"/>
      <c r="CD21" s="1051"/>
      <c r="CE21" s="1051"/>
      <c r="CF21" s="1051"/>
      <c r="CG21" s="1052"/>
      <c r="CH21" s="1025">
        <v>27</v>
      </c>
      <c r="CI21" s="1026"/>
      <c r="CJ21" s="1026"/>
      <c r="CK21" s="1026"/>
      <c r="CL21" s="1027"/>
      <c r="CM21" s="1025">
        <v>11216</v>
      </c>
      <c r="CN21" s="1026"/>
      <c r="CO21" s="1026"/>
      <c r="CP21" s="1026"/>
      <c r="CQ21" s="1027"/>
      <c r="CR21" s="1025">
        <v>340</v>
      </c>
      <c r="CS21" s="1026"/>
      <c r="CT21" s="1026"/>
      <c r="CU21" s="1026"/>
      <c r="CV21" s="1027"/>
      <c r="CW21" s="1025">
        <v>2635</v>
      </c>
      <c r="CX21" s="1026"/>
      <c r="CY21" s="1026"/>
      <c r="CZ21" s="1026"/>
      <c r="DA21" s="1027"/>
      <c r="DB21" s="1025">
        <v>1928</v>
      </c>
      <c r="DC21" s="1026"/>
      <c r="DD21" s="1026"/>
      <c r="DE21" s="1026"/>
      <c r="DF21" s="1027"/>
      <c r="DG21" s="1025" t="s">
        <v>505</v>
      </c>
      <c r="DH21" s="1026"/>
      <c r="DI21" s="1026"/>
      <c r="DJ21" s="1026"/>
      <c r="DK21" s="1027"/>
      <c r="DL21" s="1025">
        <v>56616</v>
      </c>
      <c r="DM21" s="1026"/>
      <c r="DN21" s="1026"/>
      <c r="DO21" s="1026"/>
      <c r="DP21" s="1027"/>
      <c r="DQ21" s="1025">
        <v>5662</v>
      </c>
      <c r="DR21" s="1026"/>
      <c r="DS21" s="1026"/>
      <c r="DT21" s="1026"/>
      <c r="DU21" s="1027"/>
      <c r="DV21" s="1028"/>
      <c r="DW21" s="1029"/>
      <c r="DX21" s="1029"/>
      <c r="DY21" s="1029"/>
      <c r="DZ21" s="1030"/>
      <c r="EA21" s="243"/>
    </row>
    <row r="22" spans="1:131" s="244" customFormat="1" ht="26.25" customHeight="1" x14ac:dyDescent="0.2">
      <c r="A22" s="250">
        <v>16</v>
      </c>
      <c r="B22" s="1123"/>
      <c r="C22" s="1124"/>
      <c r="D22" s="1124"/>
      <c r="E22" s="1124"/>
      <c r="F22" s="1124"/>
      <c r="G22" s="1124"/>
      <c r="H22" s="1124"/>
      <c r="I22" s="1124"/>
      <c r="J22" s="1124"/>
      <c r="K22" s="1124"/>
      <c r="L22" s="1124"/>
      <c r="M22" s="1124"/>
      <c r="N22" s="1124"/>
      <c r="O22" s="1124"/>
      <c r="P22" s="1125"/>
      <c r="Q22" s="1126"/>
      <c r="R22" s="1127"/>
      <c r="S22" s="1127"/>
      <c r="T22" s="1127"/>
      <c r="U22" s="1127"/>
      <c r="V22" s="1127"/>
      <c r="W22" s="1127"/>
      <c r="X22" s="1127"/>
      <c r="Y22" s="1127"/>
      <c r="Z22" s="1127"/>
      <c r="AA22" s="1127"/>
      <c r="AB22" s="1127"/>
      <c r="AC22" s="1127"/>
      <c r="AD22" s="1127"/>
      <c r="AE22" s="1128"/>
      <c r="AF22" s="1129"/>
      <c r="AG22" s="1130"/>
      <c r="AH22" s="1130"/>
      <c r="AI22" s="1130"/>
      <c r="AJ22" s="1131"/>
      <c r="AK22" s="1119"/>
      <c r="AL22" s="1120"/>
      <c r="AM22" s="1120"/>
      <c r="AN22" s="1120"/>
      <c r="AO22" s="1120"/>
      <c r="AP22" s="1120"/>
      <c r="AQ22" s="1120"/>
      <c r="AR22" s="1120"/>
      <c r="AS22" s="1120"/>
      <c r="AT22" s="1120"/>
      <c r="AU22" s="1121"/>
      <c r="AV22" s="1121"/>
      <c r="AW22" s="1121"/>
      <c r="AX22" s="1121"/>
      <c r="AY22" s="1122"/>
      <c r="AZ22" s="1070" t="s">
        <v>372</v>
      </c>
      <c r="BA22" s="1070"/>
      <c r="BB22" s="1070"/>
      <c r="BC22" s="1070"/>
      <c r="BD22" s="1071"/>
      <c r="BE22" s="242"/>
      <c r="BF22" s="242"/>
      <c r="BG22" s="242"/>
      <c r="BH22" s="242"/>
      <c r="BI22" s="242"/>
      <c r="BJ22" s="242"/>
      <c r="BK22" s="242"/>
      <c r="BL22" s="242"/>
      <c r="BM22" s="242"/>
      <c r="BN22" s="242"/>
      <c r="BO22" s="242"/>
      <c r="BP22" s="242"/>
      <c r="BQ22" s="251">
        <v>16</v>
      </c>
      <c r="BR22" s="252"/>
      <c r="BS22" s="1050" t="s">
        <v>588</v>
      </c>
      <c r="BT22" s="1051"/>
      <c r="BU22" s="1051"/>
      <c r="BV22" s="1051"/>
      <c r="BW22" s="1051"/>
      <c r="BX22" s="1051"/>
      <c r="BY22" s="1051"/>
      <c r="BZ22" s="1051"/>
      <c r="CA22" s="1051"/>
      <c r="CB22" s="1051"/>
      <c r="CC22" s="1051"/>
      <c r="CD22" s="1051"/>
      <c r="CE22" s="1051"/>
      <c r="CF22" s="1051"/>
      <c r="CG22" s="1052"/>
      <c r="CH22" s="1025">
        <v>582</v>
      </c>
      <c r="CI22" s="1026"/>
      <c r="CJ22" s="1026"/>
      <c r="CK22" s="1026"/>
      <c r="CL22" s="1027"/>
      <c r="CM22" s="1025">
        <v>3135</v>
      </c>
      <c r="CN22" s="1026"/>
      <c r="CO22" s="1026"/>
      <c r="CP22" s="1026"/>
      <c r="CQ22" s="1027"/>
      <c r="CR22" s="1025">
        <v>5</v>
      </c>
      <c r="CS22" s="1026"/>
      <c r="CT22" s="1026"/>
      <c r="CU22" s="1026"/>
      <c r="CV22" s="1027"/>
      <c r="CW22" s="1025">
        <v>171</v>
      </c>
      <c r="CX22" s="1026"/>
      <c r="CY22" s="1026"/>
      <c r="CZ22" s="1026"/>
      <c r="DA22" s="1027"/>
      <c r="DB22" s="1025" t="s">
        <v>505</v>
      </c>
      <c r="DC22" s="1026"/>
      <c r="DD22" s="1026"/>
      <c r="DE22" s="1026"/>
      <c r="DF22" s="1027"/>
      <c r="DG22" s="1025" t="s">
        <v>505</v>
      </c>
      <c r="DH22" s="1026"/>
      <c r="DI22" s="1026"/>
      <c r="DJ22" s="1026"/>
      <c r="DK22" s="1027"/>
      <c r="DL22" s="1025" t="s">
        <v>505</v>
      </c>
      <c r="DM22" s="1026"/>
      <c r="DN22" s="1026"/>
      <c r="DO22" s="1026"/>
      <c r="DP22" s="1027"/>
      <c r="DQ22" s="1025" t="s">
        <v>505</v>
      </c>
      <c r="DR22" s="1026"/>
      <c r="DS22" s="1026"/>
      <c r="DT22" s="1026"/>
      <c r="DU22" s="1027"/>
      <c r="DV22" s="1028"/>
      <c r="DW22" s="1029"/>
      <c r="DX22" s="1029"/>
      <c r="DY22" s="1029"/>
      <c r="DZ22" s="1030"/>
      <c r="EA22" s="243"/>
    </row>
    <row r="23" spans="1:131" s="244" customFormat="1" ht="26.25" customHeight="1" thickBot="1" x14ac:dyDescent="0.25">
      <c r="A23" s="253" t="s">
        <v>373</v>
      </c>
      <c r="B23" s="980" t="s">
        <v>374</v>
      </c>
      <c r="C23" s="981"/>
      <c r="D23" s="981"/>
      <c r="E23" s="981"/>
      <c r="F23" s="981"/>
      <c r="G23" s="981"/>
      <c r="H23" s="981"/>
      <c r="I23" s="981"/>
      <c r="J23" s="981"/>
      <c r="K23" s="981"/>
      <c r="L23" s="981"/>
      <c r="M23" s="981"/>
      <c r="N23" s="981"/>
      <c r="O23" s="981"/>
      <c r="P23" s="982"/>
      <c r="Q23" s="1110">
        <v>3056088</v>
      </c>
      <c r="R23" s="1111"/>
      <c r="S23" s="1111"/>
      <c r="T23" s="1111"/>
      <c r="U23" s="1111"/>
      <c r="V23" s="1111">
        <v>3041895</v>
      </c>
      <c r="W23" s="1111"/>
      <c r="X23" s="1111"/>
      <c r="Y23" s="1111"/>
      <c r="Z23" s="1111"/>
      <c r="AA23" s="1111">
        <f t="shared" ref="AA23" si="1">Q23-V23</f>
        <v>14193</v>
      </c>
      <c r="AB23" s="1111"/>
      <c r="AC23" s="1111"/>
      <c r="AD23" s="1111"/>
      <c r="AE23" s="1112"/>
      <c r="AF23" s="1113">
        <v>9566</v>
      </c>
      <c r="AG23" s="1111"/>
      <c r="AH23" s="1111"/>
      <c r="AI23" s="1111"/>
      <c r="AJ23" s="1114"/>
      <c r="AK23" s="1115"/>
      <c r="AL23" s="1116"/>
      <c r="AM23" s="1116"/>
      <c r="AN23" s="1116"/>
      <c r="AO23" s="1116"/>
      <c r="AP23" s="1111">
        <v>5964561</v>
      </c>
      <c r="AQ23" s="1111"/>
      <c r="AR23" s="1111"/>
      <c r="AS23" s="1111"/>
      <c r="AT23" s="1111"/>
      <c r="AU23" s="1117"/>
      <c r="AV23" s="1117"/>
      <c r="AW23" s="1117"/>
      <c r="AX23" s="1117"/>
      <c r="AY23" s="1118"/>
      <c r="AZ23" s="1107" t="s">
        <v>375</v>
      </c>
      <c r="BA23" s="1108"/>
      <c r="BB23" s="1108"/>
      <c r="BC23" s="1108"/>
      <c r="BD23" s="1109"/>
      <c r="BE23" s="242"/>
      <c r="BF23" s="242"/>
      <c r="BG23" s="242"/>
      <c r="BH23" s="242"/>
      <c r="BI23" s="242"/>
      <c r="BJ23" s="242"/>
      <c r="BK23" s="242"/>
      <c r="BL23" s="242"/>
      <c r="BM23" s="242"/>
      <c r="BN23" s="242"/>
      <c r="BO23" s="242"/>
      <c r="BP23" s="242"/>
      <c r="BQ23" s="251">
        <v>17</v>
      </c>
      <c r="BR23" s="252"/>
      <c r="BS23" s="1050" t="s">
        <v>589</v>
      </c>
      <c r="BT23" s="1051"/>
      <c r="BU23" s="1051"/>
      <c r="BV23" s="1051"/>
      <c r="BW23" s="1051"/>
      <c r="BX23" s="1051"/>
      <c r="BY23" s="1051"/>
      <c r="BZ23" s="1051"/>
      <c r="CA23" s="1051"/>
      <c r="CB23" s="1051"/>
      <c r="CC23" s="1051"/>
      <c r="CD23" s="1051"/>
      <c r="CE23" s="1051"/>
      <c r="CF23" s="1051"/>
      <c r="CG23" s="1052"/>
      <c r="CH23" s="1025">
        <v>-3</v>
      </c>
      <c r="CI23" s="1026"/>
      <c r="CJ23" s="1026"/>
      <c r="CK23" s="1026"/>
      <c r="CL23" s="1027"/>
      <c r="CM23" s="1025">
        <v>1442</v>
      </c>
      <c r="CN23" s="1026"/>
      <c r="CO23" s="1026"/>
      <c r="CP23" s="1026"/>
      <c r="CQ23" s="1027"/>
      <c r="CR23" s="1025">
        <v>70</v>
      </c>
      <c r="CS23" s="1026"/>
      <c r="CT23" s="1026"/>
      <c r="CU23" s="1026"/>
      <c r="CV23" s="1027"/>
      <c r="CW23" s="1025">
        <v>62</v>
      </c>
      <c r="CX23" s="1026"/>
      <c r="CY23" s="1026"/>
      <c r="CZ23" s="1026"/>
      <c r="DA23" s="1027"/>
      <c r="DB23" s="1025" t="s">
        <v>505</v>
      </c>
      <c r="DC23" s="1026"/>
      <c r="DD23" s="1026"/>
      <c r="DE23" s="1026"/>
      <c r="DF23" s="1027"/>
      <c r="DG23" s="1025" t="s">
        <v>505</v>
      </c>
      <c r="DH23" s="1026"/>
      <c r="DI23" s="1026"/>
      <c r="DJ23" s="1026"/>
      <c r="DK23" s="1027"/>
      <c r="DL23" s="1025" t="s">
        <v>505</v>
      </c>
      <c r="DM23" s="1026"/>
      <c r="DN23" s="1026"/>
      <c r="DO23" s="1026"/>
      <c r="DP23" s="1027"/>
      <c r="DQ23" s="1025" t="s">
        <v>505</v>
      </c>
      <c r="DR23" s="1026"/>
      <c r="DS23" s="1026"/>
      <c r="DT23" s="1026"/>
      <c r="DU23" s="1027"/>
      <c r="DV23" s="1028"/>
      <c r="DW23" s="1029"/>
      <c r="DX23" s="1029"/>
      <c r="DY23" s="1029"/>
      <c r="DZ23" s="1030"/>
      <c r="EA23" s="243"/>
    </row>
    <row r="24" spans="1:131" s="244" customFormat="1" ht="26.25" customHeight="1" x14ac:dyDescent="0.2">
      <c r="A24" s="1106" t="s">
        <v>376</v>
      </c>
      <c r="B24" s="1106"/>
      <c r="C24" s="1106"/>
      <c r="D24" s="1106"/>
      <c r="E24" s="1106"/>
      <c r="F24" s="1106"/>
      <c r="G24" s="1106"/>
      <c r="H24" s="1106"/>
      <c r="I24" s="1106"/>
      <c r="J24" s="1106"/>
      <c r="K24" s="1106"/>
      <c r="L24" s="1106"/>
      <c r="M24" s="1106"/>
      <c r="N24" s="1106"/>
      <c r="O24" s="1106"/>
      <c r="P24" s="1106"/>
      <c r="Q24" s="1106"/>
      <c r="R24" s="1106"/>
      <c r="S24" s="1106"/>
      <c r="T24" s="1106"/>
      <c r="U24" s="1106"/>
      <c r="V24" s="1106"/>
      <c r="W24" s="1106"/>
      <c r="X24" s="1106"/>
      <c r="Y24" s="1106"/>
      <c r="Z24" s="1106"/>
      <c r="AA24" s="1106"/>
      <c r="AB24" s="1106"/>
      <c r="AC24" s="1106"/>
      <c r="AD24" s="1106"/>
      <c r="AE24" s="1106"/>
      <c r="AF24" s="1106"/>
      <c r="AG24" s="1106"/>
      <c r="AH24" s="1106"/>
      <c r="AI24" s="1106"/>
      <c r="AJ24" s="1106"/>
      <c r="AK24" s="1106"/>
      <c r="AL24" s="1106"/>
      <c r="AM24" s="1106"/>
      <c r="AN24" s="1106"/>
      <c r="AO24" s="1106"/>
      <c r="AP24" s="1106"/>
      <c r="AQ24" s="1106"/>
      <c r="AR24" s="1106"/>
      <c r="AS24" s="1106"/>
      <c r="AT24" s="1106"/>
      <c r="AU24" s="1106"/>
      <c r="AV24" s="1106"/>
      <c r="AW24" s="1106"/>
      <c r="AX24" s="1106"/>
      <c r="AY24" s="1106"/>
      <c r="AZ24" s="241"/>
      <c r="BA24" s="241"/>
      <c r="BB24" s="241"/>
      <c r="BC24" s="241"/>
      <c r="BD24" s="241"/>
      <c r="BE24" s="242"/>
      <c r="BF24" s="242"/>
      <c r="BG24" s="242"/>
      <c r="BH24" s="242"/>
      <c r="BI24" s="242"/>
      <c r="BJ24" s="242"/>
      <c r="BK24" s="242"/>
      <c r="BL24" s="242"/>
      <c r="BM24" s="242"/>
      <c r="BN24" s="242"/>
      <c r="BO24" s="242"/>
      <c r="BP24" s="242"/>
      <c r="BQ24" s="251">
        <v>18</v>
      </c>
      <c r="BR24" s="252"/>
      <c r="BS24" s="1050" t="s">
        <v>590</v>
      </c>
      <c r="BT24" s="1051"/>
      <c r="BU24" s="1051"/>
      <c r="BV24" s="1051"/>
      <c r="BW24" s="1051"/>
      <c r="BX24" s="1051"/>
      <c r="BY24" s="1051"/>
      <c r="BZ24" s="1051"/>
      <c r="CA24" s="1051"/>
      <c r="CB24" s="1051"/>
      <c r="CC24" s="1051"/>
      <c r="CD24" s="1051"/>
      <c r="CE24" s="1051"/>
      <c r="CF24" s="1051"/>
      <c r="CG24" s="1052"/>
      <c r="CH24" s="1025">
        <v>-1</v>
      </c>
      <c r="CI24" s="1026"/>
      <c r="CJ24" s="1026"/>
      <c r="CK24" s="1026"/>
      <c r="CL24" s="1027"/>
      <c r="CM24" s="1025">
        <v>671</v>
      </c>
      <c r="CN24" s="1026"/>
      <c r="CO24" s="1026"/>
      <c r="CP24" s="1026"/>
      <c r="CQ24" s="1027"/>
      <c r="CR24" s="1025">
        <v>1000</v>
      </c>
      <c r="CS24" s="1026"/>
      <c r="CT24" s="1026"/>
      <c r="CU24" s="1026"/>
      <c r="CV24" s="1027"/>
      <c r="CW24" s="1025" t="s">
        <v>505</v>
      </c>
      <c r="CX24" s="1026"/>
      <c r="CY24" s="1026"/>
      <c r="CZ24" s="1026"/>
      <c r="DA24" s="1027"/>
      <c r="DB24" s="1025" t="s">
        <v>505</v>
      </c>
      <c r="DC24" s="1026"/>
      <c r="DD24" s="1026"/>
      <c r="DE24" s="1026"/>
      <c r="DF24" s="1027"/>
      <c r="DG24" s="1025" t="s">
        <v>505</v>
      </c>
      <c r="DH24" s="1026"/>
      <c r="DI24" s="1026"/>
      <c r="DJ24" s="1026"/>
      <c r="DK24" s="1027"/>
      <c r="DL24" s="1025" t="s">
        <v>505</v>
      </c>
      <c r="DM24" s="1026"/>
      <c r="DN24" s="1026"/>
      <c r="DO24" s="1026"/>
      <c r="DP24" s="1027"/>
      <c r="DQ24" s="1025" t="s">
        <v>505</v>
      </c>
      <c r="DR24" s="1026"/>
      <c r="DS24" s="1026"/>
      <c r="DT24" s="1026"/>
      <c r="DU24" s="1027"/>
      <c r="DV24" s="1028"/>
      <c r="DW24" s="1029"/>
      <c r="DX24" s="1029"/>
      <c r="DY24" s="1029"/>
      <c r="DZ24" s="1030"/>
      <c r="EA24" s="243"/>
    </row>
    <row r="25" spans="1:131" s="236" customFormat="1" ht="26.25" customHeight="1" thickBot="1" x14ac:dyDescent="0.25">
      <c r="A25" s="1105" t="s">
        <v>377</v>
      </c>
      <c r="B25" s="1105"/>
      <c r="C25" s="1105"/>
      <c r="D25" s="1105"/>
      <c r="E25" s="1105"/>
      <c r="F25" s="1105"/>
      <c r="G25" s="1105"/>
      <c r="H25" s="1105"/>
      <c r="I25" s="1105"/>
      <c r="J25" s="1105"/>
      <c r="K25" s="1105"/>
      <c r="L25" s="1105"/>
      <c r="M25" s="1105"/>
      <c r="N25" s="1105"/>
      <c r="O25" s="1105"/>
      <c r="P25" s="1105"/>
      <c r="Q25" s="1105"/>
      <c r="R25" s="1105"/>
      <c r="S25" s="1105"/>
      <c r="T25" s="1105"/>
      <c r="U25" s="1105"/>
      <c r="V25" s="1105"/>
      <c r="W25" s="1105"/>
      <c r="X25" s="1105"/>
      <c r="Y25" s="1105"/>
      <c r="Z25" s="1105"/>
      <c r="AA25" s="1105"/>
      <c r="AB25" s="1105"/>
      <c r="AC25" s="1105"/>
      <c r="AD25" s="1105"/>
      <c r="AE25" s="1105"/>
      <c r="AF25" s="1105"/>
      <c r="AG25" s="1105"/>
      <c r="AH25" s="1105"/>
      <c r="AI25" s="1105"/>
      <c r="AJ25" s="1105"/>
      <c r="AK25" s="1105"/>
      <c r="AL25" s="1105"/>
      <c r="AM25" s="1105"/>
      <c r="AN25" s="1105"/>
      <c r="AO25" s="1105"/>
      <c r="AP25" s="1105"/>
      <c r="AQ25" s="1105"/>
      <c r="AR25" s="1105"/>
      <c r="AS25" s="1105"/>
      <c r="AT25" s="1105"/>
      <c r="AU25" s="1105"/>
      <c r="AV25" s="1105"/>
      <c r="AW25" s="1105"/>
      <c r="AX25" s="1105"/>
      <c r="AY25" s="1105"/>
      <c r="AZ25" s="1105"/>
      <c r="BA25" s="1105"/>
      <c r="BB25" s="1105"/>
      <c r="BC25" s="1105"/>
      <c r="BD25" s="1105"/>
      <c r="BE25" s="1105"/>
      <c r="BF25" s="1105"/>
      <c r="BG25" s="1105"/>
      <c r="BH25" s="1105"/>
      <c r="BI25" s="1105"/>
      <c r="BJ25" s="241"/>
      <c r="BK25" s="241"/>
      <c r="BL25" s="241"/>
      <c r="BM25" s="241"/>
      <c r="BN25" s="241"/>
      <c r="BO25" s="254"/>
      <c r="BP25" s="254"/>
      <c r="BQ25" s="251">
        <v>19</v>
      </c>
      <c r="BR25" s="252"/>
      <c r="BS25" s="1050" t="s">
        <v>591</v>
      </c>
      <c r="BT25" s="1051"/>
      <c r="BU25" s="1051"/>
      <c r="BV25" s="1051"/>
      <c r="BW25" s="1051"/>
      <c r="BX25" s="1051"/>
      <c r="BY25" s="1051"/>
      <c r="BZ25" s="1051"/>
      <c r="CA25" s="1051"/>
      <c r="CB25" s="1051"/>
      <c r="CC25" s="1051"/>
      <c r="CD25" s="1051"/>
      <c r="CE25" s="1051"/>
      <c r="CF25" s="1051"/>
      <c r="CG25" s="1052"/>
      <c r="CH25" s="1025">
        <v>1</v>
      </c>
      <c r="CI25" s="1026"/>
      <c r="CJ25" s="1026"/>
      <c r="CK25" s="1026"/>
      <c r="CL25" s="1027"/>
      <c r="CM25" s="1025">
        <v>88</v>
      </c>
      <c r="CN25" s="1026"/>
      <c r="CO25" s="1026"/>
      <c r="CP25" s="1026"/>
      <c r="CQ25" s="1027"/>
      <c r="CR25" s="1025">
        <v>25</v>
      </c>
      <c r="CS25" s="1026"/>
      <c r="CT25" s="1026"/>
      <c r="CU25" s="1026"/>
      <c r="CV25" s="1027"/>
      <c r="CW25" s="1025" t="s">
        <v>505</v>
      </c>
      <c r="CX25" s="1026"/>
      <c r="CY25" s="1026"/>
      <c r="CZ25" s="1026"/>
      <c r="DA25" s="1027"/>
      <c r="DB25" s="1025" t="s">
        <v>505</v>
      </c>
      <c r="DC25" s="1026"/>
      <c r="DD25" s="1026"/>
      <c r="DE25" s="1026"/>
      <c r="DF25" s="1027"/>
      <c r="DG25" s="1025" t="s">
        <v>505</v>
      </c>
      <c r="DH25" s="1026"/>
      <c r="DI25" s="1026"/>
      <c r="DJ25" s="1026"/>
      <c r="DK25" s="1027"/>
      <c r="DL25" s="1025" t="s">
        <v>505</v>
      </c>
      <c r="DM25" s="1026"/>
      <c r="DN25" s="1026"/>
      <c r="DO25" s="1026"/>
      <c r="DP25" s="1027"/>
      <c r="DQ25" s="1025" t="s">
        <v>505</v>
      </c>
      <c r="DR25" s="1026"/>
      <c r="DS25" s="1026"/>
      <c r="DT25" s="1026"/>
      <c r="DU25" s="1027"/>
      <c r="DV25" s="1028"/>
      <c r="DW25" s="1029"/>
      <c r="DX25" s="1029"/>
      <c r="DY25" s="1029"/>
      <c r="DZ25" s="1030"/>
      <c r="EA25" s="235"/>
    </row>
    <row r="26" spans="1:131" s="236" customFormat="1" ht="26.25" customHeight="1" x14ac:dyDescent="0.2">
      <c r="A26" s="1031" t="s">
        <v>344</v>
      </c>
      <c r="B26" s="1032"/>
      <c r="C26" s="1032"/>
      <c r="D26" s="1032"/>
      <c r="E26" s="1032"/>
      <c r="F26" s="1032"/>
      <c r="G26" s="1032"/>
      <c r="H26" s="1032"/>
      <c r="I26" s="1032"/>
      <c r="J26" s="1032"/>
      <c r="K26" s="1032"/>
      <c r="L26" s="1032"/>
      <c r="M26" s="1032"/>
      <c r="N26" s="1032"/>
      <c r="O26" s="1032"/>
      <c r="P26" s="1033"/>
      <c r="Q26" s="1037" t="s">
        <v>378</v>
      </c>
      <c r="R26" s="1038"/>
      <c r="S26" s="1038"/>
      <c r="T26" s="1038"/>
      <c r="U26" s="1039"/>
      <c r="V26" s="1037" t="s">
        <v>379</v>
      </c>
      <c r="W26" s="1038"/>
      <c r="X26" s="1038"/>
      <c r="Y26" s="1038"/>
      <c r="Z26" s="1039"/>
      <c r="AA26" s="1037" t="s">
        <v>380</v>
      </c>
      <c r="AB26" s="1038"/>
      <c r="AC26" s="1038"/>
      <c r="AD26" s="1038"/>
      <c r="AE26" s="1038"/>
      <c r="AF26" s="1101" t="s">
        <v>381</v>
      </c>
      <c r="AG26" s="1044"/>
      <c r="AH26" s="1044"/>
      <c r="AI26" s="1044"/>
      <c r="AJ26" s="1102"/>
      <c r="AK26" s="1038" t="s">
        <v>382</v>
      </c>
      <c r="AL26" s="1038"/>
      <c r="AM26" s="1038"/>
      <c r="AN26" s="1038"/>
      <c r="AO26" s="1039"/>
      <c r="AP26" s="1037" t="s">
        <v>383</v>
      </c>
      <c r="AQ26" s="1038"/>
      <c r="AR26" s="1038"/>
      <c r="AS26" s="1038"/>
      <c r="AT26" s="1039"/>
      <c r="AU26" s="1037" t="s">
        <v>384</v>
      </c>
      <c r="AV26" s="1038"/>
      <c r="AW26" s="1038"/>
      <c r="AX26" s="1038"/>
      <c r="AY26" s="1039"/>
      <c r="AZ26" s="1037" t="s">
        <v>385</v>
      </c>
      <c r="BA26" s="1038"/>
      <c r="BB26" s="1038"/>
      <c r="BC26" s="1038"/>
      <c r="BD26" s="1039"/>
      <c r="BE26" s="1037" t="s">
        <v>351</v>
      </c>
      <c r="BF26" s="1038"/>
      <c r="BG26" s="1038"/>
      <c r="BH26" s="1038"/>
      <c r="BI26" s="1053"/>
      <c r="BJ26" s="241"/>
      <c r="BK26" s="241"/>
      <c r="BL26" s="241"/>
      <c r="BM26" s="241"/>
      <c r="BN26" s="241"/>
      <c r="BO26" s="254"/>
      <c r="BP26" s="254"/>
      <c r="BQ26" s="251">
        <v>20</v>
      </c>
      <c r="BR26" s="252"/>
      <c r="BS26" s="1050" t="s">
        <v>592</v>
      </c>
      <c r="BT26" s="1051"/>
      <c r="BU26" s="1051"/>
      <c r="BV26" s="1051"/>
      <c r="BW26" s="1051"/>
      <c r="BX26" s="1051"/>
      <c r="BY26" s="1051"/>
      <c r="BZ26" s="1051"/>
      <c r="CA26" s="1051"/>
      <c r="CB26" s="1051"/>
      <c r="CC26" s="1051"/>
      <c r="CD26" s="1051"/>
      <c r="CE26" s="1051"/>
      <c r="CF26" s="1051"/>
      <c r="CG26" s="1052"/>
      <c r="CH26" s="1025">
        <v>14</v>
      </c>
      <c r="CI26" s="1026"/>
      <c r="CJ26" s="1026"/>
      <c r="CK26" s="1026"/>
      <c r="CL26" s="1027"/>
      <c r="CM26" s="1025">
        <v>1476</v>
      </c>
      <c r="CN26" s="1026"/>
      <c r="CO26" s="1026"/>
      <c r="CP26" s="1026"/>
      <c r="CQ26" s="1027"/>
      <c r="CR26" s="1025">
        <v>55</v>
      </c>
      <c r="CS26" s="1026"/>
      <c r="CT26" s="1026"/>
      <c r="CU26" s="1026"/>
      <c r="CV26" s="1027"/>
      <c r="CW26" s="1025">
        <v>69</v>
      </c>
      <c r="CX26" s="1026"/>
      <c r="CY26" s="1026"/>
      <c r="CZ26" s="1026"/>
      <c r="DA26" s="1027"/>
      <c r="DB26" s="1025" t="s">
        <v>505</v>
      </c>
      <c r="DC26" s="1026"/>
      <c r="DD26" s="1026"/>
      <c r="DE26" s="1026"/>
      <c r="DF26" s="1027"/>
      <c r="DG26" s="1025" t="s">
        <v>505</v>
      </c>
      <c r="DH26" s="1026"/>
      <c r="DI26" s="1026"/>
      <c r="DJ26" s="1026"/>
      <c r="DK26" s="1027"/>
      <c r="DL26" s="1025" t="s">
        <v>505</v>
      </c>
      <c r="DM26" s="1026"/>
      <c r="DN26" s="1026"/>
      <c r="DO26" s="1026"/>
      <c r="DP26" s="1027"/>
      <c r="DQ26" s="1025" t="s">
        <v>505</v>
      </c>
      <c r="DR26" s="1026"/>
      <c r="DS26" s="1026"/>
      <c r="DT26" s="1026"/>
      <c r="DU26" s="1027"/>
      <c r="DV26" s="1028"/>
      <c r="DW26" s="1029"/>
      <c r="DX26" s="1029"/>
      <c r="DY26" s="1029"/>
      <c r="DZ26" s="1030"/>
      <c r="EA26" s="235"/>
    </row>
    <row r="27" spans="1:131" s="236" customFormat="1" ht="26.25" customHeight="1" thickBot="1" x14ac:dyDescent="0.25">
      <c r="A27" s="1034"/>
      <c r="B27" s="1035"/>
      <c r="C27" s="1035"/>
      <c r="D27" s="1035"/>
      <c r="E27" s="1035"/>
      <c r="F27" s="1035"/>
      <c r="G27" s="1035"/>
      <c r="H27" s="1035"/>
      <c r="I27" s="1035"/>
      <c r="J27" s="1035"/>
      <c r="K27" s="1035"/>
      <c r="L27" s="1035"/>
      <c r="M27" s="1035"/>
      <c r="N27" s="1035"/>
      <c r="O27" s="1035"/>
      <c r="P27" s="1036"/>
      <c r="Q27" s="1040"/>
      <c r="R27" s="1041"/>
      <c r="S27" s="1041"/>
      <c r="T27" s="1041"/>
      <c r="U27" s="1042"/>
      <c r="V27" s="1040"/>
      <c r="W27" s="1041"/>
      <c r="X27" s="1041"/>
      <c r="Y27" s="1041"/>
      <c r="Z27" s="1042"/>
      <c r="AA27" s="1040"/>
      <c r="AB27" s="1041"/>
      <c r="AC27" s="1041"/>
      <c r="AD27" s="1041"/>
      <c r="AE27" s="1041"/>
      <c r="AF27" s="1103"/>
      <c r="AG27" s="1047"/>
      <c r="AH27" s="1047"/>
      <c r="AI27" s="1047"/>
      <c r="AJ27" s="1104"/>
      <c r="AK27" s="1041"/>
      <c r="AL27" s="1041"/>
      <c r="AM27" s="1041"/>
      <c r="AN27" s="1041"/>
      <c r="AO27" s="1042"/>
      <c r="AP27" s="1040"/>
      <c r="AQ27" s="1041"/>
      <c r="AR27" s="1041"/>
      <c r="AS27" s="1041"/>
      <c r="AT27" s="1042"/>
      <c r="AU27" s="1040"/>
      <c r="AV27" s="1041"/>
      <c r="AW27" s="1041"/>
      <c r="AX27" s="1041"/>
      <c r="AY27" s="1042"/>
      <c r="AZ27" s="1040"/>
      <c r="BA27" s="1041"/>
      <c r="BB27" s="1041"/>
      <c r="BC27" s="1041"/>
      <c r="BD27" s="1042"/>
      <c r="BE27" s="1040"/>
      <c r="BF27" s="1041"/>
      <c r="BG27" s="1041"/>
      <c r="BH27" s="1041"/>
      <c r="BI27" s="1054"/>
      <c r="BJ27" s="241"/>
      <c r="BK27" s="241"/>
      <c r="BL27" s="241"/>
      <c r="BM27" s="241"/>
      <c r="BN27" s="241"/>
      <c r="BO27" s="254"/>
      <c r="BP27" s="254"/>
      <c r="BQ27" s="251">
        <v>21</v>
      </c>
      <c r="BR27" s="252"/>
      <c r="BS27" s="1050" t="s">
        <v>593</v>
      </c>
      <c r="BT27" s="1051"/>
      <c r="BU27" s="1051"/>
      <c r="BV27" s="1051"/>
      <c r="BW27" s="1051"/>
      <c r="BX27" s="1051"/>
      <c r="BY27" s="1051"/>
      <c r="BZ27" s="1051"/>
      <c r="CA27" s="1051"/>
      <c r="CB27" s="1051"/>
      <c r="CC27" s="1051"/>
      <c r="CD27" s="1051"/>
      <c r="CE27" s="1051"/>
      <c r="CF27" s="1051"/>
      <c r="CG27" s="1052"/>
      <c r="CH27" s="1025">
        <v>4</v>
      </c>
      <c r="CI27" s="1026"/>
      <c r="CJ27" s="1026"/>
      <c r="CK27" s="1026"/>
      <c r="CL27" s="1027"/>
      <c r="CM27" s="1025">
        <v>976</v>
      </c>
      <c r="CN27" s="1026"/>
      <c r="CO27" s="1026"/>
      <c r="CP27" s="1026"/>
      <c r="CQ27" s="1027"/>
      <c r="CR27" s="1025">
        <v>450</v>
      </c>
      <c r="CS27" s="1026"/>
      <c r="CT27" s="1026"/>
      <c r="CU27" s="1026"/>
      <c r="CV27" s="1027"/>
      <c r="CW27" s="1025">
        <v>26</v>
      </c>
      <c r="CX27" s="1026"/>
      <c r="CY27" s="1026"/>
      <c r="CZ27" s="1026"/>
      <c r="DA27" s="1027"/>
      <c r="DB27" s="1025" t="s">
        <v>505</v>
      </c>
      <c r="DC27" s="1026"/>
      <c r="DD27" s="1026"/>
      <c r="DE27" s="1026"/>
      <c r="DF27" s="1027"/>
      <c r="DG27" s="1025" t="s">
        <v>505</v>
      </c>
      <c r="DH27" s="1026"/>
      <c r="DI27" s="1026"/>
      <c r="DJ27" s="1026"/>
      <c r="DK27" s="1027"/>
      <c r="DL27" s="1025" t="s">
        <v>505</v>
      </c>
      <c r="DM27" s="1026"/>
      <c r="DN27" s="1026"/>
      <c r="DO27" s="1026"/>
      <c r="DP27" s="1027"/>
      <c r="DQ27" s="1025" t="s">
        <v>505</v>
      </c>
      <c r="DR27" s="1026"/>
      <c r="DS27" s="1026"/>
      <c r="DT27" s="1026"/>
      <c r="DU27" s="1027"/>
      <c r="DV27" s="1028"/>
      <c r="DW27" s="1029"/>
      <c r="DX27" s="1029"/>
      <c r="DY27" s="1029"/>
      <c r="DZ27" s="1030"/>
      <c r="EA27" s="235"/>
    </row>
    <row r="28" spans="1:131" s="236" customFormat="1" ht="26.25" customHeight="1" thickTop="1" x14ac:dyDescent="0.2">
      <c r="A28" s="255">
        <v>1</v>
      </c>
      <c r="B28" s="1092" t="s">
        <v>386</v>
      </c>
      <c r="C28" s="1093"/>
      <c r="D28" s="1093"/>
      <c r="E28" s="1093"/>
      <c r="F28" s="1093"/>
      <c r="G28" s="1093"/>
      <c r="H28" s="1093"/>
      <c r="I28" s="1093"/>
      <c r="J28" s="1093"/>
      <c r="K28" s="1093"/>
      <c r="L28" s="1093"/>
      <c r="M28" s="1093"/>
      <c r="N28" s="1093"/>
      <c r="O28" s="1093"/>
      <c r="P28" s="1094"/>
      <c r="Q28" s="1095">
        <v>508315</v>
      </c>
      <c r="R28" s="1096"/>
      <c r="S28" s="1096"/>
      <c r="T28" s="1096"/>
      <c r="U28" s="1096"/>
      <c r="V28" s="1096">
        <v>506678</v>
      </c>
      <c r="W28" s="1096"/>
      <c r="X28" s="1096"/>
      <c r="Y28" s="1096"/>
      <c r="Z28" s="1096"/>
      <c r="AA28" s="1096">
        <f t="shared" ref="AA28:AA34" si="2">Q28-V28</f>
        <v>1637</v>
      </c>
      <c r="AB28" s="1096"/>
      <c r="AC28" s="1096"/>
      <c r="AD28" s="1096"/>
      <c r="AE28" s="1097"/>
      <c r="AF28" s="1098">
        <v>1637</v>
      </c>
      <c r="AG28" s="1096"/>
      <c r="AH28" s="1096"/>
      <c r="AI28" s="1096"/>
      <c r="AJ28" s="1099"/>
      <c r="AK28" s="1100">
        <v>37441</v>
      </c>
      <c r="AL28" s="1088"/>
      <c r="AM28" s="1088"/>
      <c r="AN28" s="1088"/>
      <c r="AO28" s="1088"/>
      <c r="AP28" s="1088" t="s">
        <v>611</v>
      </c>
      <c r="AQ28" s="1088"/>
      <c r="AR28" s="1088"/>
      <c r="AS28" s="1088"/>
      <c r="AT28" s="1088"/>
      <c r="AU28" s="1088" t="s">
        <v>611</v>
      </c>
      <c r="AV28" s="1088"/>
      <c r="AW28" s="1088"/>
      <c r="AX28" s="1088"/>
      <c r="AY28" s="1088"/>
      <c r="AZ28" s="1089" t="s">
        <v>611</v>
      </c>
      <c r="BA28" s="1089"/>
      <c r="BB28" s="1089"/>
      <c r="BC28" s="1089"/>
      <c r="BD28" s="1089"/>
      <c r="BE28" s="1090"/>
      <c r="BF28" s="1090"/>
      <c r="BG28" s="1090"/>
      <c r="BH28" s="1090"/>
      <c r="BI28" s="1091"/>
      <c r="BJ28" s="241"/>
      <c r="BK28" s="241"/>
      <c r="BL28" s="241"/>
      <c r="BM28" s="241"/>
      <c r="BN28" s="241"/>
      <c r="BO28" s="254"/>
      <c r="BP28" s="254"/>
      <c r="BQ28" s="251">
        <v>22</v>
      </c>
      <c r="BR28" s="252"/>
      <c r="BS28" s="1050" t="s">
        <v>594</v>
      </c>
      <c r="BT28" s="1051"/>
      <c r="BU28" s="1051"/>
      <c r="BV28" s="1051"/>
      <c r="BW28" s="1051"/>
      <c r="BX28" s="1051"/>
      <c r="BY28" s="1051"/>
      <c r="BZ28" s="1051"/>
      <c r="CA28" s="1051"/>
      <c r="CB28" s="1051"/>
      <c r="CC28" s="1051"/>
      <c r="CD28" s="1051"/>
      <c r="CE28" s="1051"/>
      <c r="CF28" s="1051"/>
      <c r="CG28" s="1052"/>
      <c r="CH28" s="1025">
        <v>1</v>
      </c>
      <c r="CI28" s="1026"/>
      <c r="CJ28" s="1026"/>
      <c r="CK28" s="1026"/>
      <c r="CL28" s="1027"/>
      <c r="CM28" s="1025">
        <v>3194</v>
      </c>
      <c r="CN28" s="1026"/>
      <c r="CO28" s="1026"/>
      <c r="CP28" s="1026"/>
      <c r="CQ28" s="1027"/>
      <c r="CR28" s="1025">
        <v>600</v>
      </c>
      <c r="CS28" s="1026"/>
      <c r="CT28" s="1026"/>
      <c r="CU28" s="1026"/>
      <c r="CV28" s="1027"/>
      <c r="CW28" s="1025">
        <v>33</v>
      </c>
      <c r="CX28" s="1026"/>
      <c r="CY28" s="1026"/>
      <c r="CZ28" s="1026"/>
      <c r="DA28" s="1027"/>
      <c r="DB28" s="1025">
        <v>252</v>
      </c>
      <c r="DC28" s="1026"/>
      <c r="DD28" s="1026"/>
      <c r="DE28" s="1026"/>
      <c r="DF28" s="1027"/>
      <c r="DG28" s="1025" t="s">
        <v>505</v>
      </c>
      <c r="DH28" s="1026"/>
      <c r="DI28" s="1026"/>
      <c r="DJ28" s="1026"/>
      <c r="DK28" s="1027"/>
      <c r="DL28" s="1025" t="s">
        <v>505</v>
      </c>
      <c r="DM28" s="1026"/>
      <c r="DN28" s="1026"/>
      <c r="DO28" s="1026"/>
      <c r="DP28" s="1027"/>
      <c r="DQ28" s="1025" t="s">
        <v>505</v>
      </c>
      <c r="DR28" s="1026"/>
      <c r="DS28" s="1026"/>
      <c r="DT28" s="1026"/>
      <c r="DU28" s="1027"/>
      <c r="DV28" s="1028"/>
      <c r="DW28" s="1029"/>
      <c r="DX28" s="1029"/>
      <c r="DY28" s="1029"/>
      <c r="DZ28" s="1030"/>
      <c r="EA28" s="235"/>
    </row>
    <row r="29" spans="1:131" s="236" customFormat="1" ht="26.25" customHeight="1" x14ac:dyDescent="0.2">
      <c r="A29" s="255">
        <v>2</v>
      </c>
      <c r="B29" s="1079" t="s">
        <v>387</v>
      </c>
      <c r="C29" s="1080"/>
      <c r="D29" s="1080"/>
      <c r="E29" s="1080"/>
      <c r="F29" s="1080"/>
      <c r="G29" s="1080"/>
      <c r="H29" s="1080"/>
      <c r="I29" s="1080"/>
      <c r="J29" s="1080"/>
      <c r="K29" s="1080"/>
      <c r="L29" s="1080"/>
      <c r="M29" s="1080"/>
      <c r="N29" s="1080"/>
      <c r="O29" s="1080"/>
      <c r="P29" s="1081"/>
      <c r="Q29" s="1086">
        <v>35693</v>
      </c>
      <c r="R29" s="1083"/>
      <c r="S29" s="1083"/>
      <c r="T29" s="1083"/>
      <c r="U29" s="1083"/>
      <c r="V29" s="1083">
        <v>35593</v>
      </c>
      <c r="W29" s="1083"/>
      <c r="X29" s="1083"/>
      <c r="Y29" s="1083"/>
      <c r="Z29" s="1083"/>
      <c r="AA29" s="1083">
        <f t="shared" si="2"/>
        <v>100</v>
      </c>
      <c r="AB29" s="1083"/>
      <c r="AC29" s="1083"/>
      <c r="AD29" s="1083"/>
      <c r="AE29" s="1087"/>
      <c r="AF29" s="1082">
        <v>100</v>
      </c>
      <c r="AG29" s="1083"/>
      <c r="AH29" s="1083"/>
      <c r="AI29" s="1083"/>
      <c r="AJ29" s="1084"/>
      <c r="AK29" s="1016" t="s">
        <v>611</v>
      </c>
      <c r="AL29" s="1007"/>
      <c r="AM29" s="1007"/>
      <c r="AN29" s="1007"/>
      <c r="AO29" s="1007"/>
      <c r="AP29" s="1007" t="s">
        <v>611</v>
      </c>
      <c r="AQ29" s="1007"/>
      <c r="AR29" s="1007"/>
      <c r="AS29" s="1007"/>
      <c r="AT29" s="1007"/>
      <c r="AU29" s="1007" t="s">
        <v>611</v>
      </c>
      <c r="AV29" s="1007"/>
      <c r="AW29" s="1007"/>
      <c r="AX29" s="1007"/>
      <c r="AY29" s="1007"/>
      <c r="AZ29" s="1085" t="s">
        <v>611</v>
      </c>
      <c r="BA29" s="1085"/>
      <c r="BB29" s="1085"/>
      <c r="BC29" s="1085"/>
      <c r="BD29" s="1085"/>
      <c r="BE29" s="1077"/>
      <c r="BF29" s="1077"/>
      <c r="BG29" s="1077"/>
      <c r="BH29" s="1077"/>
      <c r="BI29" s="1078"/>
      <c r="BJ29" s="241"/>
      <c r="BK29" s="241"/>
      <c r="BL29" s="241"/>
      <c r="BM29" s="241"/>
      <c r="BN29" s="241"/>
      <c r="BO29" s="254"/>
      <c r="BP29" s="254"/>
      <c r="BQ29" s="251">
        <v>23</v>
      </c>
      <c r="BR29" s="252"/>
      <c r="BS29" s="1050" t="s">
        <v>595</v>
      </c>
      <c r="BT29" s="1051"/>
      <c r="BU29" s="1051"/>
      <c r="BV29" s="1051"/>
      <c r="BW29" s="1051"/>
      <c r="BX29" s="1051"/>
      <c r="BY29" s="1051"/>
      <c r="BZ29" s="1051"/>
      <c r="CA29" s="1051"/>
      <c r="CB29" s="1051"/>
      <c r="CC29" s="1051"/>
      <c r="CD29" s="1051"/>
      <c r="CE29" s="1051"/>
      <c r="CF29" s="1051"/>
      <c r="CG29" s="1052"/>
      <c r="CH29" s="1025">
        <v>17</v>
      </c>
      <c r="CI29" s="1026"/>
      <c r="CJ29" s="1026"/>
      <c r="CK29" s="1026"/>
      <c r="CL29" s="1027"/>
      <c r="CM29" s="1025">
        <v>6224</v>
      </c>
      <c r="CN29" s="1026"/>
      <c r="CO29" s="1026"/>
      <c r="CP29" s="1026"/>
      <c r="CQ29" s="1027"/>
      <c r="CR29" s="1025">
        <v>2500</v>
      </c>
      <c r="CS29" s="1026"/>
      <c r="CT29" s="1026"/>
      <c r="CU29" s="1026"/>
      <c r="CV29" s="1027"/>
      <c r="CW29" s="1025">
        <v>27</v>
      </c>
      <c r="CX29" s="1026"/>
      <c r="CY29" s="1026"/>
      <c r="CZ29" s="1026"/>
      <c r="DA29" s="1027"/>
      <c r="DB29" s="1025" t="s">
        <v>505</v>
      </c>
      <c r="DC29" s="1026"/>
      <c r="DD29" s="1026"/>
      <c r="DE29" s="1026"/>
      <c r="DF29" s="1027"/>
      <c r="DG29" s="1025" t="s">
        <v>505</v>
      </c>
      <c r="DH29" s="1026"/>
      <c r="DI29" s="1026"/>
      <c r="DJ29" s="1026"/>
      <c r="DK29" s="1027"/>
      <c r="DL29" s="1025" t="s">
        <v>505</v>
      </c>
      <c r="DM29" s="1026"/>
      <c r="DN29" s="1026"/>
      <c r="DO29" s="1026"/>
      <c r="DP29" s="1027"/>
      <c r="DQ29" s="1025" t="s">
        <v>505</v>
      </c>
      <c r="DR29" s="1026"/>
      <c r="DS29" s="1026"/>
      <c r="DT29" s="1026"/>
      <c r="DU29" s="1027"/>
      <c r="DV29" s="1028"/>
      <c r="DW29" s="1029"/>
      <c r="DX29" s="1029"/>
      <c r="DY29" s="1029"/>
      <c r="DZ29" s="1030"/>
      <c r="EA29" s="235"/>
    </row>
    <row r="30" spans="1:131" s="236" customFormat="1" ht="26.25" customHeight="1" x14ac:dyDescent="0.2">
      <c r="A30" s="255">
        <v>3</v>
      </c>
      <c r="B30" s="1079" t="s">
        <v>388</v>
      </c>
      <c r="C30" s="1080"/>
      <c r="D30" s="1080"/>
      <c r="E30" s="1080"/>
      <c r="F30" s="1080"/>
      <c r="G30" s="1080"/>
      <c r="H30" s="1080"/>
      <c r="I30" s="1080"/>
      <c r="J30" s="1080"/>
      <c r="K30" s="1080"/>
      <c r="L30" s="1080"/>
      <c r="M30" s="1080"/>
      <c r="N30" s="1080"/>
      <c r="O30" s="1080"/>
      <c r="P30" s="1081"/>
      <c r="Q30" s="1086">
        <v>4405</v>
      </c>
      <c r="R30" s="1083"/>
      <c r="S30" s="1083"/>
      <c r="T30" s="1083"/>
      <c r="U30" s="1083"/>
      <c r="V30" s="1083">
        <v>2480</v>
      </c>
      <c r="W30" s="1083"/>
      <c r="X30" s="1083"/>
      <c r="Y30" s="1083"/>
      <c r="Z30" s="1083"/>
      <c r="AA30" s="1083">
        <f t="shared" si="2"/>
        <v>1925</v>
      </c>
      <c r="AB30" s="1083"/>
      <c r="AC30" s="1083"/>
      <c r="AD30" s="1083"/>
      <c r="AE30" s="1087"/>
      <c r="AF30" s="1082">
        <v>6639</v>
      </c>
      <c r="AG30" s="1083"/>
      <c r="AH30" s="1083"/>
      <c r="AI30" s="1083"/>
      <c r="AJ30" s="1084"/>
      <c r="AK30" s="1016" t="s">
        <v>611</v>
      </c>
      <c r="AL30" s="1007"/>
      <c r="AM30" s="1007"/>
      <c r="AN30" s="1007"/>
      <c r="AO30" s="1007"/>
      <c r="AP30" s="1007">
        <v>5830</v>
      </c>
      <c r="AQ30" s="1007"/>
      <c r="AR30" s="1007"/>
      <c r="AS30" s="1007"/>
      <c r="AT30" s="1007"/>
      <c r="AU30" s="1007" t="s">
        <v>611</v>
      </c>
      <c r="AV30" s="1007"/>
      <c r="AW30" s="1007"/>
      <c r="AX30" s="1007"/>
      <c r="AY30" s="1007"/>
      <c r="AZ30" s="1085" t="s">
        <v>611</v>
      </c>
      <c r="BA30" s="1085"/>
      <c r="BB30" s="1085"/>
      <c r="BC30" s="1085"/>
      <c r="BD30" s="1085"/>
      <c r="BE30" s="1077" t="s">
        <v>389</v>
      </c>
      <c r="BF30" s="1077"/>
      <c r="BG30" s="1077"/>
      <c r="BH30" s="1077"/>
      <c r="BI30" s="1078"/>
      <c r="BJ30" s="241"/>
      <c r="BK30" s="241"/>
      <c r="BL30" s="241"/>
      <c r="BM30" s="241"/>
      <c r="BN30" s="241"/>
      <c r="BO30" s="254"/>
      <c r="BP30" s="254"/>
      <c r="BQ30" s="251">
        <v>24</v>
      </c>
      <c r="BR30" s="252" t="s">
        <v>612</v>
      </c>
      <c r="BS30" s="1050" t="s">
        <v>596</v>
      </c>
      <c r="BT30" s="1051"/>
      <c r="BU30" s="1051"/>
      <c r="BV30" s="1051"/>
      <c r="BW30" s="1051"/>
      <c r="BX30" s="1051"/>
      <c r="BY30" s="1051"/>
      <c r="BZ30" s="1051"/>
      <c r="CA30" s="1051"/>
      <c r="CB30" s="1051"/>
      <c r="CC30" s="1051"/>
      <c r="CD30" s="1051"/>
      <c r="CE30" s="1051"/>
      <c r="CF30" s="1051"/>
      <c r="CG30" s="1052"/>
      <c r="CH30" s="1025">
        <v>193</v>
      </c>
      <c r="CI30" s="1026"/>
      <c r="CJ30" s="1026"/>
      <c r="CK30" s="1026"/>
      <c r="CL30" s="1027"/>
      <c r="CM30" s="1025">
        <v>1290</v>
      </c>
      <c r="CN30" s="1026"/>
      <c r="CO30" s="1026"/>
      <c r="CP30" s="1026"/>
      <c r="CQ30" s="1027"/>
      <c r="CR30" s="1025">
        <v>100</v>
      </c>
      <c r="CS30" s="1026"/>
      <c r="CT30" s="1026"/>
      <c r="CU30" s="1026"/>
      <c r="CV30" s="1027"/>
      <c r="CW30" s="1025">
        <v>45</v>
      </c>
      <c r="CX30" s="1026"/>
      <c r="CY30" s="1026"/>
      <c r="CZ30" s="1026"/>
      <c r="DA30" s="1027"/>
      <c r="DB30" s="1025" t="s">
        <v>505</v>
      </c>
      <c r="DC30" s="1026"/>
      <c r="DD30" s="1026"/>
      <c r="DE30" s="1026"/>
      <c r="DF30" s="1027"/>
      <c r="DG30" s="1025">
        <v>31320</v>
      </c>
      <c r="DH30" s="1026"/>
      <c r="DI30" s="1026"/>
      <c r="DJ30" s="1026"/>
      <c r="DK30" s="1027"/>
      <c r="DL30" s="1025" t="s">
        <v>505</v>
      </c>
      <c r="DM30" s="1026"/>
      <c r="DN30" s="1026"/>
      <c r="DO30" s="1026"/>
      <c r="DP30" s="1027"/>
      <c r="DQ30" s="1025">
        <v>9571</v>
      </c>
      <c r="DR30" s="1026"/>
      <c r="DS30" s="1026"/>
      <c r="DT30" s="1026"/>
      <c r="DU30" s="1027"/>
      <c r="DV30" s="1028"/>
      <c r="DW30" s="1029"/>
      <c r="DX30" s="1029"/>
      <c r="DY30" s="1029"/>
      <c r="DZ30" s="1030"/>
      <c r="EA30" s="235"/>
    </row>
    <row r="31" spans="1:131" s="236" customFormat="1" ht="26.25" customHeight="1" x14ac:dyDescent="0.2">
      <c r="A31" s="255">
        <v>4</v>
      </c>
      <c r="B31" s="1079" t="s">
        <v>390</v>
      </c>
      <c r="C31" s="1080"/>
      <c r="D31" s="1080"/>
      <c r="E31" s="1080"/>
      <c r="F31" s="1080"/>
      <c r="G31" s="1080"/>
      <c r="H31" s="1080"/>
      <c r="I31" s="1080"/>
      <c r="J31" s="1080"/>
      <c r="K31" s="1080"/>
      <c r="L31" s="1080"/>
      <c r="M31" s="1080"/>
      <c r="N31" s="1080"/>
      <c r="O31" s="1080"/>
      <c r="P31" s="1081"/>
      <c r="Q31" s="1086">
        <v>2122</v>
      </c>
      <c r="R31" s="1083"/>
      <c r="S31" s="1083"/>
      <c r="T31" s="1083"/>
      <c r="U31" s="1083"/>
      <c r="V31" s="1083">
        <v>1846</v>
      </c>
      <c r="W31" s="1083"/>
      <c r="X31" s="1083"/>
      <c r="Y31" s="1083"/>
      <c r="Z31" s="1083"/>
      <c r="AA31" s="1083">
        <f t="shared" si="2"/>
        <v>276</v>
      </c>
      <c r="AB31" s="1083"/>
      <c r="AC31" s="1083"/>
      <c r="AD31" s="1083"/>
      <c r="AE31" s="1087"/>
      <c r="AF31" s="1082">
        <v>3062</v>
      </c>
      <c r="AG31" s="1083"/>
      <c r="AH31" s="1083"/>
      <c r="AI31" s="1083"/>
      <c r="AJ31" s="1084"/>
      <c r="AK31" s="1016">
        <v>514</v>
      </c>
      <c r="AL31" s="1007"/>
      <c r="AM31" s="1007"/>
      <c r="AN31" s="1007"/>
      <c r="AO31" s="1007"/>
      <c r="AP31" s="1007">
        <v>9957</v>
      </c>
      <c r="AQ31" s="1007"/>
      <c r="AR31" s="1007"/>
      <c r="AS31" s="1007"/>
      <c r="AT31" s="1007"/>
      <c r="AU31" s="1007">
        <v>3485</v>
      </c>
      <c r="AV31" s="1007"/>
      <c r="AW31" s="1007"/>
      <c r="AX31" s="1007"/>
      <c r="AY31" s="1007"/>
      <c r="AZ31" s="1085" t="s">
        <v>611</v>
      </c>
      <c r="BA31" s="1085"/>
      <c r="BB31" s="1085"/>
      <c r="BC31" s="1085"/>
      <c r="BD31" s="1085"/>
      <c r="BE31" s="1077" t="s">
        <v>391</v>
      </c>
      <c r="BF31" s="1077"/>
      <c r="BG31" s="1077"/>
      <c r="BH31" s="1077"/>
      <c r="BI31" s="1078"/>
      <c r="BJ31" s="241"/>
      <c r="BK31" s="241"/>
      <c r="BL31" s="241"/>
      <c r="BM31" s="241"/>
      <c r="BN31" s="241"/>
      <c r="BO31" s="254"/>
      <c r="BP31" s="254"/>
      <c r="BQ31" s="251">
        <v>25</v>
      </c>
      <c r="BR31" s="252" t="s">
        <v>612</v>
      </c>
      <c r="BS31" s="1050" t="s">
        <v>597</v>
      </c>
      <c r="BT31" s="1051"/>
      <c r="BU31" s="1051"/>
      <c r="BV31" s="1051"/>
      <c r="BW31" s="1051"/>
      <c r="BX31" s="1051"/>
      <c r="BY31" s="1051"/>
      <c r="BZ31" s="1051"/>
      <c r="CA31" s="1051"/>
      <c r="CB31" s="1051"/>
      <c r="CC31" s="1051"/>
      <c r="CD31" s="1051"/>
      <c r="CE31" s="1051"/>
      <c r="CF31" s="1051"/>
      <c r="CG31" s="1052"/>
      <c r="CH31" s="1025">
        <v>119</v>
      </c>
      <c r="CI31" s="1026"/>
      <c r="CJ31" s="1026"/>
      <c r="CK31" s="1026"/>
      <c r="CL31" s="1027"/>
      <c r="CM31" s="1025">
        <v>-9813</v>
      </c>
      <c r="CN31" s="1026"/>
      <c r="CO31" s="1026"/>
      <c r="CP31" s="1026"/>
      <c r="CQ31" s="1027"/>
      <c r="CR31" s="1025">
        <v>24</v>
      </c>
      <c r="CS31" s="1026"/>
      <c r="CT31" s="1026"/>
      <c r="CU31" s="1026"/>
      <c r="CV31" s="1027"/>
      <c r="CW31" s="1025" t="s">
        <v>505</v>
      </c>
      <c r="CX31" s="1026"/>
      <c r="CY31" s="1026"/>
      <c r="CZ31" s="1026"/>
      <c r="DA31" s="1027"/>
      <c r="DB31" s="1025">
        <v>27709</v>
      </c>
      <c r="DC31" s="1026"/>
      <c r="DD31" s="1026"/>
      <c r="DE31" s="1026"/>
      <c r="DF31" s="1027"/>
      <c r="DG31" s="1025" t="s">
        <v>505</v>
      </c>
      <c r="DH31" s="1026"/>
      <c r="DI31" s="1026"/>
      <c r="DJ31" s="1026"/>
      <c r="DK31" s="1027"/>
      <c r="DL31" s="1025" t="s">
        <v>505</v>
      </c>
      <c r="DM31" s="1026"/>
      <c r="DN31" s="1026"/>
      <c r="DO31" s="1026"/>
      <c r="DP31" s="1027"/>
      <c r="DQ31" s="1025">
        <v>6663</v>
      </c>
      <c r="DR31" s="1026"/>
      <c r="DS31" s="1026"/>
      <c r="DT31" s="1026"/>
      <c r="DU31" s="1027"/>
      <c r="DV31" s="1028"/>
      <c r="DW31" s="1029"/>
      <c r="DX31" s="1029"/>
      <c r="DY31" s="1029"/>
      <c r="DZ31" s="1030"/>
      <c r="EA31" s="235"/>
    </row>
    <row r="32" spans="1:131" s="236" customFormat="1" ht="26.25" customHeight="1" x14ac:dyDescent="0.2">
      <c r="A32" s="255">
        <v>5</v>
      </c>
      <c r="B32" s="1079" t="s">
        <v>392</v>
      </c>
      <c r="C32" s="1080"/>
      <c r="D32" s="1080"/>
      <c r="E32" s="1080"/>
      <c r="F32" s="1080"/>
      <c r="G32" s="1080"/>
      <c r="H32" s="1080"/>
      <c r="I32" s="1080"/>
      <c r="J32" s="1080"/>
      <c r="K32" s="1080"/>
      <c r="L32" s="1080"/>
      <c r="M32" s="1080"/>
      <c r="N32" s="1080"/>
      <c r="O32" s="1080"/>
      <c r="P32" s="1081"/>
      <c r="Q32" s="1086">
        <v>15323</v>
      </c>
      <c r="R32" s="1083"/>
      <c r="S32" s="1083"/>
      <c r="T32" s="1083"/>
      <c r="U32" s="1083"/>
      <c r="V32" s="1083">
        <v>15839</v>
      </c>
      <c r="W32" s="1083"/>
      <c r="X32" s="1083"/>
      <c r="Y32" s="1083"/>
      <c r="Z32" s="1083"/>
      <c r="AA32" s="1083">
        <f t="shared" si="2"/>
        <v>-516</v>
      </c>
      <c r="AB32" s="1083"/>
      <c r="AC32" s="1083"/>
      <c r="AD32" s="1083"/>
      <c r="AE32" s="1087"/>
      <c r="AF32" s="1082">
        <v>300</v>
      </c>
      <c r="AG32" s="1083"/>
      <c r="AH32" s="1083"/>
      <c r="AI32" s="1083"/>
      <c r="AJ32" s="1084"/>
      <c r="AK32" s="1016">
        <v>7585</v>
      </c>
      <c r="AL32" s="1007"/>
      <c r="AM32" s="1007"/>
      <c r="AN32" s="1007"/>
      <c r="AO32" s="1007"/>
      <c r="AP32" s="1007">
        <v>19979</v>
      </c>
      <c r="AQ32" s="1007"/>
      <c r="AR32" s="1007"/>
      <c r="AS32" s="1007"/>
      <c r="AT32" s="1007"/>
      <c r="AU32" s="1007">
        <v>14864</v>
      </c>
      <c r="AV32" s="1007"/>
      <c r="AW32" s="1007"/>
      <c r="AX32" s="1007"/>
      <c r="AY32" s="1007"/>
      <c r="AZ32" s="1085" t="s">
        <v>611</v>
      </c>
      <c r="BA32" s="1085"/>
      <c r="BB32" s="1085"/>
      <c r="BC32" s="1085"/>
      <c r="BD32" s="1085"/>
      <c r="BE32" s="1077" t="s">
        <v>389</v>
      </c>
      <c r="BF32" s="1077"/>
      <c r="BG32" s="1077"/>
      <c r="BH32" s="1077"/>
      <c r="BI32" s="1078"/>
      <c r="BJ32" s="241"/>
      <c r="BK32" s="241"/>
      <c r="BL32" s="241"/>
      <c r="BM32" s="241"/>
      <c r="BN32" s="241"/>
      <c r="BO32" s="254"/>
      <c r="BP32" s="254"/>
      <c r="BQ32" s="251">
        <v>26</v>
      </c>
      <c r="BR32" s="252"/>
      <c r="BS32" s="1050" t="s">
        <v>598</v>
      </c>
      <c r="BT32" s="1051"/>
      <c r="BU32" s="1051"/>
      <c r="BV32" s="1051"/>
      <c r="BW32" s="1051"/>
      <c r="BX32" s="1051"/>
      <c r="BY32" s="1051"/>
      <c r="BZ32" s="1051"/>
      <c r="CA32" s="1051"/>
      <c r="CB32" s="1051"/>
      <c r="CC32" s="1051"/>
      <c r="CD32" s="1051"/>
      <c r="CE32" s="1051"/>
      <c r="CF32" s="1051"/>
      <c r="CG32" s="1052"/>
      <c r="CH32" s="1025">
        <v>0</v>
      </c>
      <c r="CI32" s="1026"/>
      <c r="CJ32" s="1026"/>
      <c r="CK32" s="1026"/>
      <c r="CL32" s="1027"/>
      <c r="CM32" s="1025">
        <v>208</v>
      </c>
      <c r="CN32" s="1026"/>
      <c r="CO32" s="1026"/>
      <c r="CP32" s="1026"/>
      <c r="CQ32" s="1027"/>
      <c r="CR32" s="1025">
        <v>100</v>
      </c>
      <c r="CS32" s="1026"/>
      <c r="CT32" s="1026"/>
      <c r="CU32" s="1026"/>
      <c r="CV32" s="1027"/>
      <c r="CW32" s="1025">
        <v>2</v>
      </c>
      <c r="CX32" s="1026"/>
      <c r="CY32" s="1026"/>
      <c r="CZ32" s="1026"/>
      <c r="DA32" s="1027"/>
      <c r="DB32" s="1025" t="s">
        <v>505</v>
      </c>
      <c r="DC32" s="1026"/>
      <c r="DD32" s="1026"/>
      <c r="DE32" s="1026"/>
      <c r="DF32" s="1027"/>
      <c r="DG32" s="1025" t="s">
        <v>505</v>
      </c>
      <c r="DH32" s="1026"/>
      <c r="DI32" s="1026"/>
      <c r="DJ32" s="1026"/>
      <c r="DK32" s="1027"/>
      <c r="DL32" s="1025" t="s">
        <v>505</v>
      </c>
      <c r="DM32" s="1026"/>
      <c r="DN32" s="1026"/>
      <c r="DO32" s="1026"/>
      <c r="DP32" s="1027"/>
      <c r="DQ32" s="1025" t="s">
        <v>505</v>
      </c>
      <c r="DR32" s="1026"/>
      <c r="DS32" s="1026"/>
      <c r="DT32" s="1026"/>
      <c r="DU32" s="1027"/>
      <c r="DV32" s="1028"/>
      <c r="DW32" s="1029"/>
      <c r="DX32" s="1029"/>
      <c r="DY32" s="1029"/>
      <c r="DZ32" s="1030"/>
      <c r="EA32" s="235"/>
    </row>
    <row r="33" spans="1:131" s="236" customFormat="1" ht="26.25" customHeight="1" x14ac:dyDescent="0.2">
      <c r="A33" s="255">
        <v>6</v>
      </c>
      <c r="B33" s="1079" t="s">
        <v>393</v>
      </c>
      <c r="C33" s="1080"/>
      <c r="D33" s="1080"/>
      <c r="E33" s="1080"/>
      <c r="F33" s="1080"/>
      <c r="G33" s="1080"/>
      <c r="H33" s="1080"/>
      <c r="I33" s="1080"/>
      <c r="J33" s="1080"/>
      <c r="K33" s="1080"/>
      <c r="L33" s="1080"/>
      <c r="M33" s="1080"/>
      <c r="N33" s="1080"/>
      <c r="O33" s="1080"/>
      <c r="P33" s="1081"/>
      <c r="Q33" s="1086">
        <v>1116</v>
      </c>
      <c r="R33" s="1083"/>
      <c r="S33" s="1083"/>
      <c r="T33" s="1083"/>
      <c r="U33" s="1083"/>
      <c r="V33" s="1083">
        <v>841</v>
      </c>
      <c r="W33" s="1083"/>
      <c r="X33" s="1083"/>
      <c r="Y33" s="1083"/>
      <c r="Z33" s="1083"/>
      <c r="AA33" s="1083">
        <f t="shared" si="2"/>
        <v>275</v>
      </c>
      <c r="AB33" s="1083"/>
      <c r="AC33" s="1083"/>
      <c r="AD33" s="1083"/>
      <c r="AE33" s="1087"/>
      <c r="AF33" s="1082">
        <v>275</v>
      </c>
      <c r="AG33" s="1083"/>
      <c r="AH33" s="1083"/>
      <c r="AI33" s="1083"/>
      <c r="AJ33" s="1084"/>
      <c r="AK33" s="1016">
        <v>114</v>
      </c>
      <c r="AL33" s="1007"/>
      <c r="AM33" s="1007"/>
      <c r="AN33" s="1007"/>
      <c r="AO33" s="1007"/>
      <c r="AP33" s="1007">
        <v>4251</v>
      </c>
      <c r="AQ33" s="1007"/>
      <c r="AR33" s="1007"/>
      <c r="AS33" s="1007"/>
      <c r="AT33" s="1007"/>
      <c r="AU33" s="1007">
        <v>1653</v>
      </c>
      <c r="AV33" s="1007"/>
      <c r="AW33" s="1007"/>
      <c r="AX33" s="1007"/>
      <c r="AY33" s="1007"/>
      <c r="AZ33" s="1085" t="s">
        <v>611</v>
      </c>
      <c r="BA33" s="1085"/>
      <c r="BB33" s="1085"/>
      <c r="BC33" s="1085"/>
      <c r="BD33" s="1085"/>
      <c r="BE33" s="1077" t="s">
        <v>394</v>
      </c>
      <c r="BF33" s="1077"/>
      <c r="BG33" s="1077"/>
      <c r="BH33" s="1077"/>
      <c r="BI33" s="1078"/>
      <c r="BJ33" s="241"/>
      <c r="BK33" s="241"/>
      <c r="BL33" s="241"/>
      <c r="BM33" s="241"/>
      <c r="BN33" s="241"/>
      <c r="BO33" s="254"/>
      <c r="BP33" s="254"/>
      <c r="BQ33" s="251">
        <v>27</v>
      </c>
      <c r="BR33" s="252"/>
      <c r="BS33" s="1050" t="s">
        <v>599</v>
      </c>
      <c r="BT33" s="1051"/>
      <c r="BU33" s="1051"/>
      <c r="BV33" s="1051"/>
      <c r="BW33" s="1051"/>
      <c r="BX33" s="1051"/>
      <c r="BY33" s="1051"/>
      <c r="BZ33" s="1051"/>
      <c r="CA33" s="1051"/>
      <c r="CB33" s="1051"/>
      <c r="CC33" s="1051"/>
      <c r="CD33" s="1051"/>
      <c r="CE33" s="1051"/>
      <c r="CF33" s="1051"/>
      <c r="CG33" s="1052"/>
      <c r="CH33" s="1025">
        <v>-2</v>
      </c>
      <c r="CI33" s="1026"/>
      <c r="CJ33" s="1026"/>
      <c r="CK33" s="1026"/>
      <c r="CL33" s="1027"/>
      <c r="CM33" s="1025">
        <v>1640</v>
      </c>
      <c r="CN33" s="1026"/>
      <c r="CO33" s="1026"/>
      <c r="CP33" s="1026"/>
      <c r="CQ33" s="1027"/>
      <c r="CR33" s="1025">
        <v>1022</v>
      </c>
      <c r="CS33" s="1026"/>
      <c r="CT33" s="1026"/>
      <c r="CU33" s="1026"/>
      <c r="CV33" s="1027"/>
      <c r="CW33" s="1025" t="s">
        <v>505</v>
      </c>
      <c r="CX33" s="1026"/>
      <c r="CY33" s="1026"/>
      <c r="CZ33" s="1026"/>
      <c r="DA33" s="1027"/>
      <c r="DB33" s="1025" t="s">
        <v>505</v>
      </c>
      <c r="DC33" s="1026"/>
      <c r="DD33" s="1026"/>
      <c r="DE33" s="1026"/>
      <c r="DF33" s="1027"/>
      <c r="DG33" s="1025" t="s">
        <v>505</v>
      </c>
      <c r="DH33" s="1026"/>
      <c r="DI33" s="1026"/>
      <c r="DJ33" s="1026"/>
      <c r="DK33" s="1027"/>
      <c r="DL33" s="1025" t="s">
        <v>505</v>
      </c>
      <c r="DM33" s="1026"/>
      <c r="DN33" s="1026"/>
      <c r="DO33" s="1026"/>
      <c r="DP33" s="1027"/>
      <c r="DQ33" s="1025" t="s">
        <v>505</v>
      </c>
      <c r="DR33" s="1026"/>
      <c r="DS33" s="1026"/>
      <c r="DT33" s="1026"/>
      <c r="DU33" s="1027"/>
      <c r="DV33" s="1028"/>
      <c r="DW33" s="1029"/>
      <c r="DX33" s="1029"/>
      <c r="DY33" s="1029"/>
      <c r="DZ33" s="1030"/>
      <c r="EA33" s="235"/>
    </row>
    <row r="34" spans="1:131" s="236" customFormat="1" ht="26.25" customHeight="1" x14ac:dyDescent="0.2">
      <c r="A34" s="255">
        <v>7</v>
      </c>
      <c r="B34" s="1079" t="s">
        <v>395</v>
      </c>
      <c r="C34" s="1080"/>
      <c r="D34" s="1080"/>
      <c r="E34" s="1080"/>
      <c r="F34" s="1080"/>
      <c r="G34" s="1080"/>
      <c r="H34" s="1080"/>
      <c r="I34" s="1080"/>
      <c r="J34" s="1080"/>
      <c r="K34" s="1080"/>
      <c r="L34" s="1080"/>
      <c r="M34" s="1080"/>
      <c r="N34" s="1080"/>
      <c r="O34" s="1080"/>
      <c r="P34" s="1081"/>
      <c r="Q34" s="1086">
        <v>3404</v>
      </c>
      <c r="R34" s="1083"/>
      <c r="S34" s="1083"/>
      <c r="T34" s="1083"/>
      <c r="U34" s="1083"/>
      <c r="V34" s="1083">
        <v>3018</v>
      </c>
      <c r="W34" s="1083"/>
      <c r="X34" s="1083"/>
      <c r="Y34" s="1083"/>
      <c r="Z34" s="1083"/>
      <c r="AA34" s="1083">
        <f t="shared" si="2"/>
        <v>386</v>
      </c>
      <c r="AB34" s="1083"/>
      <c r="AC34" s="1083"/>
      <c r="AD34" s="1083"/>
      <c r="AE34" s="1087"/>
      <c r="AF34" s="1082">
        <v>386</v>
      </c>
      <c r="AG34" s="1083"/>
      <c r="AH34" s="1083"/>
      <c r="AI34" s="1083"/>
      <c r="AJ34" s="1084"/>
      <c r="AK34" s="1016">
        <v>1118</v>
      </c>
      <c r="AL34" s="1007"/>
      <c r="AM34" s="1007"/>
      <c r="AN34" s="1007"/>
      <c r="AO34" s="1007"/>
      <c r="AP34" s="1007">
        <v>18329</v>
      </c>
      <c r="AQ34" s="1007"/>
      <c r="AR34" s="1007"/>
      <c r="AS34" s="1007"/>
      <c r="AT34" s="1007"/>
      <c r="AU34" s="1007">
        <v>17834</v>
      </c>
      <c r="AV34" s="1007"/>
      <c r="AW34" s="1007"/>
      <c r="AX34" s="1007"/>
      <c r="AY34" s="1007"/>
      <c r="AZ34" s="1085" t="s">
        <v>611</v>
      </c>
      <c r="BA34" s="1085"/>
      <c r="BB34" s="1085"/>
      <c r="BC34" s="1085"/>
      <c r="BD34" s="1085"/>
      <c r="BE34" s="1077" t="s">
        <v>396</v>
      </c>
      <c r="BF34" s="1077"/>
      <c r="BG34" s="1077"/>
      <c r="BH34" s="1077"/>
      <c r="BI34" s="1078"/>
      <c r="BJ34" s="241"/>
      <c r="BK34" s="241"/>
      <c r="BL34" s="241"/>
      <c r="BM34" s="241"/>
      <c r="BN34" s="241"/>
      <c r="BO34" s="254"/>
      <c r="BP34" s="254"/>
      <c r="BQ34" s="251">
        <v>28</v>
      </c>
      <c r="BR34" s="252"/>
      <c r="BS34" s="1050" t="s">
        <v>600</v>
      </c>
      <c r="BT34" s="1051"/>
      <c r="BU34" s="1051"/>
      <c r="BV34" s="1051"/>
      <c r="BW34" s="1051"/>
      <c r="BX34" s="1051"/>
      <c r="BY34" s="1051"/>
      <c r="BZ34" s="1051"/>
      <c r="CA34" s="1051"/>
      <c r="CB34" s="1051"/>
      <c r="CC34" s="1051"/>
      <c r="CD34" s="1051"/>
      <c r="CE34" s="1051"/>
      <c r="CF34" s="1051"/>
      <c r="CG34" s="1052"/>
      <c r="CH34" s="1025">
        <v>229</v>
      </c>
      <c r="CI34" s="1026"/>
      <c r="CJ34" s="1026"/>
      <c r="CK34" s="1026"/>
      <c r="CL34" s="1027"/>
      <c r="CM34" s="1025">
        <v>5493</v>
      </c>
      <c r="CN34" s="1026"/>
      <c r="CO34" s="1026"/>
      <c r="CP34" s="1026"/>
      <c r="CQ34" s="1027"/>
      <c r="CR34" s="1025">
        <v>3267</v>
      </c>
      <c r="CS34" s="1026"/>
      <c r="CT34" s="1026"/>
      <c r="CU34" s="1026"/>
      <c r="CV34" s="1027"/>
      <c r="CW34" s="1025" t="s">
        <v>505</v>
      </c>
      <c r="CX34" s="1026"/>
      <c r="CY34" s="1026"/>
      <c r="CZ34" s="1026"/>
      <c r="DA34" s="1027"/>
      <c r="DB34" s="1025" t="s">
        <v>505</v>
      </c>
      <c r="DC34" s="1026"/>
      <c r="DD34" s="1026"/>
      <c r="DE34" s="1026"/>
      <c r="DF34" s="1027"/>
      <c r="DG34" s="1025" t="s">
        <v>505</v>
      </c>
      <c r="DH34" s="1026"/>
      <c r="DI34" s="1026"/>
      <c r="DJ34" s="1026"/>
      <c r="DK34" s="1027"/>
      <c r="DL34" s="1025" t="s">
        <v>505</v>
      </c>
      <c r="DM34" s="1026"/>
      <c r="DN34" s="1026"/>
      <c r="DO34" s="1026"/>
      <c r="DP34" s="1027"/>
      <c r="DQ34" s="1025" t="s">
        <v>505</v>
      </c>
      <c r="DR34" s="1026"/>
      <c r="DS34" s="1026"/>
      <c r="DT34" s="1026"/>
      <c r="DU34" s="1027"/>
      <c r="DV34" s="1028"/>
      <c r="DW34" s="1029"/>
      <c r="DX34" s="1029"/>
      <c r="DY34" s="1029"/>
      <c r="DZ34" s="1030"/>
      <c r="EA34" s="235"/>
    </row>
    <row r="35" spans="1:131" s="236" customFormat="1" ht="26.25" customHeight="1" x14ac:dyDescent="0.2">
      <c r="A35" s="255">
        <v>8</v>
      </c>
      <c r="B35" s="1079"/>
      <c r="C35" s="1080"/>
      <c r="D35" s="1080"/>
      <c r="E35" s="1080"/>
      <c r="F35" s="1080"/>
      <c r="G35" s="1080"/>
      <c r="H35" s="1080"/>
      <c r="I35" s="1080"/>
      <c r="J35" s="1080"/>
      <c r="K35" s="1080"/>
      <c r="L35" s="1080"/>
      <c r="M35" s="1080"/>
      <c r="N35" s="1080"/>
      <c r="O35" s="1080"/>
      <c r="P35" s="1081"/>
      <c r="Q35" s="1086"/>
      <c r="R35" s="1083"/>
      <c r="S35" s="1083"/>
      <c r="T35" s="1083"/>
      <c r="U35" s="1083"/>
      <c r="V35" s="1083"/>
      <c r="W35" s="1083"/>
      <c r="X35" s="1083"/>
      <c r="Y35" s="1083"/>
      <c r="Z35" s="1083"/>
      <c r="AA35" s="1083"/>
      <c r="AB35" s="1083"/>
      <c r="AC35" s="1083"/>
      <c r="AD35" s="1083"/>
      <c r="AE35" s="1087"/>
      <c r="AF35" s="1082"/>
      <c r="AG35" s="1083"/>
      <c r="AH35" s="1083"/>
      <c r="AI35" s="1083"/>
      <c r="AJ35" s="1084"/>
      <c r="AK35" s="1016"/>
      <c r="AL35" s="1007"/>
      <c r="AM35" s="1007"/>
      <c r="AN35" s="1007"/>
      <c r="AO35" s="1007"/>
      <c r="AP35" s="1007"/>
      <c r="AQ35" s="1007"/>
      <c r="AR35" s="1007"/>
      <c r="AS35" s="1007"/>
      <c r="AT35" s="1007"/>
      <c r="AU35" s="1007"/>
      <c r="AV35" s="1007"/>
      <c r="AW35" s="1007"/>
      <c r="AX35" s="1007"/>
      <c r="AY35" s="1007"/>
      <c r="AZ35" s="1085"/>
      <c r="BA35" s="1085"/>
      <c r="BB35" s="1085"/>
      <c r="BC35" s="1085"/>
      <c r="BD35" s="1085"/>
      <c r="BE35" s="1077"/>
      <c r="BF35" s="1077"/>
      <c r="BG35" s="1077"/>
      <c r="BH35" s="1077"/>
      <c r="BI35" s="1078"/>
      <c r="BJ35" s="241"/>
      <c r="BK35" s="241"/>
      <c r="BL35" s="241"/>
      <c r="BM35" s="241"/>
      <c r="BN35" s="241"/>
      <c r="BO35" s="254"/>
      <c r="BP35" s="254"/>
      <c r="BQ35" s="251">
        <v>29</v>
      </c>
      <c r="BR35" s="252"/>
      <c r="BS35" s="1050" t="s">
        <v>601</v>
      </c>
      <c r="BT35" s="1051"/>
      <c r="BU35" s="1051"/>
      <c r="BV35" s="1051"/>
      <c r="BW35" s="1051"/>
      <c r="BX35" s="1051"/>
      <c r="BY35" s="1051"/>
      <c r="BZ35" s="1051"/>
      <c r="CA35" s="1051"/>
      <c r="CB35" s="1051"/>
      <c r="CC35" s="1051"/>
      <c r="CD35" s="1051"/>
      <c r="CE35" s="1051"/>
      <c r="CF35" s="1051"/>
      <c r="CG35" s="1052"/>
      <c r="CH35" s="1025">
        <v>105</v>
      </c>
      <c r="CI35" s="1026"/>
      <c r="CJ35" s="1026"/>
      <c r="CK35" s="1026"/>
      <c r="CL35" s="1027"/>
      <c r="CM35" s="1025">
        <v>1634</v>
      </c>
      <c r="CN35" s="1026"/>
      <c r="CO35" s="1026"/>
      <c r="CP35" s="1026"/>
      <c r="CQ35" s="1027"/>
      <c r="CR35" s="1025">
        <v>101</v>
      </c>
      <c r="CS35" s="1026"/>
      <c r="CT35" s="1026"/>
      <c r="CU35" s="1026"/>
      <c r="CV35" s="1027"/>
      <c r="CW35" s="1025">
        <v>26</v>
      </c>
      <c r="CX35" s="1026"/>
      <c r="CY35" s="1026"/>
      <c r="CZ35" s="1026"/>
      <c r="DA35" s="1027"/>
      <c r="DB35" s="1025" t="s">
        <v>505</v>
      </c>
      <c r="DC35" s="1026"/>
      <c r="DD35" s="1026"/>
      <c r="DE35" s="1026"/>
      <c r="DF35" s="1027"/>
      <c r="DG35" s="1025" t="s">
        <v>505</v>
      </c>
      <c r="DH35" s="1026"/>
      <c r="DI35" s="1026"/>
      <c r="DJ35" s="1026"/>
      <c r="DK35" s="1027"/>
      <c r="DL35" s="1025" t="s">
        <v>505</v>
      </c>
      <c r="DM35" s="1026"/>
      <c r="DN35" s="1026"/>
      <c r="DO35" s="1026"/>
      <c r="DP35" s="1027"/>
      <c r="DQ35" s="1025" t="s">
        <v>505</v>
      </c>
      <c r="DR35" s="1026"/>
      <c r="DS35" s="1026"/>
      <c r="DT35" s="1026"/>
      <c r="DU35" s="1027"/>
      <c r="DV35" s="1028"/>
      <c r="DW35" s="1029"/>
      <c r="DX35" s="1029"/>
      <c r="DY35" s="1029"/>
      <c r="DZ35" s="1030"/>
      <c r="EA35" s="235"/>
    </row>
    <row r="36" spans="1:131" s="236" customFormat="1" ht="26.25" customHeight="1" x14ac:dyDescent="0.2">
      <c r="A36" s="255">
        <v>9</v>
      </c>
      <c r="B36" s="1079"/>
      <c r="C36" s="1080"/>
      <c r="D36" s="1080"/>
      <c r="E36" s="1080"/>
      <c r="F36" s="1080"/>
      <c r="G36" s="1080"/>
      <c r="H36" s="1080"/>
      <c r="I36" s="1080"/>
      <c r="J36" s="1080"/>
      <c r="K36" s="1080"/>
      <c r="L36" s="1080"/>
      <c r="M36" s="1080"/>
      <c r="N36" s="1080"/>
      <c r="O36" s="1080"/>
      <c r="P36" s="1081"/>
      <c r="Q36" s="1086"/>
      <c r="R36" s="1083"/>
      <c r="S36" s="1083"/>
      <c r="T36" s="1083"/>
      <c r="U36" s="1083"/>
      <c r="V36" s="1083"/>
      <c r="W36" s="1083"/>
      <c r="X36" s="1083"/>
      <c r="Y36" s="1083"/>
      <c r="Z36" s="1083"/>
      <c r="AA36" s="1083"/>
      <c r="AB36" s="1083"/>
      <c r="AC36" s="1083"/>
      <c r="AD36" s="1083"/>
      <c r="AE36" s="1087"/>
      <c r="AF36" s="1082"/>
      <c r="AG36" s="1083"/>
      <c r="AH36" s="1083"/>
      <c r="AI36" s="1083"/>
      <c r="AJ36" s="1084"/>
      <c r="AK36" s="1016"/>
      <c r="AL36" s="1007"/>
      <c r="AM36" s="1007"/>
      <c r="AN36" s="1007"/>
      <c r="AO36" s="1007"/>
      <c r="AP36" s="1007"/>
      <c r="AQ36" s="1007"/>
      <c r="AR36" s="1007"/>
      <c r="AS36" s="1007"/>
      <c r="AT36" s="1007"/>
      <c r="AU36" s="1007"/>
      <c r="AV36" s="1007"/>
      <c r="AW36" s="1007"/>
      <c r="AX36" s="1007"/>
      <c r="AY36" s="1007"/>
      <c r="AZ36" s="1085"/>
      <c r="BA36" s="1085"/>
      <c r="BB36" s="1085"/>
      <c r="BC36" s="1085"/>
      <c r="BD36" s="1085"/>
      <c r="BE36" s="1077"/>
      <c r="BF36" s="1077"/>
      <c r="BG36" s="1077"/>
      <c r="BH36" s="1077"/>
      <c r="BI36" s="1078"/>
      <c r="BJ36" s="241"/>
      <c r="BK36" s="241"/>
      <c r="BL36" s="241"/>
      <c r="BM36" s="241"/>
      <c r="BN36" s="241"/>
      <c r="BO36" s="254"/>
      <c r="BP36" s="254"/>
      <c r="BQ36" s="251">
        <v>30</v>
      </c>
      <c r="BR36" s="252"/>
      <c r="BS36" s="1050" t="s">
        <v>602</v>
      </c>
      <c r="BT36" s="1051"/>
      <c r="BU36" s="1051"/>
      <c r="BV36" s="1051"/>
      <c r="BW36" s="1051"/>
      <c r="BX36" s="1051"/>
      <c r="BY36" s="1051"/>
      <c r="BZ36" s="1051"/>
      <c r="CA36" s="1051"/>
      <c r="CB36" s="1051"/>
      <c r="CC36" s="1051"/>
      <c r="CD36" s="1051"/>
      <c r="CE36" s="1051"/>
      <c r="CF36" s="1051"/>
      <c r="CG36" s="1052"/>
      <c r="CH36" s="1025">
        <v>646</v>
      </c>
      <c r="CI36" s="1026"/>
      <c r="CJ36" s="1026"/>
      <c r="CK36" s="1026"/>
      <c r="CL36" s="1027"/>
      <c r="CM36" s="1025">
        <v>57108</v>
      </c>
      <c r="CN36" s="1026"/>
      <c r="CO36" s="1026"/>
      <c r="CP36" s="1026"/>
      <c r="CQ36" s="1027"/>
      <c r="CR36" s="1025">
        <v>14178</v>
      </c>
      <c r="CS36" s="1026"/>
      <c r="CT36" s="1026"/>
      <c r="CU36" s="1026"/>
      <c r="CV36" s="1027"/>
      <c r="CW36" s="1025" t="s">
        <v>505</v>
      </c>
      <c r="CX36" s="1026"/>
      <c r="CY36" s="1026"/>
      <c r="CZ36" s="1026"/>
      <c r="DA36" s="1027"/>
      <c r="DB36" s="1025" t="s">
        <v>505</v>
      </c>
      <c r="DC36" s="1026"/>
      <c r="DD36" s="1026"/>
      <c r="DE36" s="1026"/>
      <c r="DF36" s="1027"/>
      <c r="DG36" s="1025" t="s">
        <v>505</v>
      </c>
      <c r="DH36" s="1026"/>
      <c r="DI36" s="1026"/>
      <c r="DJ36" s="1026"/>
      <c r="DK36" s="1027"/>
      <c r="DL36" s="1025" t="s">
        <v>505</v>
      </c>
      <c r="DM36" s="1026"/>
      <c r="DN36" s="1026"/>
      <c r="DO36" s="1026"/>
      <c r="DP36" s="1027"/>
      <c r="DQ36" s="1025" t="s">
        <v>505</v>
      </c>
      <c r="DR36" s="1026"/>
      <c r="DS36" s="1026"/>
      <c r="DT36" s="1026"/>
      <c r="DU36" s="1027"/>
      <c r="DV36" s="1028"/>
      <c r="DW36" s="1029"/>
      <c r="DX36" s="1029"/>
      <c r="DY36" s="1029"/>
      <c r="DZ36" s="1030"/>
      <c r="EA36" s="235"/>
    </row>
    <row r="37" spans="1:131" s="236" customFormat="1" ht="26.25" customHeight="1" x14ac:dyDescent="0.2">
      <c r="A37" s="255">
        <v>10</v>
      </c>
      <c r="B37" s="1079"/>
      <c r="C37" s="1080"/>
      <c r="D37" s="1080"/>
      <c r="E37" s="1080"/>
      <c r="F37" s="1080"/>
      <c r="G37" s="1080"/>
      <c r="H37" s="1080"/>
      <c r="I37" s="1080"/>
      <c r="J37" s="1080"/>
      <c r="K37" s="1080"/>
      <c r="L37" s="1080"/>
      <c r="M37" s="1080"/>
      <c r="N37" s="1080"/>
      <c r="O37" s="1080"/>
      <c r="P37" s="1081"/>
      <c r="Q37" s="1086"/>
      <c r="R37" s="1083"/>
      <c r="S37" s="1083"/>
      <c r="T37" s="1083"/>
      <c r="U37" s="1083"/>
      <c r="V37" s="1083"/>
      <c r="W37" s="1083"/>
      <c r="X37" s="1083"/>
      <c r="Y37" s="1083"/>
      <c r="Z37" s="1083"/>
      <c r="AA37" s="1083"/>
      <c r="AB37" s="1083"/>
      <c r="AC37" s="1083"/>
      <c r="AD37" s="1083"/>
      <c r="AE37" s="1087"/>
      <c r="AF37" s="1082"/>
      <c r="AG37" s="1083"/>
      <c r="AH37" s="1083"/>
      <c r="AI37" s="1083"/>
      <c r="AJ37" s="1084"/>
      <c r="AK37" s="1016"/>
      <c r="AL37" s="1007"/>
      <c r="AM37" s="1007"/>
      <c r="AN37" s="1007"/>
      <c r="AO37" s="1007"/>
      <c r="AP37" s="1007"/>
      <c r="AQ37" s="1007"/>
      <c r="AR37" s="1007"/>
      <c r="AS37" s="1007"/>
      <c r="AT37" s="1007"/>
      <c r="AU37" s="1007"/>
      <c r="AV37" s="1007"/>
      <c r="AW37" s="1007"/>
      <c r="AX37" s="1007"/>
      <c r="AY37" s="1007"/>
      <c r="AZ37" s="1085"/>
      <c r="BA37" s="1085"/>
      <c r="BB37" s="1085"/>
      <c r="BC37" s="1085"/>
      <c r="BD37" s="1085"/>
      <c r="BE37" s="1077"/>
      <c r="BF37" s="1077"/>
      <c r="BG37" s="1077"/>
      <c r="BH37" s="1077"/>
      <c r="BI37" s="1078"/>
      <c r="BJ37" s="241"/>
      <c r="BK37" s="241"/>
      <c r="BL37" s="241"/>
      <c r="BM37" s="241"/>
      <c r="BN37" s="241"/>
      <c r="BO37" s="254"/>
      <c r="BP37" s="254"/>
      <c r="BQ37" s="251">
        <v>31</v>
      </c>
      <c r="BR37" s="252"/>
      <c r="BS37" s="1050" t="s">
        <v>603</v>
      </c>
      <c r="BT37" s="1051"/>
      <c r="BU37" s="1051"/>
      <c r="BV37" s="1051"/>
      <c r="BW37" s="1051"/>
      <c r="BX37" s="1051"/>
      <c r="BY37" s="1051"/>
      <c r="BZ37" s="1051"/>
      <c r="CA37" s="1051"/>
      <c r="CB37" s="1051"/>
      <c r="CC37" s="1051"/>
      <c r="CD37" s="1051"/>
      <c r="CE37" s="1051"/>
      <c r="CF37" s="1051"/>
      <c r="CG37" s="1052"/>
      <c r="CH37" s="1025">
        <v>211</v>
      </c>
      <c r="CI37" s="1026"/>
      <c r="CJ37" s="1026"/>
      <c r="CK37" s="1026"/>
      <c r="CL37" s="1027"/>
      <c r="CM37" s="1025">
        <v>26911</v>
      </c>
      <c r="CN37" s="1026"/>
      <c r="CO37" s="1026"/>
      <c r="CP37" s="1026"/>
      <c r="CQ37" s="1027"/>
      <c r="CR37" s="1025">
        <v>8427</v>
      </c>
      <c r="CS37" s="1026"/>
      <c r="CT37" s="1026"/>
      <c r="CU37" s="1026"/>
      <c r="CV37" s="1027"/>
      <c r="CW37" s="1025" t="s">
        <v>505</v>
      </c>
      <c r="CX37" s="1026"/>
      <c r="CY37" s="1026"/>
      <c r="CZ37" s="1026"/>
      <c r="DA37" s="1027"/>
      <c r="DB37" s="1025" t="s">
        <v>505</v>
      </c>
      <c r="DC37" s="1026"/>
      <c r="DD37" s="1026"/>
      <c r="DE37" s="1026"/>
      <c r="DF37" s="1027"/>
      <c r="DG37" s="1025" t="s">
        <v>505</v>
      </c>
      <c r="DH37" s="1026"/>
      <c r="DI37" s="1026"/>
      <c r="DJ37" s="1026"/>
      <c r="DK37" s="1027"/>
      <c r="DL37" s="1025" t="s">
        <v>505</v>
      </c>
      <c r="DM37" s="1026"/>
      <c r="DN37" s="1026"/>
      <c r="DO37" s="1026"/>
      <c r="DP37" s="1027"/>
      <c r="DQ37" s="1025" t="s">
        <v>505</v>
      </c>
      <c r="DR37" s="1026"/>
      <c r="DS37" s="1026"/>
      <c r="DT37" s="1026"/>
      <c r="DU37" s="1027"/>
      <c r="DV37" s="1028"/>
      <c r="DW37" s="1029"/>
      <c r="DX37" s="1029"/>
      <c r="DY37" s="1029"/>
      <c r="DZ37" s="1030"/>
      <c r="EA37" s="235"/>
    </row>
    <row r="38" spans="1:131" s="236" customFormat="1" ht="26.25" customHeight="1" x14ac:dyDescent="0.2">
      <c r="A38" s="255">
        <v>11</v>
      </c>
      <c r="B38" s="1079"/>
      <c r="C38" s="1080"/>
      <c r="D38" s="1080"/>
      <c r="E38" s="1080"/>
      <c r="F38" s="1080"/>
      <c r="G38" s="1080"/>
      <c r="H38" s="1080"/>
      <c r="I38" s="1080"/>
      <c r="J38" s="1080"/>
      <c r="K38" s="1080"/>
      <c r="L38" s="1080"/>
      <c r="M38" s="1080"/>
      <c r="N38" s="1080"/>
      <c r="O38" s="1080"/>
      <c r="P38" s="1081"/>
      <c r="Q38" s="1086"/>
      <c r="R38" s="1083"/>
      <c r="S38" s="1083"/>
      <c r="T38" s="1083"/>
      <c r="U38" s="1083"/>
      <c r="V38" s="1083"/>
      <c r="W38" s="1083"/>
      <c r="X38" s="1083"/>
      <c r="Y38" s="1083"/>
      <c r="Z38" s="1083"/>
      <c r="AA38" s="1083"/>
      <c r="AB38" s="1083"/>
      <c r="AC38" s="1083"/>
      <c r="AD38" s="1083"/>
      <c r="AE38" s="1087"/>
      <c r="AF38" s="1082"/>
      <c r="AG38" s="1083"/>
      <c r="AH38" s="1083"/>
      <c r="AI38" s="1083"/>
      <c r="AJ38" s="1084"/>
      <c r="AK38" s="1016"/>
      <c r="AL38" s="1007"/>
      <c r="AM38" s="1007"/>
      <c r="AN38" s="1007"/>
      <c r="AO38" s="1007"/>
      <c r="AP38" s="1007"/>
      <c r="AQ38" s="1007"/>
      <c r="AR38" s="1007"/>
      <c r="AS38" s="1007"/>
      <c r="AT38" s="1007"/>
      <c r="AU38" s="1007"/>
      <c r="AV38" s="1007"/>
      <c r="AW38" s="1007"/>
      <c r="AX38" s="1007"/>
      <c r="AY38" s="1007"/>
      <c r="AZ38" s="1085"/>
      <c r="BA38" s="1085"/>
      <c r="BB38" s="1085"/>
      <c r="BC38" s="1085"/>
      <c r="BD38" s="1085"/>
      <c r="BE38" s="1077"/>
      <c r="BF38" s="1077"/>
      <c r="BG38" s="1077"/>
      <c r="BH38" s="1077"/>
      <c r="BI38" s="1078"/>
      <c r="BJ38" s="241"/>
      <c r="BK38" s="241"/>
      <c r="BL38" s="241"/>
      <c r="BM38" s="241"/>
      <c r="BN38" s="241"/>
      <c r="BO38" s="254"/>
      <c r="BP38" s="254"/>
      <c r="BQ38" s="251">
        <v>32</v>
      </c>
      <c r="BR38" s="252"/>
      <c r="BS38" s="1050" t="s">
        <v>620</v>
      </c>
      <c r="BT38" s="1051"/>
      <c r="BU38" s="1051"/>
      <c r="BV38" s="1051"/>
      <c r="BW38" s="1051"/>
      <c r="BX38" s="1051"/>
      <c r="BY38" s="1051"/>
      <c r="BZ38" s="1051"/>
      <c r="CA38" s="1051"/>
      <c r="CB38" s="1051"/>
      <c r="CC38" s="1051"/>
      <c r="CD38" s="1051"/>
      <c r="CE38" s="1051"/>
      <c r="CF38" s="1051"/>
      <c r="CG38" s="1052"/>
      <c r="CH38" s="1025">
        <v>59</v>
      </c>
      <c r="CI38" s="1026"/>
      <c r="CJ38" s="1026"/>
      <c r="CK38" s="1026"/>
      <c r="CL38" s="1027"/>
      <c r="CM38" s="1025">
        <v>310</v>
      </c>
      <c r="CN38" s="1026"/>
      <c r="CO38" s="1026"/>
      <c r="CP38" s="1026"/>
      <c r="CQ38" s="1027"/>
      <c r="CR38" s="1025">
        <v>25</v>
      </c>
      <c r="CS38" s="1026"/>
      <c r="CT38" s="1026"/>
      <c r="CU38" s="1026"/>
      <c r="CV38" s="1027"/>
      <c r="CW38" s="1025" t="s">
        <v>505</v>
      </c>
      <c r="CX38" s="1026"/>
      <c r="CY38" s="1026"/>
      <c r="CZ38" s="1026"/>
      <c r="DA38" s="1027"/>
      <c r="DB38" s="1025" t="s">
        <v>505</v>
      </c>
      <c r="DC38" s="1026"/>
      <c r="DD38" s="1026"/>
      <c r="DE38" s="1026"/>
      <c r="DF38" s="1027"/>
      <c r="DG38" s="1025" t="s">
        <v>505</v>
      </c>
      <c r="DH38" s="1026"/>
      <c r="DI38" s="1026"/>
      <c r="DJ38" s="1026"/>
      <c r="DK38" s="1027"/>
      <c r="DL38" s="1025" t="s">
        <v>505</v>
      </c>
      <c r="DM38" s="1026"/>
      <c r="DN38" s="1026"/>
      <c r="DO38" s="1026"/>
      <c r="DP38" s="1027"/>
      <c r="DQ38" s="1025" t="s">
        <v>505</v>
      </c>
      <c r="DR38" s="1026"/>
      <c r="DS38" s="1026"/>
      <c r="DT38" s="1026"/>
      <c r="DU38" s="1027"/>
      <c r="DV38" s="1028"/>
      <c r="DW38" s="1029"/>
      <c r="DX38" s="1029"/>
      <c r="DY38" s="1029"/>
      <c r="DZ38" s="1030"/>
      <c r="EA38" s="235"/>
    </row>
    <row r="39" spans="1:131" s="236" customFormat="1" ht="26.25" customHeight="1" x14ac:dyDescent="0.2">
      <c r="A39" s="255">
        <v>12</v>
      </c>
      <c r="B39" s="1079"/>
      <c r="C39" s="1080"/>
      <c r="D39" s="1080"/>
      <c r="E39" s="1080"/>
      <c r="F39" s="1080"/>
      <c r="G39" s="1080"/>
      <c r="H39" s="1080"/>
      <c r="I39" s="1080"/>
      <c r="J39" s="1080"/>
      <c r="K39" s="1080"/>
      <c r="L39" s="1080"/>
      <c r="M39" s="1080"/>
      <c r="N39" s="1080"/>
      <c r="O39" s="1080"/>
      <c r="P39" s="1081"/>
      <c r="Q39" s="1086"/>
      <c r="R39" s="1083"/>
      <c r="S39" s="1083"/>
      <c r="T39" s="1083"/>
      <c r="U39" s="1083"/>
      <c r="V39" s="1083"/>
      <c r="W39" s="1083"/>
      <c r="X39" s="1083"/>
      <c r="Y39" s="1083"/>
      <c r="Z39" s="1083"/>
      <c r="AA39" s="1083"/>
      <c r="AB39" s="1083"/>
      <c r="AC39" s="1083"/>
      <c r="AD39" s="1083"/>
      <c r="AE39" s="1087"/>
      <c r="AF39" s="1082"/>
      <c r="AG39" s="1083"/>
      <c r="AH39" s="1083"/>
      <c r="AI39" s="1083"/>
      <c r="AJ39" s="1084"/>
      <c r="AK39" s="1016"/>
      <c r="AL39" s="1007"/>
      <c r="AM39" s="1007"/>
      <c r="AN39" s="1007"/>
      <c r="AO39" s="1007"/>
      <c r="AP39" s="1007"/>
      <c r="AQ39" s="1007"/>
      <c r="AR39" s="1007"/>
      <c r="AS39" s="1007"/>
      <c r="AT39" s="1007"/>
      <c r="AU39" s="1007"/>
      <c r="AV39" s="1007"/>
      <c r="AW39" s="1007"/>
      <c r="AX39" s="1007"/>
      <c r="AY39" s="1007"/>
      <c r="AZ39" s="1085"/>
      <c r="BA39" s="1085"/>
      <c r="BB39" s="1085"/>
      <c r="BC39" s="1085"/>
      <c r="BD39" s="1085"/>
      <c r="BE39" s="1077"/>
      <c r="BF39" s="1077"/>
      <c r="BG39" s="1077"/>
      <c r="BH39" s="1077"/>
      <c r="BI39" s="1078"/>
      <c r="BJ39" s="241"/>
      <c r="BK39" s="241"/>
      <c r="BL39" s="241"/>
      <c r="BM39" s="241"/>
      <c r="BN39" s="241"/>
      <c r="BO39" s="254"/>
      <c r="BP39" s="254"/>
      <c r="BQ39" s="251">
        <v>33</v>
      </c>
      <c r="BR39" s="252" t="s">
        <v>612</v>
      </c>
      <c r="BS39" s="1050" t="s">
        <v>604</v>
      </c>
      <c r="BT39" s="1051"/>
      <c r="BU39" s="1051"/>
      <c r="BV39" s="1051"/>
      <c r="BW39" s="1051"/>
      <c r="BX39" s="1051"/>
      <c r="BY39" s="1051"/>
      <c r="BZ39" s="1051"/>
      <c r="CA39" s="1051"/>
      <c r="CB39" s="1051"/>
      <c r="CC39" s="1051"/>
      <c r="CD39" s="1051"/>
      <c r="CE39" s="1051"/>
      <c r="CF39" s="1051"/>
      <c r="CG39" s="1052"/>
      <c r="CH39" s="1025">
        <v>-339</v>
      </c>
      <c r="CI39" s="1026"/>
      <c r="CJ39" s="1026"/>
      <c r="CK39" s="1026"/>
      <c r="CL39" s="1027"/>
      <c r="CM39" s="1025">
        <v>42209</v>
      </c>
      <c r="CN39" s="1026"/>
      <c r="CO39" s="1026"/>
      <c r="CP39" s="1026"/>
      <c r="CQ39" s="1027"/>
      <c r="CR39" s="1025">
        <v>43825</v>
      </c>
      <c r="CS39" s="1026"/>
      <c r="CT39" s="1026"/>
      <c r="CU39" s="1026"/>
      <c r="CV39" s="1027"/>
      <c r="CW39" s="1025">
        <v>6575</v>
      </c>
      <c r="CX39" s="1026"/>
      <c r="CY39" s="1026"/>
      <c r="CZ39" s="1026"/>
      <c r="DA39" s="1027"/>
      <c r="DB39" s="1025">
        <v>1608</v>
      </c>
      <c r="DC39" s="1026"/>
      <c r="DD39" s="1026"/>
      <c r="DE39" s="1026"/>
      <c r="DF39" s="1027"/>
      <c r="DG39" s="1025" t="s">
        <v>505</v>
      </c>
      <c r="DH39" s="1026"/>
      <c r="DI39" s="1026"/>
      <c r="DJ39" s="1026"/>
      <c r="DK39" s="1027"/>
      <c r="DL39" s="1025" t="s">
        <v>505</v>
      </c>
      <c r="DM39" s="1026"/>
      <c r="DN39" s="1026"/>
      <c r="DO39" s="1026"/>
      <c r="DP39" s="1027"/>
      <c r="DQ39" s="1025" t="s">
        <v>505</v>
      </c>
      <c r="DR39" s="1026"/>
      <c r="DS39" s="1026"/>
      <c r="DT39" s="1026"/>
      <c r="DU39" s="1027"/>
      <c r="DV39" s="1028"/>
      <c r="DW39" s="1029"/>
      <c r="DX39" s="1029"/>
      <c r="DY39" s="1029"/>
      <c r="DZ39" s="1030"/>
      <c r="EA39" s="235"/>
    </row>
    <row r="40" spans="1:131" s="236" customFormat="1" ht="26.25" customHeight="1" x14ac:dyDescent="0.2">
      <c r="A40" s="250">
        <v>13</v>
      </c>
      <c r="B40" s="1079"/>
      <c r="C40" s="1080"/>
      <c r="D40" s="1080"/>
      <c r="E40" s="1080"/>
      <c r="F40" s="1080"/>
      <c r="G40" s="1080"/>
      <c r="H40" s="1080"/>
      <c r="I40" s="1080"/>
      <c r="J40" s="1080"/>
      <c r="K40" s="1080"/>
      <c r="L40" s="1080"/>
      <c r="M40" s="1080"/>
      <c r="N40" s="1080"/>
      <c r="O40" s="1080"/>
      <c r="P40" s="1081"/>
      <c r="Q40" s="1086"/>
      <c r="R40" s="1083"/>
      <c r="S40" s="1083"/>
      <c r="T40" s="1083"/>
      <c r="U40" s="1083"/>
      <c r="V40" s="1083"/>
      <c r="W40" s="1083"/>
      <c r="X40" s="1083"/>
      <c r="Y40" s="1083"/>
      <c r="Z40" s="1083"/>
      <c r="AA40" s="1083"/>
      <c r="AB40" s="1083"/>
      <c r="AC40" s="1083"/>
      <c r="AD40" s="1083"/>
      <c r="AE40" s="1087"/>
      <c r="AF40" s="1082"/>
      <c r="AG40" s="1083"/>
      <c r="AH40" s="1083"/>
      <c r="AI40" s="1083"/>
      <c r="AJ40" s="1084"/>
      <c r="AK40" s="1016"/>
      <c r="AL40" s="1007"/>
      <c r="AM40" s="1007"/>
      <c r="AN40" s="1007"/>
      <c r="AO40" s="1007"/>
      <c r="AP40" s="1007"/>
      <c r="AQ40" s="1007"/>
      <c r="AR40" s="1007"/>
      <c r="AS40" s="1007"/>
      <c r="AT40" s="1007"/>
      <c r="AU40" s="1007"/>
      <c r="AV40" s="1007"/>
      <c r="AW40" s="1007"/>
      <c r="AX40" s="1007"/>
      <c r="AY40" s="1007"/>
      <c r="AZ40" s="1085"/>
      <c r="BA40" s="1085"/>
      <c r="BB40" s="1085"/>
      <c r="BC40" s="1085"/>
      <c r="BD40" s="1085"/>
      <c r="BE40" s="1077"/>
      <c r="BF40" s="1077"/>
      <c r="BG40" s="1077"/>
      <c r="BH40" s="1077"/>
      <c r="BI40" s="1078"/>
      <c r="BJ40" s="241"/>
      <c r="BK40" s="241"/>
      <c r="BL40" s="241"/>
      <c r="BM40" s="241"/>
      <c r="BN40" s="241"/>
      <c r="BO40" s="254"/>
      <c r="BP40" s="254"/>
      <c r="BQ40" s="251">
        <v>34</v>
      </c>
      <c r="BR40" s="252" t="s">
        <v>612</v>
      </c>
      <c r="BS40" s="1050" t="s">
        <v>605</v>
      </c>
      <c r="BT40" s="1051"/>
      <c r="BU40" s="1051"/>
      <c r="BV40" s="1051"/>
      <c r="BW40" s="1051"/>
      <c r="BX40" s="1051"/>
      <c r="BY40" s="1051"/>
      <c r="BZ40" s="1051"/>
      <c r="CA40" s="1051"/>
      <c r="CB40" s="1051"/>
      <c r="CC40" s="1051"/>
      <c r="CD40" s="1051"/>
      <c r="CE40" s="1051"/>
      <c r="CF40" s="1051"/>
      <c r="CG40" s="1052"/>
      <c r="CH40" s="1025">
        <v>-17</v>
      </c>
      <c r="CI40" s="1026"/>
      <c r="CJ40" s="1026"/>
      <c r="CK40" s="1026"/>
      <c r="CL40" s="1027"/>
      <c r="CM40" s="1025">
        <v>20058</v>
      </c>
      <c r="CN40" s="1026"/>
      <c r="CO40" s="1026"/>
      <c r="CP40" s="1026"/>
      <c r="CQ40" s="1027"/>
      <c r="CR40" s="1025">
        <v>25350</v>
      </c>
      <c r="CS40" s="1026"/>
      <c r="CT40" s="1026"/>
      <c r="CU40" s="1026"/>
      <c r="CV40" s="1027"/>
      <c r="CW40" s="1025">
        <v>13243</v>
      </c>
      <c r="CX40" s="1026"/>
      <c r="CY40" s="1026"/>
      <c r="CZ40" s="1026"/>
      <c r="DA40" s="1027"/>
      <c r="DB40" s="1025" t="s">
        <v>505</v>
      </c>
      <c r="DC40" s="1026"/>
      <c r="DD40" s="1026"/>
      <c r="DE40" s="1026"/>
      <c r="DF40" s="1027"/>
      <c r="DG40" s="1025" t="s">
        <v>505</v>
      </c>
      <c r="DH40" s="1026"/>
      <c r="DI40" s="1026"/>
      <c r="DJ40" s="1026"/>
      <c r="DK40" s="1027"/>
      <c r="DL40" s="1025" t="s">
        <v>505</v>
      </c>
      <c r="DM40" s="1026"/>
      <c r="DN40" s="1026"/>
      <c r="DO40" s="1026"/>
      <c r="DP40" s="1027"/>
      <c r="DQ40" s="1025" t="s">
        <v>505</v>
      </c>
      <c r="DR40" s="1026"/>
      <c r="DS40" s="1026"/>
      <c r="DT40" s="1026"/>
      <c r="DU40" s="1027"/>
      <c r="DV40" s="1028"/>
      <c r="DW40" s="1029"/>
      <c r="DX40" s="1029"/>
      <c r="DY40" s="1029"/>
      <c r="DZ40" s="1030"/>
      <c r="EA40" s="235"/>
    </row>
    <row r="41" spans="1:131" s="236" customFormat="1" ht="26.25" customHeight="1" x14ac:dyDescent="0.2">
      <c r="A41" s="250">
        <v>14</v>
      </c>
      <c r="B41" s="1079"/>
      <c r="C41" s="1080"/>
      <c r="D41" s="1080"/>
      <c r="E41" s="1080"/>
      <c r="F41" s="1080"/>
      <c r="G41" s="1080"/>
      <c r="H41" s="1080"/>
      <c r="I41" s="1080"/>
      <c r="J41" s="1080"/>
      <c r="K41" s="1080"/>
      <c r="L41" s="1080"/>
      <c r="M41" s="1080"/>
      <c r="N41" s="1080"/>
      <c r="O41" s="1080"/>
      <c r="P41" s="1081"/>
      <c r="Q41" s="1086"/>
      <c r="R41" s="1083"/>
      <c r="S41" s="1083"/>
      <c r="T41" s="1083"/>
      <c r="U41" s="1083"/>
      <c r="V41" s="1083"/>
      <c r="W41" s="1083"/>
      <c r="X41" s="1083"/>
      <c r="Y41" s="1083"/>
      <c r="Z41" s="1083"/>
      <c r="AA41" s="1083"/>
      <c r="AB41" s="1083"/>
      <c r="AC41" s="1083"/>
      <c r="AD41" s="1083"/>
      <c r="AE41" s="1087"/>
      <c r="AF41" s="1082"/>
      <c r="AG41" s="1083"/>
      <c r="AH41" s="1083"/>
      <c r="AI41" s="1083"/>
      <c r="AJ41" s="1084"/>
      <c r="AK41" s="1016"/>
      <c r="AL41" s="1007"/>
      <c r="AM41" s="1007"/>
      <c r="AN41" s="1007"/>
      <c r="AO41" s="1007"/>
      <c r="AP41" s="1007"/>
      <c r="AQ41" s="1007"/>
      <c r="AR41" s="1007"/>
      <c r="AS41" s="1007"/>
      <c r="AT41" s="1007"/>
      <c r="AU41" s="1007"/>
      <c r="AV41" s="1007"/>
      <c r="AW41" s="1007"/>
      <c r="AX41" s="1007"/>
      <c r="AY41" s="1007"/>
      <c r="AZ41" s="1085"/>
      <c r="BA41" s="1085"/>
      <c r="BB41" s="1085"/>
      <c r="BC41" s="1085"/>
      <c r="BD41" s="1085"/>
      <c r="BE41" s="1077"/>
      <c r="BF41" s="1077"/>
      <c r="BG41" s="1077"/>
      <c r="BH41" s="1077"/>
      <c r="BI41" s="1078"/>
      <c r="BJ41" s="241"/>
      <c r="BK41" s="241"/>
      <c r="BL41" s="241"/>
      <c r="BM41" s="241"/>
      <c r="BN41" s="241"/>
      <c r="BO41" s="254"/>
      <c r="BP41" s="254"/>
      <c r="BQ41" s="251">
        <v>35</v>
      </c>
      <c r="BR41" s="252" t="s">
        <v>612</v>
      </c>
      <c r="BS41" s="1050" t="s">
        <v>606</v>
      </c>
      <c r="BT41" s="1051"/>
      <c r="BU41" s="1051"/>
      <c r="BV41" s="1051"/>
      <c r="BW41" s="1051"/>
      <c r="BX41" s="1051"/>
      <c r="BY41" s="1051"/>
      <c r="BZ41" s="1051"/>
      <c r="CA41" s="1051"/>
      <c r="CB41" s="1051"/>
      <c r="CC41" s="1051"/>
      <c r="CD41" s="1051"/>
      <c r="CE41" s="1051"/>
      <c r="CF41" s="1051"/>
      <c r="CG41" s="1052"/>
      <c r="CH41" s="1025">
        <v>-196</v>
      </c>
      <c r="CI41" s="1026"/>
      <c r="CJ41" s="1026"/>
      <c r="CK41" s="1026"/>
      <c r="CL41" s="1027"/>
      <c r="CM41" s="1025">
        <v>226</v>
      </c>
      <c r="CN41" s="1026"/>
      <c r="CO41" s="1026"/>
      <c r="CP41" s="1026"/>
      <c r="CQ41" s="1027"/>
      <c r="CR41" s="1025">
        <v>373</v>
      </c>
      <c r="CS41" s="1026"/>
      <c r="CT41" s="1026"/>
      <c r="CU41" s="1026"/>
      <c r="CV41" s="1027"/>
      <c r="CW41" s="1025">
        <v>126</v>
      </c>
      <c r="CX41" s="1026"/>
      <c r="CY41" s="1026"/>
      <c r="CZ41" s="1026"/>
      <c r="DA41" s="1027"/>
      <c r="DB41" s="1025">
        <v>867</v>
      </c>
      <c r="DC41" s="1026"/>
      <c r="DD41" s="1026"/>
      <c r="DE41" s="1026"/>
      <c r="DF41" s="1027"/>
      <c r="DG41" s="1025" t="s">
        <v>505</v>
      </c>
      <c r="DH41" s="1026"/>
      <c r="DI41" s="1026"/>
      <c r="DJ41" s="1026"/>
      <c r="DK41" s="1027"/>
      <c r="DL41" s="1025">
        <v>520</v>
      </c>
      <c r="DM41" s="1026"/>
      <c r="DN41" s="1026"/>
      <c r="DO41" s="1026"/>
      <c r="DP41" s="1027"/>
      <c r="DQ41" s="1025">
        <v>468</v>
      </c>
      <c r="DR41" s="1026"/>
      <c r="DS41" s="1026"/>
      <c r="DT41" s="1026"/>
      <c r="DU41" s="1027"/>
      <c r="DV41" s="1028"/>
      <c r="DW41" s="1029"/>
      <c r="DX41" s="1029"/>
      <c r="DY41" s="1029"/>
      <c r="DZ41" s="1030"/>
      <c r="EA41" s="235"/>
    </row>
    <row r="42" spans="1:131" s="236" customFormat="1" ht="26.25" customHeight="1" x14ac:dyDescent="0.2">
      <c r="A42" s="250">
        <v>15</v>
      </c>
      <c r="B42" s="1079"/>
      <c r="C42" s="1080"/>
      <c r="D42" s="1080"/>
      <c r="E42" s="1080"/>
      <c r="F42" s="1080"/>
      <c r="G42" s="1080"/>
      <c r="H42" s="1080"/>
      <c r="I42" s="1080"/>
      <c r="J42" s="1080"/>
      <c r="K42" s="1080"/>
      <c r="L42" s="1080"/>
      <c r="M42" s="1080"/>
      <c r="N42" s="1080"/>
      <c r="O42" s="1080"/>
      <c r="P42" s="1081"/>
      <c r="Q42" s="1086"/>
      <c r="R42" s="1083"/>
      <c r="S42" s="1083"/>
      <c r="T42" s="1083"/>
      <c r="U42" s="1083"/>
      <c r="V42" s="1083"/>
      <c r="W42" s="1083"/>
      <c r="X42" s="1083"/>
      <c r="Y42" s="1083"/>
      <c r="Z42" s="1083"/>
      <c r="AA42" s="1083"/>
      <c r="AB42" s="1083"/>
      <c r="AC42" s="1083"/>
      <c r="AD42" s="1083"/>
      <c r="AE42" s="1087"/>
      <c r="AF42" s="1082"/>
      <c r="AG42" s="1083"/>
      <c r="AH42" s="1083"/>
      <c r="AI42" s="1083"/>
      <c r="AJ42" s="1084"/>
      <c r="AK42" s="1016"/>
      <c r="AL42" s="1007"/>
      <c r="AM42" s="1007"/>
      <c r="AN42" s="1007"/>
      <c r="AO42" s="1007"/>
      <c r="AP42" s="1007"/>
      <c r="AQ42" s="1007"/>
      <c r="AR42" s="1007"/>
      <c r="AS42" s="1007"/>
      <c r="AT42" s="1007"/>
      <c r="AU42" s="1007"/>
      <c r="AV42" s="1007"/>
      <c r="AW42" s="1007"/>
      <c r="AX42" s="1007"/>
      <c r="AY42" s="1007"/>
      <c r="AZ42" s="1085"/>
      <c r="BA42" s="1085"/>
      <c r="BB42" s="1085"/>
      <c r="BC42" s="1085"/>
      <c r="BD42" s="1085"/>
      <c r="BE42" s="1077"/>
      <c r="BF42" s="1077"/>
      <c r="BG42" s="1077"/>
      <c r="BH42" s="1077"/>
      <c r="BI42" s="1078"/>
      <c r="BJ42" s="241"/>
      <c r="BK42" s="241"/>
      <c r="BL42" s="241"/>
      <c r="BM42" s="241"/>
      <c r="BN42" s="241"/>
      <c r="BO42" s="254"/>
      <c r="BP42" s="254"/>
      <c r="BQ42" s="251">
        <v>36</v>
      </c>
      <c r="BR42" s="252"/>
      <c r="BS42" s="1050" t="s">
        <v>607</v>
      </c>
      <c r="BT42" s="1051"/>
      <c r="BU42" s="1051"/>
      <c r="BV42" s="1051"/>
      <c r="BW42" s="1051"/>
      <c r="BX42" s="1051"/>
      <c r="BY42" s="1051"/>
      <c r="BZ42" s="1051"/>
      <c r="CA42" s="1051"/>
      <c r="CB42" s="1051"/>
      <c r="CC42" s="1051"/>
      <c r="CD42" s="1051"/>
      <c r="CE42" s="1051"/>
      <c r="CF42" s="1051"/>
      <c r="CG42" s="1052"/>
      <c r="CH42" s="1025">
        <v>-22</v>
      </c>
      <c r="CI42" s="1026"/>
      <c r="CJ42" s="1026"/>
      <c r="CK42" s="1026"/>
      <c r="CL42" s="1027"/>
      <c r="CM42" s="1025">
        <v>298</v>
      </c>
      <c r="CN42" s="1026"/>
      <c r="CO42" s="1026"/>
      <c r="CP42" s="1026"/>
      <c r="CQ42" s="1027"/>
      <c r="CR42" s="1025">
        <v>90</v>
      </c>
      <c r="CS42" s="1026"/>
      <c r="CT42" s="1026"/>
      <c r="CU42" s="1026"/>
      <c r="CV42" s="1027"/>
      <c r="CW42" s="1025">
        <v>277</v>
      </c>
      <c r="CX42" s="1026"/>
      <c r="CY42" s="1026"/>
      <c r="CZ42" s="1026"/>
      <c r="DA42" s="1027"/>
      <c r="DB42" s="1025" t="s">
        <v>505</v>
      </c>
      <c r="DC42" s="1026"/>
      <c r="DD42" s="1026"/>
      <c r="DE42" s="1026"/>
      <c r="DF42" s="1027"/>
      <c r="DG42" s="1025" t="s">
        <v>505</v>
      </c>
      <c r="DH42" s="1026"/>
      <c r="DI42" s="1026"/>
      <c r="DJ42" s="1026"/>
      <c r="DK42" s="1027"/>
      <c r="DL42" s="1025" t="s">
        <v>505</v>
      </c>
      <c r="DM42" s="1026"/>
      <c r="DN42" s="1026"/>
      <c r="DO42" s="1026"/>
      <c r="DP42" s="1027"/>
      <c r="DQ42" s="1025" t="s">
        <v>505</v>
      </c>
      <c r="DR42" s="1026"/>
      <c r="DS42" s="1026"/>
      <c r="DT42" s="1026"/>
      <c r="DU42" s="1027"/>
      <c r="DV42" s="1028"/>
      <c r="DW42" s="1029"/>
      <c r="DX42" s="1029"/>
      <c r="DY42" s="1029"/>
      <c r="DZ42" s="1030"/>
      <c r="EA42" s="235"/>
    </row>
    <row r="43" spans="1:131" s="236" customFormat="1" ht="26.25" customHeight="1" x14ac:dyDescent="0.2">
      <c r="A43" s="250">
        <v>16</v>
      </c>
      <c r="B43" s="1079"/>
      <c r="C43" s="1080"/>
      <c r="D43" s="1080"/>
      <c r="E43" s="1080"/>
      <c r="F43" s="1080"/>
      <c r="G43" s="1080"/>
      <c r="H43" s="1080"/>
      <c r="I43" s="1080"/>
      <c r="J43" s="1080"/>
      <c r="K43" s="1080"/>
      <c r="L43" s="1080"/>
      <c r="M43" s="1080"/>
      <c r="N43" s="1080"/>
      <c r="O43" s="1080"/>
      <c r="P43" s="1081"/>
      <c r="Q43" s="1086"/>
      <c r="R43" s="1083"/>
      <c r="S43" s="1083"/>
      <c r="T43" s="1083"/>
      <c r="U43" s="1083"/>
      <c r="V43" s="1083"/>
      <c r="W43" s="1083"/>
      <c r="X43" s="1083"/>
      <c r="Y43" s="1083"/>
      <c r="Z43" s="1083"/>
      <c r="AA43" s="1083"/>
      <c r="AB43" s="1083"/>
      <c r="AC43" s="1083"/>
      <c r="AD43" s="1083"/>
      <c r="AE43" s="1087"/>
      <c r="AF43" s="1082"/>
      <c r="AG43" s="1083"/>
      <c r="AH43" s="1083"/>
      <c r="AI43" s="1083"/>
      <c r="AJ43" s="1084"/>
      <c r="AK43" s="1016"/>
      <c r="AL43" s="1007"/>
      <c r="AM43" s="1007"/>
      <c r="AN43" s="1007"/>
      <c r="AO43" s="1007"/>
      <c r="AP43" s="1007"/>
      <c r="AQ43" s="1007"/>
      <c r="AR43" s="1007"/>
      <c r="AS43" s="1007"/>
      <c r="AT43" s="1007"/>
      <c r="AU43" s="1007"/>
      <c r="AV43" s="1007"/>
      <c r="AW43" s="1007"/>
      <c r="AX43" s="1007"/>
      <c r="AY43" s="1007"/>
      <c r="AZ43" s="1085"/>
      <c r="BA43" s="1085"/>
      <c r="BB43" s="1085"/>
      <c r="BC43" s="1085"/>
      <c r="BD43" s="1085"/>
      <c r="BE43" s="1077"/>
      <c r="BF43" s="1077"/>
      <c r="BG43" s="1077"/>
      <c r="BH43" s="1077"/>
      <c r="BI43" s="1078"/>
      <c r="BJ43" s="241"/>
      <c r="BK43" s="241"/>
      <c r="BL43" s="241"/>
      <c r="BM43" s="241"/>
      <c r="BN43" s="241"/>
      <c r="BO43" s="254"/>
      <c r="BP43" s="254"/>
      <c r="BQ43" s="251">
        <v>37</v>
      </c>
      <c r="BR43" s="252"/>
      <c r="BS43" s="1050" t="s">
        <v>608</v>
      </c>
      <c r="BT43" s="1051"/>
      <c r="BU43" s="1051"/>
      <c r="BV43" s="1051"/>
      <c r="BW43" s="1051"/>
      <c r="BX43" s="1051"/>
      <c r="BY43" s="1051"/>
      <c r="BZ43" s="1051"/>
      <c r="CA43" s="1051"/>
      <c r="CB43" s="1051"/>
      <c r="CC43" s="1051"/>
      <c r="CD43" s="1051"/>
      <c r="CE43" s="1051"/>
      <c r="CF43" s="1051"/>
      <c r="CG43" s="1052"/>
      <c r="CH43" s="1025">
        <v>-19</v>
      </c>
      <c r="CI43" s="1026"/>
      <c r="CJ43" s="1026"/>
      <c r="CK43" s="1026"/>
      <c r="CL43" s="1027"/>
      <c r="CM43" s="1025">
        <v>45</v>
      </c>
      <c r="CN43" s="1026"/>
      <c r="CO43" s="1026"/>
      <c r="CP43" s="1026"/>
      <c r="CQ43" s="1027"/>
      <c r="CR43" s="1025">
        <v>5</v>
      </c>
      <c r="CS43" s="1026"/>
      <c r="CT43" s="1026"/>
      <c r="CU43" s="1026"/>
      <c r="CV43" s="1027"/>
      <c r="CW43" s="1025" t="s">
        <v>505</v>
      </c>
      <c r="CX43" s="1026"/>
      <c r="CY43" s="1026"/>
      <c r="CZ43" s="1026"/>
      <c r="DA43" s="1027"/>
      <c r="DB43" s="1025" t="s">
        <v>505</v>
      </c>
      <c r="DC43" s="1026"/>
      <c r="DD43" s="1026"/>
      <c r="DE43" s="1026"/>
      <c r="DF43" s="1027"/>
      <c r="DG43" s="1025" t="s">
        <v>505</v>
      </c>
      <c r="DH43" s="1026"/>
      <c r="DI43" s="1026"/>
      <c r="DJ43" s="1026"/>
      <c r="DK43" s="1027"/>
      <c r="DL43" s="1025" t="s">
        <v>505</v>
      </c>
      <c r="DM43" s="1026"/>
      <c r="DN43" s="1026"/>
      <c r="DO43" s="1026"/>
      <c r="DP43" s="1027"/>
      <c r="DQ43" s="1025" t="s">
        <v>505</v>
      </c>
      <c r="DR43" s="1026"/>
      <c r="DS43" s="1026"/>
      <c r="DT43" s="1026"/>
      <c r="DU43" s="1027"/>
      <c r="DV43" s="1028"/>
      <c r="DW43" s="1029"/>
      <c r="DX43" s="1029"/>
      <c r="DY43" s="1029"/>
      <c r="DZ43" s="1030"/>
      <c r="EA43" s="235"/>
    </row>
    <row r="44" spans="1:131" s="236" customFormat="1" ht="26.25" customHeight="1" x14ac:dyDescent="0.2">
      <c r="A44" s="250">
        <v>17</v>
      </c>
      <c r="B44" s="1079"/>
      <c r="C44" s="1080"/>
      <c r="D44" s="1080"/>
      <c r="E44" s="1080"/>
      <c r="F44" s="1080"/>
      <c r="G44" s="1080"/>
      <c r="H44" s="1080"/>
      <c r="I44" s="1080"/>
      <c r="J44" s="1080"/>
      <c r="K44" s="1080"/>
      <c r="L44" s="1080"/>
      <c r="M44" s="1080"/>
      <c r="N44" s="1080"/>
      <c r="O44" s="1080"/>
      <c r="P44" s="1081"/>
      <c r="Q44" s="1086"/>
      <c r="R44" s="1083"/>
      <c r="S44" s="1083"/>
      <c r="T44" s="1083"/>
      <c r="U44" s="1083"/>
      <c r="V44" s="1083"/>
      <c r="W44" s="1083"/>
      <c r="X44" s="1083"/>
      <c r="Y44" s="1083"/>
      <c r="Z44" s="1083"/>
      <c r="AA44" s="1083"/>
      <c r="AB44" s="1083"/>
      <c r="AC44" s="1083"/>
      <c r="AD44" s="1083"/>
      <c r="AE44" s="1087"/>
      <c r="AF44" s="1082"/>
      <c r="AG44" s="1083"/>
      <c r="AH44" s="1083"/>
      <c r="AI44" s="1083"/>
      <c r="AJ44" s="1084"/>
      <c r="AK44" s="1016"/>
      <c r="AL44" s="1007"/>
      <c r="AM44" s="1007"/>
      <c r="AN44" s="1007"/>
      <c r="AO44" s="1007"/>
      <c r="AP44" s="1007"/>
      <c r="AQ44" s="1007"/>
      <c r="AR44" s="1007"/>
      <c r="AS44" s="1007"/>
      <c r="AT44" s="1007"/>
      <c r="AU44" s="1007"/>
      <c r="AV44" s="1007"/>
      <c r="AW44" s="1007"/>
      <c r="AX44" s="1007"/>
      <c r="AY44" s="1007"/>
      <c r="AZ44" s="1085"/>
      <c r="BA44" s="1085"/>
      <c r="BB44" s="1085"/>
      <c r="BC44" s="1085"/>
      <c r="BD44" s="1085"/>
      <c r="BE44" s="1077"/>
      <c r="BF44" s="1077"/>
      <c r="BG44" s="1077"/>
      <c r="BH44" s="1077"/>
      <c r="BI44" s="1078"/>
      <c r="BJ44" s="241"/>
      <c r="BK44" s="241"/>
      <c r="BL44" s="241"/>
      <c r="BM44" s="241"/>
      <c r="BN44" s="241"/>
      <c r="BO44" s="254"/>
      <c r="BP44" s="254"/>
      <c r="BQ44" s="251">
        <v>38</v>
      </c>
      <c r="BR44" s="252"/>
      <c r="BS44" s="1050" t="s">
        <v>609</v>
      </c>
      <c r="BT44" s="1051"/>
      <c r="BU44" s="1051"/>
      <c r="BV44" s="1051"/>
      <c r="BW44" s="1051"/>
      <c r="BX44" s="1051"/>
      <c r="BY44" s="1051"/>
      <c r="BZ44" s="1051"/>
      <c r="CA44" s="1051"/>
      <c r="CB44" s="1051"/>
      <c r="CC44" s="1051"/>
      <c r="CD44" s="1051"/>
      <c r="CE44" s="1051"/>
      <c r="CF44" s="1051"/>
      <c r="CG44" s="1052"/>
      <c r="CH44" s="1025">
        <v>-117</v>
      </c>
      <c r="CI44" s="1026"/>
      <c r="CJ44" s="1026"/>
      <c r="CK44" s="1026"/>
      <c r="CL44" s="1027"/>
      <c r="CM44" s="1025">
        <v>332</v>
      </c>
      <c r="CN44" s="1026"/>
      <c r="CO44" s="1026"/>
      <c r="CP44" s="1026"/>
      <c r="CQ44" s="1027"/>
      <c r="CR44" s="1025">
        <v>5</v>
      </c>
      <c r="CS44" s="1026"/>
      <c r="CT44" s="1026"/>
      <c r="CU44" s="1026"/>
      <c r="CV44" s="1027"/>
      <c r="CW44" s="1025">
        <v>3</v>
      </c>
      <c r="CX44" s="1026"/>
      <c r="CY44" s="1026"/>
      <c r="CZ44" s="1026"/>
      <c r="DA44" s="1027"/>
      <c r="DB44" s="1025" t="s">
        <v>505</v>
      </c>
      <c r="DC44" s="1026"/>
      <c r="DD44" s="1026"/>
      <c r="DE44" s="1026"/>
      <c r="DF44" s="1027"/>
      <c r="DG44" s="1025" t="s">
        <v>505</v>
      </c>
      <c r="DH44" s="1026"/>
      <c r="DI44" s="1026"/>
      <c r="DJ44" s="1026"/>
      <c r="DK44" s="1027"/>
      <c r="DL44" s="1025" t="s">
        <v>505</v>
      </c>
      <c r="DM44" s="1026"/>
      <c r="DN44" s="1026"/>
      <c r="DO44" s="1026"/>
      <c r="DP44" s="1027"/>
      <c r="DQ44" s="1025" t="s">
        <v>505</v>
      </c>
      <c r="DR44" s="1026"/>
      <c r="DS44" s="1026"/>
      <c r="DT44" s="1026"/>
      <c r="DU44" s="1027"/>
      <c r="DV44" s="1028"/>
      <c r="DW44" s="1029"/>
      <c r="DX44" s="1029"/>
      <c r="DY44" s="1029"/>
      <c r="DZ44" s="1030"/>
      <c r="EA44" s="235"/>
    </row>
    <row r="45" spans="1:131" s="236" customFormat="1" ht="26.25" customHeight="1" x14ac:dyDescent="0.2">
      <c r="A45" s="250">
        <v>18</v>
      </c>
      <c r="B45" s="1079"/>
      <c r="C45" s="1080"/>
      <c r="D45" s="1080"/>
      <c r="E45" s="1080"/>
      <c r="F45" s="1080"/>
      <c r="G45" s="1080"/>
      <c r="H45" s="1080"/>
      <c r="I45" s="1080"/>
      <c r="J45" s="1080"/>
      <c r="K45" s="1080"/>
      <c r="L45" s="1080"/>
      <c r="M45" s="1080"/>
      <c r="N45" s="1080"/>
      <c r="O45" s="1080"/>
      <c r="P45" s="1081"/>
      <c r="Q45" s="1086"/>
      <c r="R45" s="1083"/>
      <c r="S45" s="1083"/>
      <c r="T45" s="1083"/>
      <c r="U45" s="1083"/>
      <c r="V45" s="1083"/>
      <c r="W45" s="1083"/>
      <c r="X45" s="1083"/>
      <c r="Y45" s="1083"/>
      <c r="Z45" s="1083"/>
      <c r="AA45" s="1083"/>
      <c r="AB45" s="1083"/>
      <c r="AC45" s="1083"/>
      <c r="AD45" s="1083"/>
      <c r="AE45" s="1087"/>
      <c r="AF45" s="1082"/>
      <c r="AG45" s="1083"/>
      <c r="AH45" s="1083"/>
      <c r="AI45" s="1083"/>
      <c r="AJ45" s="1084"/>
      <c r="AK45" s="1016"/>
      <c r="AL45" s="1007"/>
      <c r="AM45" s="1007"/>
      <c r="AN45" s="1007"/>
      <c r="AO45" s="1007"/>
      <c r="AP45" s="1007"/>
      <c r="AQ45" s="1007"/>
      <c r="AR45" s="1007"/>
      <c r="AS45" s="1007"/>
      <c r="AT45" s="1007"/>
      <c r="AU45" s="1007"/>
      <c r="AV45" s="1007"/>
      <c r="AW45" s="1007"/>
      <c r="AX45" s="1007"/>
      <c r="AY45" s="1007"/>
      <c r="AZ45" s="1085"/>
      <c r="BA45" s="1085"/>
      <c r="BB45" s="1085"/>
      <c r="BC45" s="1085"/>
      <c r="BD45" s="1085"/>
      <c r="BE45" s="1077"/>
      <c r="BF45" s="1077"/>
      <c r="BG45" s="1077"/>
      <c r="BH45" s="1077"/>
      <c r="BI45" s="1078"/>
      <c r="BJ45" s="241"/>
      <c r="BK45" s="241"/>
      <c r="BL45" s="241"/>
      <c r="BM45" s="241"/>
      <c r="BN45" s="241"/>
      <c r="BO45" s="254"/>
      <c r="BP45" s="254"/>
      <c r="BQ45" s="251">
        <v>39</v>
      </c>
      <c r="BR45" s="252"/>
      <c r="BS45" s="1050" t="s">
        <v>610</v>
      </c>
      <c r="BT45" s="1051"/>
      <c r="BU45" s="1051"/>
      <c r="BV45" s="1051"/>
      <c r="BW45" s="1051"/>
      <c r="BX45" s="1051"/>
      <c r="BY45" s="1051"/>
      <c r="BZ45" s="1051"/>
      <c r="CA45" s="1051"/>
      <c r="CB45" s="1051"/>
      <c r="CC45" s="1051"/>
      <c r="CD45" s="1051"/>
      <c r="CE45" s="1051"/>
      <c r="CF45" s="1051"/>
      <c r="CG45" s="1052"/>
      <c r="CH45" s="1025">
        <v>-7</v>
      </c>
      <c r="CI45" s="1026"/>
      <c r="CJ45" s="1026"/>
      <c r="CK45" s="1026"/>
      <c r="CL45" s="1027"/>
      <c r="CM45" s="1025">
        <v>581</v>
      </c>
      <c r="CN45" s="1026"/>
      <c r="CO45" s="1026"/>
      <c r="CP45" s="1026"/>
      <c r="CQ45" s="1027"/>
      <c r="CR45" s="1025">
        <v>20</v>
      </c>
      <c r="CS45" s="1026"/>
      <c r="CT45" s="1026"/>
      <c r="CU45" s="1026"/>
      <c r="CV45" s="1027"/>
      <c r="CW45" s="1025">
        <v>4</v>
      </c>
      <c r="CX45" s="1026"/>
      <c r="CY45" s="1026"/>
      <c r="CZ45" s="1026"/>
      <c r="DA45" s="1027"/>
      <c r="DB45" s="1025" t="s">
        <v>505</v>
      </c>
      <c r="DC45" s="1026"/>
      <c r="DD45" s="1026"/>
      <c r="DE45" s="1026"/>
      <c r="DF45" s="1027"/>
      <c r="DG45" s="1025" t="s">
        <v>505</v>
      </c>
      <c r="DH45" s="1026"/>
      <c r="DI45" s="1026"/>
      <c r="DJ45" s="1026"/>
      <c r="DK45" s="1027"/>
      <c r="DL45" s="1025" t="s">
        <v>505</v>
      </c>
      <c r="DM45" s="1026"/>
      <c r="DN45" s="1026"/>
      <c r="DO45" s="1026"/>
      <c r="DP45" s="1027"/>
      <c r="DQ45" s="1025" t="s">
        <v>505</v>
      </c>
      <c r="DR45" s="1026"/>
      <c r="DS45" s="1026"/>
      <c r="DT45" s="1026"/>
      <c r="DU45" s="1027"/>
      <c r="DV45" s="1028"/>
      <c r="DW45" s="1029"/>
      <c r="DX45" s="1029"/>
      <c r="DY45" s="1029"/>
      <c r="DZ45" s="1030"/>
      <c r="EA45" s="235"/>
    </row>
    <row r="46" spans="1:131" s="236" customFormat="1" ht="26.25" customHeight="1" x14ac:dyDescent="0.2">
      <c r="A46" s="250">
        <v>19</v>
      </c>
      <c r="B46" s="1079"/>
      <c r="C46" s="1080"/>
      <c r="D46" s="1080"/>
      <c r="E46" s="1080"/>
      <c r="F46" s="1080"/>
      <c r="G46" s="1080"/>
      <c r="H46" s="1080"/>
      <c r="I46" s="1080"/>
      <c r="J46" s="1080"/>
      <c r="K46" s="1080"/>
      <c r="L46" s="1080"/>
      <c r="M46" s="1080"/>
      <c r="N46" s="1080"/>
      <c r="O46" s="1080"/>
      <c r="P46" s="1081"/>
      <c r="Q46" s="1086"/>
      <c r="R46" s="1083"/>
      <c r="S46" s="1083"/>
      <c r="T46" s="1083"/>
      <c r="U46" s="1083"/>
      <c r="V46" s="1083"/>
      <c r="W46" s="1083"/>
      <c r="X46" s="1083"/>
      <c r="Y46" s="1083"/>
      <c r="Z46" s="1083"/>
      <c r="AA46" s="1083"/>
      <c r="AB46" s="1083"/>
      <c r="AC46" s="1083"/>
      <c r="AD46" s="1083"/>
      <c r="AE46" s="1087"/>
      <c r="AF46" s="1082"/>
      <c r="AG46" s="1083"/>
      <c r="AH46" s="1083"/>
      <c r="AI46" s="1083"/>
      <c r="AJ46" s="1084"/>
      <c r="AK46" s="1016"/>
      <c r="AL46" s="1007"/>
      <c r="AM46" s="1007"/>
      <c r="AN46" s="1007"/>
      <c r="AO46" s="1007"/>
      <c r="AP46" s="1007"/>
      <c r="AQ46" s="1007"/>
      <c r="AR46" s="1007"/>
      <c r="AS46" s="1007"/>
      <c r="AT46" s="1007"/>
      <c r="AU46" s="1007"/>
      <c r="AV46" s="1007"/>
      <c r="AW46" s="1007"/>
      <c r="AX46" s="1007"/>
      <c r="AY46" s="1007"/>
      <c r="AZ46" s="1085"/>
      <c r="BA46" s="1085"/>
      <c r="BB46" s="1085"/>
      <c r="BC46" s="1085"/>
      <c r="BD46" s="1085"/>
      <c r="BE46" s="1077"/>
      <c r="BF46" s="1077"/>
      <c r="BG46" s="1077"/>
      <c r="BH46" s="1077"/>
      <c r="BI46" s="1078"/>
      <c r="BJ46" s="241"/>
      <c r="BK46" s="241"/>
      <c r="BL46" s="241"/>
      <c r="BM46" s="241"/>
      <c r="BN46" s="241"/>
      <c r="BO46" s="254"/>
      <c r="BP46" s="254"/>
      <c r="BQ46" s="251">
        <v>40</v>
      </c>
      <c r="BR46" s="252"/>
      <c r="BS46" s="1050"/>
      <c r="BT46" s="1051"/>
      <c r="BU46" s="1051"/>
      <c r="BV46" s="1051"/>
      <c r="BW46" s="1051"/>
      <c r="BX46" s="1051"/>
      <c r="BY46" s="1051"/>
      <c r="BZ46" s="1051"/>
      <c r="CA46" s="1051"/>
      <c r="CB46" s="1051"/>
      <c r="CC46" s="1051"/>
      <c r="CD46" s="1051"/>
      <c r="CE46" s="1051"/>
      <c r="CF46" s="1051"/>
      <c r="CG46" s="1052"/>
      <c r="CH46" s="1025"/>
      <c r="CI46" s="1026"/>
      <c r="CJ46" s="1026"/>
      <c r="CK46" s="1026"/>
      <c r="CL46" s="1027"/>
      <c r="CM46" s="1025"/>
      <c r="CN46" s="1026"/>
      <c r="CO46" s="1026"/>
      <c r="CP46" s="1026"/>
      <c r="CQ46" s="1027"/>
      <c r="CR46" s="1025"/>
      <c r="CS46" s="1026"/>
      <c r="CT46" s="1026"/>
      <c r="CU46" s="1026"/>
      <c r="CV46" s="1027"/>
      <c r="CW46" s="1025"/>
      <c r="CX46" s="1026"/>
      <c r="CY46" s="1026"/>
      <c r="CZ46" s="1026"/>
      <c r="DA46" s="1027"/>
      <c r="DB46" s="1025"/>
      <c r="DC46" s="1026"/>
      <c r="DD46" s="1026"/>
      <c r="DE46" s="1026"/>
      <c r="DF46" s="1027"/>
      <c r="DG46" s="1025"/>
      <c r="DH46" s="1026"/>
      <c r="DI46" s="1026"/>
      <c r="DJ46" s="1026"/>
      <c r="DK46" s="1027"/>
      <c r="DL46" s="1025"/>
      <c r="DM46" s="1026"/>
      <c r="DN46" s="1026"/>
      <c r="DO46" s="1026"/>
      <c r="DP46" s="1027"/>
      <c r="DQ46" s="1025"/>
      <c r="DR46" s="1026"/>
      <c r="DS46" s="1026"/>
      <c r="DT46" s="1026"/>
      <c r="DU46" s="1027"/>
      <c r="DV46" s="1028"/>
      <c r="DW46" s="1029"/>
      <c r="DX46" s="1029"/>
      <c r="DY46" s="1029"/>
      <c r="DZ46" s="1030"/>
      <c r="EA46" s="235"/>
    </row>
    <row r="47" spans="1:131" s="236" customFormat="1" ht="26.25" customHeight="1" x14ac:dyDescent="0.2">
      <c r="A47" s="250">
        <v>20</v>
      </c>
      <c r="B47" s="1079"/>
      <c r="C47" s="1080"/>
      <c r="D47" s="1080"/>
      <c r="E47" s="1080"/>
      <c r="F47" s="1080"/>
      <c r="G47" s="1080"/>
      <c r="H47" s="1080"/>
      <c r="I47" s="1080"/>
      <c r="J47" s="1080"/>
      <c r="K47" s="1080"/>
      <c r="L47" s="1080"/>
      <c r="M47" s="1080"/>
      <c r="N47" s="1080"/>
      <c r="O47" s="1080"/>
      <c r="P47" s="1081"/>
      <c r="Q47" s="1086"/>
      <c r="R47" s="1083"/>
      <c r="S47" s="1083"/>
      <c r="T47" s="1083"/>
      <c r="U47" s="1083"/>
      <c r="V47" s="1083"/>
      <c r="W47" s="1083"/>
      <c r="X47" s="1083"/>
      <c r="Y47" s="1083"/>
      <c r="Z47" s="1083"/>
      <c r="AA47" s="1083"/>
      <c r="AB47" s="1083"/>
      <c r="AC47" s="1083"/>
      <c r="AD47" s="1083"/>
      <c r="AE47" s="1087"/>
      <c r="AF47" s="1082"/>
      <c r="AG47" s="1083"/>
      <c r="AH47" s="1083"/>
      <c r="AI47" s="1083"/>
      <c r="AJ47" s="1084"/>
      <c r="AK47" s="1016"/>
      <c r="AL47" s="1007"/>
      <c r="AM47" s="1007"/>
      <c r="AN47" s="1007"/>
      <c r="AO47" s="1007"/>
      <c r="AP47" s="1007"/>
      <c r="AQ47" s="1007"/>
      <c r="AR47" s="1007"/>
      <c r="AS47" s="1007"/>
      <c r="AT47" s="1007"/>
      <c r="AU47" s="1007"/>
      <c r="AV47" s="1007"/>
      <c r="AW47" s="1007"/>
      <c r="AX47" s="1007"/>
      <c r="AY47" s="1007"/>
      <c r="AZ47" s="1085"/>
      <c r="BA47" s="1085"/>
      <c r="BB47" s="1085"/>
      <c r="BC47" s="1085"/>
      <c r="BD47" s="1085"/>
      <c r="BE47" s="1077"/>
      <c r="BF47" s="1077"/>
      <c r="BG47" s="1077"/>
      <c r="BH47" s="1077"/>
      <c r="BI47" s="1078"/>
      <c r="BJ47" s="241"/>
      <c r="BK47" s="241"/>
      <c r="BL47" s="241"/>
      <c r="BM47" s="241"/>
      <c r="BN47" s="241"/>
      <c r="BO47" s="254"/>
      <c r="BP47" s="254"/>
      <c r="BQ47" s="251">
        <v>41</v>
      </c>
      <c r="BR47" s="252"/>
      <c r="BS47" s="1050"/>
      <c r="BT47" s="1051"/>
      <c r="BU47" s="1051"/>
      <c r="BV47" s="1051"/>
      <c r="BW47" s="1051"/>
      <c r="BX47" s="1051"/>
      <c r="BY47" s="1051"/>
      <c r="BZ47" s="1051"/>
      <c r="CA47" s="1051"/>
      <c r="CB47" s="1051"/>
      <c r="CC47" s="1051"/>
      <c r="CD47" s="1051"/>
      <c r="CE47" s="1051"/>
      <c r="CF47" s="1051"/>
      <c r="CG47" s="1052"/>
      <c r="CH47" s="1025"/>
      <c r="CI47" s="1026"/>
      <c r="CJ47" s="1026"/>
      <c r="CK47" s="1026"/>
      <c r="CL47" s="1027"/>
      <c r="CM47" s="1025"/>
      <c r="CN47" s="1026"/>
      <c r="CO47" s="1026"/>
      <c r="CP47" s="1026"/>
      <c r="CQ47" s="1027"/>
      <c r="CR47" s="1025"/>
      <c r="CS47" s="1026"/>
      <c r="CT47" s="1026"/>
      <c r="CU47" s="1026"/>
      <c r="CV47" s="1027"/>
      <c r="CW47" s="1025"/>
      <c r="CX47" s="1026"/>
      <c r="CY47" s="1026"/>
      <c r="CZ47" s="1026"/>
      <c r="DA47" s="1027"/>
      <c r="DB47" s="1025"/>
      <c r="DC47" s="1026"/>
      <c r="DD47" s="1026"/>
      <c r="DE47" s="1026"/>
      <c r="DF47" s="1027"/>
      <c r="DG47" s="1025"/>
      <c r="DH47" s="1026"/>
      <c r="DI47" s="1026"/>
      <c r="DJ47" s="1026"/>
      <c r="DK47" s="1027"/>
      <c r="DL47" s="1025"/>
      <c r="DM47" s="1026"/>
      <c r="DN47" s="1026"/>
      <c r="DO47" s="1026"/>
      <c r="DP47" s="1027"/>
      <c r="DQ47" s="1025"/>
      <c r="DR47" s="1026"/>
      <c r="DS47" s="1026"/>
      <c r="DT47" s="1026"/>
      <c r="DU47" s="1027"/>
      <c r="DV47" s="1028"/>
      <c r="DW47" s="1029"/>
      <c r="DX47" s="1029"/>
      <c r="DY47" s="1029"/>
      <c r="DZ47" s="1030"/>
      <c r="EA47" s="235"/>
    </row>
    <row r="48" spans="1:131" s="236" customFormat="1" ht="26.25" customHeight="1" x14ac:dyDescent="0.2">
      <c r="A48" s="250">
        <v>21</v>
      </c>
      <c r="B48" s="1079"/>
      <c r="C48" s="1080"/>
      <c r="D48" s="1080"/>
      <c r="E48" s="1080"/>
      <c r="F48" s="1080"/>
      <c r="G48" s="1080"/>
      <c r="H48" s="1080"/>
      <c r="I48" s="1080"/>
      <c r="J48" s="1080"/>
      <c r="K48" s="1080"/>
      <c r="L48" s="1080"/>
      <c r="M48" s="1080"/>
      <c r="N48" s="1080"/>
      <c r="O48" s="1080"/>
      <c r="P48" s="1081"/>
      <c r="Q48" s="1086"/>
      <c r="R48" s="1083"/>
      <c r="S48" s="1083"/>
      <c r="T48" s="1083"/>
      <c r="U48" s="1083"/>
      <c r="V48" s="1083"/>
      <c r="W48" s="1083"/>
      <c r="X48" s="1083"/>
      <c r="Y48" s="1083"/>
      <c r="Z48" s="1083"/>
      <c r="AA48" s="1083"/>
      <c r="AB48" s="1083"/>
      <c r="AC48" s="1083"/>
      <c r="AD48" s="1083"/>
      <c r="AE48" s="1087"/>
      <c r="AF48" s="1082"/>
      <c r="AG48" s="1083"/>
      <c r="AH48" s="1083"/>
      <c r="AI48" s="1083"/>
      <c r="AJ48" s="1084"/>
      <c r="AK48" s="1016"/>
      <c r="AL48" s="1007"/>
      <c r="AM48" s="1007"/>
      <c r="AN48" s="1007"/>
      <c r="AO48" s="1007"/>
      <c r="AP48" s="1007"/>
      <c r="AQ48" s="1007"/>
      <c r="AR48" s="1007"/>
      <c r="AS48" s="1007"/>
      <c r="AT48" s="1007"/>
      <c r="AU48" s="1007"/>
      <c r="AV48" s="1007"/>
      <c r="AW48" s="1007"/>
      <c r="AX48" s="1007"/>
      <c r="AY48" s="1007"/>
      <c r="AZ48" s="1085"/>
      <c r="BA48" s="1085"/>
      <c r="BB48" s="1085"/>
      <c r="BC48" s="1085"/>
      <c r="BD48" s="1085"/>
      <c r="BE48" s="1077"/>
      <c r="BF48" s="1077"/>
      <c r="BG48" s="1077"/>
      <c r="BH48" s="1077"/>
      <c r="BI48" s="1078"/>
      <c r="BJ48" s="241"/>
      <c r="BK48" s="241"/>
      <c r="BL48" s="241"/>
      <c r="BM48" s="241"/>
      <c r="BN48" s="241"/>
      <c r="BO48" s="254"/>
      <c r="BP48" s="254"/>
      <c r="BQ48" s="251">
        <v>42</v>
      </c>
      <c r="BR48" s="252"/>
      <c r="BS48" s="1050"/>
      <c r="BT48" s="1051"/>
      <c r="BU48" s="1051"/>
      <c r="BV48" s="1051"/>
      <c r="BW48" s="1051"/>
      <c r="BX48" s="1051"/>
      <c r="BY48" s="1051"/>
      <c r="BZ48" s="1051"/>
      <c r="CA48" s="1051"/>
      <c r="CB48" s="1051"/>
      <c r="CC48" s="1051"/>
      <c r="CD48" s="1051"/>
      <c r="CE48" s="1051"/>
      <c r="CF48" s="1051"/>
      <c r="CG48" s="1052"/>
      <c r="CH48" s="1025"/>
      <c r="CI48" s="1026"/>
      <c r="CJ48" s="1026"/>
      <c r="CK48" s="1026"/>
      <c r="CL48" s="1027"/>
      <c r="CM48" s="1025"/>
      <c r="CN48" s="1026"/>
      <c r="CO48" s="1026"/>
      <c r="CP48" s="1026"/>
      <c r="CQ48" s="1027"/>
      <c r="CR48" s="1025"/>
      <c r="CS48" s="1026"/>
      <c r="CT48" s="1026"/>
      <c r="CU48" s="1026"/>
      <c r="CV48" s="1027"/>
      <c r="CW48" s="1025"/>
      <c r="CX48" s="1026"/>
      <c r="CY48" s="1026"/>
      <c r="CZ48" s="1026"/>
      <c r="DA48" s="1027"/>
      <c r="DB48" s="1025"/>
      <c r="DC48" s="1026"/>
      <c r="DD48" s="1026"/>
      <c r="DE48" s="1026"/>
      <c r="DF48" s="1027"/>
      <c r="DG48" s="1025"/>
      <c r="DH48" s="1026"/>
      <c r="DI48" s="1026"/>
      <c r="DJ48" s="1026"/>
      <c r="DK48" s="1027"/>
      <c r="DL48" s="1025"/>
      <c r="DM48" s="1026"/>
      <c r="DN48" s="1026"/>
      <c r="DO48" s="1026"/>
      <c r="DP48" s="1027"/>
      <c r="DQ48" s="1025"/>
      <c r="DR48" s="1026"/>
      <c r="DS48" s="1026"/>
      <c r="DT48" s="1026"/>
      <c r="DU48" s="1027"/>
      <c r="DV48" s="1028"/>
      <c r="DW48" s="1029"/>
      <c r="DX48" s="1029"/>
      <c r="DY48" s="1029"/>
      <c r="DZ48" s="1030"/>
      <c r="EA48" s="235"/>
    </row>
    <row r="49" spans="1:131" s="236" customFormat="1" ht="26.25" customHeight="1" x14ac:dyDescent="0.2">
      <c r="A49" s="250">
        <v>22</v>
      </c>
      <c r="B49" s="1079"/>
      <c r="C49" s="1080"/>
      <c r="D49" s="1080"/>
      <c r="E49" s="1080"/>
      <c r="F49" s="1080"/>
      <c r="G49" s="1080"/>
      <c r="H49" s="1080"/>
      <c r="I49" s="1080"/>
      <c r="J49" s="1080"/>
      <c r="K49" s="1080"/>
      <c r="L49" s="1080"/>
      <c r="M49" s="1080"/>
      <c r="N49" s="1080"/>
      <c r="O49" s="1080"/>
      <c r="P49" s="1081"/>
      <c r="Q49" s="1086"/>
      <c r="R49" s="1083"/>
      <c r="S49" s="1083"/>
      <c r="T49" s="1083"/>
      <c r="U49" s="1083"/>
      <c r="V49" s="1083"/>
      <c r="W49" s="1083"/>
      <c r="X49" s="1083"/>
      <c r="Y49" s="1083"/>
      <c r="Z49" s="1083"/>
      <c r="AA49" s="1083"/>
      <c r="AB49" s="1083"/>
      <c r="AC49" s="1083"/>
      <c r="AD49" s="1083"/>
      <c r="AE49" s="1087"/>
      <c r="AF49" s="1082"/>
      <c r="AG49" s="1083"/>
      <c r="AH49" s="1083"/>
      <c r="AI49" s="1083"/>
      <c r="AJ49" s="1084"/>
      <c r="AK49" s="1016"/>
      <c r="AL49" s="1007"/>
      <c r="AM49" s="1007"/>
      <c r="AN49" s="1007"/>
      <c r="AO49" s="1007"/>
      <c r="AP49" s="1007"/>
      <c r="AQ49" s="1007"/>
      <c r="AR49" s="1007"/>
      <c r="AS49" s="1007"/>
      <c r="AT49" s="1007"/>
      <c r="AU49" s="1007"/>
      <c r="AV49" s="1007"/>
      <c r="AW49" s="1007"/>
      <c r="AX49" s="1007"/>
      <c r="AY49" s="1007"/>
      <c r="AZ49" s="1085"/>
      <c r="BA49" s="1085"/>
      <c r="BB49" s="1085"/>
      <c r="BC49" s="1085"/>
      <c r="BD49" s="1085"/>
      <c r="BE49" s="1077"/>
      <c r="BF49" s="1077"/>
      <c r="BG49" s="1077"/>
      <c r="BH49" s="1077"/>
      <c r="BI49" s="1078"/>
      <c r="BJ49" s="241"/>
      <c r="BK49" s="241"/>
      <c r="BL49" s="241"/>
      <c r="BM49" s="241"/>
      <c r="BN49" s="241"/>
      <c r="BO49" s="254"/>
      <c r="BP49" s="254"/>
      <c r="BQ49" s="251">
        <v>43</v>
      </c>
      <c r="BR49" s="252"/>
      <c r="BS49" s="1050"/>
      <c r="BT49" s="1051"/>
      <c r="BU49" s="1051"/>
      <c r="BV49" s="1051"/>
      <c r="BW49" s="1051"/>
      <c r="BX49" s="1051"/>
      <c r="BY49" s="1051"/>
      <c r="BZ49" s="1051"/>
      <c r="CA49" s="1051"/>
      <c r="CB49" s="1051"/>
      <c r="CC49" s="1051"/>
      <c r="CD49" s="1051"/>
      <c r="CE49" s="1051"/>
      <c r="CF49" s="1051"/>
      <c r="CG49" s="1052"/>
      <c r="CH49" s="1025"/>
      <c r="CI49" s="1026"/>
      <c r="CJ49" s="1026"/>
      <c r="CK49" s="1026"/>
      <c r="CL49" s="1027"/>
      <c r="CM49" s="1025"/>
      <c r="CN49" s="1026"/>
      <c r="CO49" s="1026"/>
      <c r="CP49" s="1026"/>
      <c r="CQ49" s="1027"/>
      <c r="CR49" s="1025"/>
      <c r="CS49" s="1026"/>
      <c r="CT49" s="1026"/>
      <c r="CU49" s="1026"/>
      <c r="CV49" s="1027"/>
      <c r="CW49" s="1025"/>
      <c r="CX49" s="1026"/>
      <c r="CY49" s="1026"/>
      <c r="CZ49" s="1026"/>
      <c r="DA49" s="1027"/>
      <c r="DB49" s="1025"/>
      <c r="DC49" s="1026"/>
      <c r="DD49" s="1026"/>
      <c r="DE49" s="1026"/>
      <c r="DF49" s="1027"/>
      <c r="DG49" s="1025"/>
      <c r="DH49" s="1026"/>
      <c r="DI49" s="1026"/>
      <c r="DJ49" s="1026"/>
      <c r="DK49" s="1027"/>
      <c r="DL49" s="1025"/>
      <c r="DM49" s="1026"/>
      <c r="DN49" s="1026"/>
      <c r="DO49" s="1026"/>
      <c r="DP49" s="1027"/>
      <c r="DQ49" s="1025"/>
      <c r="DR49" s="1026"/>
      <c r="DS49" s="1026"/>
      <c r="DT49" s="1026"/>
      <c r="DU49" s="1027"/>
      <c r="DV49" s="1028"/>
      <c r="DW49" s="1029"/>
      <c r="DX49" s="1029"/>
      <c r="DY49" s="1029"/>
      <c r="DZ49" s="1030"/>
      <c r="EA49" s="235"/>
    </row>
    <row r="50" spans="1:131" s="236" customFormat="1" ht="26.25" customHeight="1" x14ac:dyDescent="0.2">
      <c r="A50" s="250">
        <v>23</v>
      </c>
      <c r="B50" s="1079"/>
      <c r="C50" s="1080"/>
      <c r="D50" s="1080"/>
      <c r="E50" s="1080"/>
      <c r="F50" s="1080"/>
      <c r="G50" s="1080"/>
      <c r="H50" s="1080"/>
      <c r="I50" s="1080"/>
      <c r="J50" s="1080"/>
      <c r="K50" s="1080"/>
      <c r="L50" s="1080"/>
      <c r="M50" s="1080"/>
      <c r="N50" s="1080"/>
      <c r="O50" s="1080"/>
      <c r="P50" s="1081"/>
      <c r="Q50" s="1075"/>
      <c r="R50" s="1056"/>
      <c r="S50" s="1056"/>
      <c r="T50" s="1056"/>
      <c r="U50" s="1056"/>
      <c r="V50" s="1056"/>
      <c r="W50" s="1056"/>
      <c r="X50" s="1056"/>
      <c r="Y50" s="1056"/>
      <c r="Z50" s="1056"/>
      <c r="AA50" s="1056"/>
      <c r="AB50" s="1056"/>
      <c r="AC50" s="1056"/>
      <c r="AD50" s="1056"/>
      <c r="AE50" s="1076"/>
      <c r="AF50" s="1082"/>
      <c r="AG50" s="1083"/>
      <c r="AH50" s="1083"/>
      <c r="AI50" s="1083"/>
      <c r="AJ50" s="1084"/>
      <c r="AK50" s="1058"/>
      <c r="AL50" s="1056"/>
      <c r="AM50" s="1056"/>
      <c r="AN50" s="1056"/>
      <c r="AO50" s="1056"/>
      <c r="AP50" s="1056"/>
      <c r="AQ50" s="1056"/>
      <c r="AR50" s="1056"/>
      <c r="AS50" s="1056"/>
      <c r="AT50" s="1056"/>
      <c r="AU50" s="1056"/>
      <c r="AV50" s="1056"/>
      <c r="AW50" s="1056"/>
      <c r="AX50" s="1056"/>
      <c r="AY50" s="1056"/>
      <c r="AZ50" s="1059"/>
      <c r="BA50" s="1059"/>
      <c r="BB50" s="1059"/>
      <c r="BC50" s="1059"/>
      <c r="BD50" s="1059"/>
      <c r="BE50" s="1077"/>
      <c r="BF50" s="1077"/>
      <c r="BG50" s="1077"/>
      <c r="BH50" s="1077"/>
      <c r="BI50" s="1078"/>
      <c r="BJ50" s="241"/>
      <c r="BK50" s="241"/>
      <c r="BL50" s="241"/>
      <c r="BM50" s="241"/>
      <c r="BN50" s="241"/>
      <c r="BO50" s="254"/>
      <c r="BP50" s="254"/>
      <c r="BQ50" s="251">
        <v>44</v>
      </c>
      <c r="BR50" s="252"/>
      <c r="BS50" s="1050"/>
      <c r="BT50" s="1051"/>
      <c r="BU50" s="1051"/>
      <c r="BV50" s="1051"/>
      <c r="BW50" s="1051"/>
      <c r="BX50" s="1051"/>
      <c r="BY50" s="1051"/>
      <c r="BZ50" s="1051"/>
      <c r="CA50" s="1051"/>
      <c r="CB50" s="1051"/>
      <c r="CC50" s="1051"/>
      <c r="CD50" s="1051"/>
      <c r="CE50" s="1051"/>
      <c r="CF50" s="1051"/>
      <c r="CG50" s="1052"/>
      <c r="CH50" s="1025"/>
      <c r="CI50" s="1026"/>
      <c r="CJ50" s="1026"/>
      <c r="CK50" s="1026"/>
      <c r="CL50" s="1027"/>
      <c r="CM50" s="1025"/>
      <c r="CN50" s="1026"/>
      <c r="CO50" s="1026"/>
      <c r="CP50" s="1026"/>
      <c r="CQ50" s="1027"/>
      <c r="CR50" s="1025"/>
      <c r="CS50" s="1026"/>
      <c r="CT50" s="1026"/>
      <c r="CU50" s="1026"/>
      <c r="CV50" s="1027"/>
      <c r="CW50" s="1025"/>
      <c r="CX50" s="1026"/>
      <c r="CY50" s="1026"/>
      <c r="CZ50" s="1026"/>
      <c r="DA50" s="1027"/>
      <c r="DB50" s="1025"/>
      <c r="DC50" s="1026"/>
      <c r="DD50" s="1026"/>
      <c r="DE50" s="1026"/>
      <c r="DF50" s="1027"/>
      <c r="DG50" s="1025"/>
      <c r="DH50" s="1026"/>
      <c r="DI50" s="1026"/>
      <c r="DJ50" s="1026"/>
      <c r="DK50" s="1027"/>
      <c r="DL50" s="1025"/>
      <c r="DM50" s="1026"/>
      <c r="DN50" s="1026"/>
      <c r="DO50" s="1026"/>
      <c r="DP50" s="1027"/>
      <c r="DQ50" s="1025"/>
      <c r="DR50" s="1026"/>
      <c r="DS50" s="1026"/>
      <c r="DT50" s="1026"/>
      <c r="DU50" s="1027"/>
      <c r="DV50" s="1028"/>
      <c r="DW50" s="1029"/>
      <c r="DX50" s="1029"/>
      <c r="DY50" s="1029"/>
      <c r="DZ50" s="1030"/>
      <c r="EA50" s="235"/>
    </row>
    <row r="51" spans="1:131" s="236" customFormat="1" ht="26.25" customHeight="1" x14ac:dyDescent="0.2">
      <c r="A51" s="250">
        <v>24</v>
      </c>
      <c r="B51" s="1079"/>
      <c r="C51" s="1080"/>
      <c r="D51" s="1080"/>
      <c r="E51" s="1080"/>
      <c r="F51" s="1080"/>
      <c r="G51" s="1080"/>
      <c r="H51" s="1080"/>
      <c r="I51" s="1080"/>
      <c r="J51" s="1080"/>
      <c r="K51" s="1080"/>
      <c r="L51" s="1080"/>
      <c r="M51" s="1080"/>
      <c r="N51" s="1080"/>
      <c r="O51" s="1080"/>
      <c r="P51" s="1081"/>
      <c r="Q51" s="1075"/>
      <c r="R51" s="1056"/>
      <c r="S51" s="1056"/>
      <c r="T51" s="1056"/>
      <c r="U51" s="1056"/>
      <c r="V51" s="1056"/>
      <c r="W51" s="1056"/>
      <c r="X51" s="1056"/>
      <c r="Y51" s="1056"/>
      <c r="Z51" s="1056"/>
      <c r="AA51" s="1056"/>
      <c r="AB51" s="1056"/>
      <c r="AC51" s="1056"/>
      <c r="AD51" s="1056"/>
      <c r="AE51" s="1076"/>
      <c r="AF51" s="1082"/>
      <c r="AG51" s="1083"/>
      <c r="AH51" s="1083"/>
      <c r="AI51" s="1083"/>
      <c r="AJ51" s="1084"/>
      <c r="AK51" s="1058"/>
      <c r="AL51" s="1056"/>
      <c r="AM51" s="1056"/>
      <c r="AN51" s="1056"/>
      <c r="AO51" s="1056"/>
      <c r="AP51" s="1056"/>
      <c r="AQ51" s="1056"/>
      <c r="AR51" s="1056"/>
      <c r="AS51" s="1056"/>
      <c r="AT51" s="1056"/>
      <c r="AU51" s="1056"/>
      <c r="AV51" s="1056"/>
      <c r="AW51" s="1056"/>
      <c r="AX51" s="1056"/>
      <c r="AY51" s="1056"/>
      <c r="AZ51" s="1059"/>
      <c r="BA51" s="1059"/>
      <c r="BB51" s="1059"/>
      <c r="BC51" s="1059"/>
      <c r="BD51" s="1059"/>
      <c r="BE51" s="1077"/>
      <c r="BF51" s="1077"/>
      <c r="BG51" s="1077"/>
      <c r="BH51" s="1077"/>
      <c r="BI51" s="1078"/>
      <c r="BJ51" s="241"/>
      <c r="BK51" s="241"/>
      <c r="BL51" s="241"/>
      <c r="BM51" s="241"/>
      <c r="BN51" s="241"/>
      <c r="BO51" s="254"/>
      <c r="BP51" s="254"/>
      <c r="BQ51" s="251">
        <v>45</v>
      </c>
      <c r="BR51" s="252"/>
      <c r="BS51" s="1050"/>
      <c r="BT51" s="1051"/>
      <c r="BU51" s="1051"/>
      <c r="BV51" s="1051"/>
      <c r="BW51" s="1051"/>
      <c r="BX51" s="1051"/>
      <c r="BY51" s="1051"/>
      <c r="BZ51" s="1051"/>
      <c r="CA51" s="1051"/>
      <c r="CB51" s="1051"/>
      <c r="CC51" s="1051"/>
      <c r="CD51" s="1051"/>
      <c r="CE51" s="1051"/>
      <c r="CF51" s="1051"/>
      <c r="CG51" s="1052"/>
      <c r="CH51" s="1025"/>
      <c r="CI51" s="1026"/>
      <c r="CJ51" s="1026"/>
      <c r="CK51" s="1026"/>
      <c r="CL51" s="1027"/>
      <c r="CM51" s="1025"/>
      <c r="CN51" s="1026"/>
      <c r="CO51" s="1026"/>
      <c r="CP51" s="1026"/>
      <c r="CQ51" s="1027"/>
      <c r="CR51" s="1025"/>
      <c r="CS51" s="1026"/>
      <c r="CT51" s="1026"/>
      <c r="CU51" s="1026"/>
      <c r="CV51" s="1027"/>
      <c r="CW51" s="1025"/>
      <c r="CX51" s="1026"/>
      <c r="CY51" s="1026"/>
      <c r="CZ51" s="1026"/>
      <c r="DA51" s="1027"/>
      <c r="DB51" s="1025"/>
      <c r="DC51" s="1026"/>
      <c r="DD51" s="1026"/>
      <c r="DE51" s="1026"/>
      <c r="DF51" s="1027"/>
      <c r="DG51" s="1025"/>
      <c r="DH51" s="1026"/>
      <c r="DI51" s="1026"/>
      <c r="DJ51" s="1026"/>
      <c r="DK51" s="1027"/>
      <c r="DL51" s="1025"/>
      <c r="DM51" s="1026"/>
      <c r="DN51" s="1026"/>
      <c r="DO51" s="1026"/>
      <c r="DP51" s="1027"/>
      <c r="DQ51" s="1025"/>
      <c r="DR51" s="1026"/>
      <c r="DS51" s="1026"/>
      <c r="DT51" s="1026"/>
      <c r="DU51" s="1027"/>
      <c r="DV51" s="1028"/>
      <c r="DW51" s="1029"/>
      <c r="DX51" s="1029"/>
      <c r="DY51" s="1029"/>
      <c r="DZ51" s="1030"/>
      <c r="EA51" s="235"/>
    </row>
    <row r="52" spans="1:131" s="236" customFormat="1" ht="26.25" customHeight="1" x14ac:dyDescent="0.2">
      <c r="A52" s="250">
        <v>25</v>
      </c>
      <c r="B52" s="1079"/>
      <c r="C52" s="1080"/>
      <c r="D52" s="1080"/>
      <c r="E52" s="1080"/>
      <c r="F52" s="1080"/>
      <c r="G52" s="1080"/>
      <c r="H52" s="1080"/>
      <c r="I52" s="1080"/>
      <c r="J52" s="1080"/>
      <c r="K52" s="1080"/>
      <c r="L52" s="1080"/>
      <c r="M52" s="1080"/>
      <c r="N52" s="1080"/>
      <c r="O52" s="1080"/>
      <c r="P52" s="1081"/>
      <c r="Q52" s="1075"/>
      <c r="R52" s="1056"/>
      <c r="S52" s="1056"/>
      <c r="T52" s="1056"/>
      <c r="U52" s="1056"/>
      <c r="V52" s="1056"/>
      <c r="W52" s="1056"/>
      <c r="X52" s="1056"/>
      <c r="Y52" s="1056"/>
      <c r="Z52" s="1056"/>
      <c r="AA52" s="1056"/>
      <c r="AB52" s="1056"/>
      <c r="AC52" s="1056"/>
      <c r="AD52" s="1056"/>
      <c r="AE52" s="1076"/>
      <c r="AF52" s="1082"/>
      <c r="AG52" s="1083"/>
      <c r="AH52" s="1083"/>
      <c r="AI52" s="1083"/>
      <c r="AJ52" s="1084"/>
      <c r="AK52" s="1058"/>
      <c r="AL52" s="1056"/>
      <c r="AM52" s="1056"/>
      <c r="AN52" s="1056"/>
      <c r="AO52" s="1056"/>
      <c r="AP52" s="1056"/>
      <c r="AQ52" s="1056"/>
      <c r="AR52" s="1056"/>
      <c r="AS52" s="1056"/>
      <c r="AT52" s="1056"/>
      <c r="AU52" s="1056"/>
      <c r="AV52" s="1056"/>
      <c r="AW52" s="1056"/>
      <c r="AX52" s="1056"/>
      <c r="AY52" s="1056"/>
      <c r="AZ52" s="1059"/>
      <c r="BA52" s="1059"/>
      <c r="BB52" s="1059"/>
      <c r="BC52" s="1059"/>
      <c r="BD52" s="1059"/>
      <c r="BE52" s="1077"/>
      <c r="BF52" s="1077"/>
      <c r="BG52" s="1077"/>
      <c r="BH52" s="1077"/>
      <c r="BI52" s="1078"/>
      <c r="BJ52" s="241"/>
      <c r="BK52" s="241"/>
      <c r="BL52" s="241"/>
      <c r="BM52" s="241"/>
      <c r="BN52" s="241"/>
      <c r="BO52" s="254"/>
      <c r="BP52" s="254"/>
      <c r="BQ52" s="251">
        <v>46</v>
      </c>
      <c r="BR52" s="252"/>
      <c r="BS52" s="1050"/>
      <c r="BT52" s="1051"/>
      <c r="BU52" s="1051"/>
      <c r="BV52" s="1051"/>
      <c r="BW52" s="1051"/>
      <c r="BX52" s="1051"/>
      <c r="BY52" s="1051"/>
      <c r="BZ52" s="1051"/>
      <c r="CA52" s="1051"/>
      <c r="CB52" s="1051"/>
      <c r="CC52" s="1051"/>
      <c r="CD52" s="1051"/>
      <c r="CE52" s="1051"/>
      <c r="CF52" s="1051"/>
      <c r="CG52" s="1052"/>
      <c r="CH52" s="1025"/>
      <c r="CI52" s="1026"/>
      <c r="CJ52" s="1026"/>
      <c r="CK52" s="1026"/>
      <c r="CL52" s="1027"/>
      <c r="CM52" s="1025"/>
      <c r="CN52" s="1026"/>
      <c r="CO52" s="1026"/>
      <c r="CP52" s="1026"/>
      <c r="CQ52" s="1027"/>
      <c r="CR52" s="1025"/>
      <c r="CS52" s="1026"/>
      <c r="CT52" s="1026"/>
      <c r="CU52" s="1026"/>
      <c r="CV52" s="1027"/>
      <c r="CW52" s="1025"/>
      <c r="CX52" s="1026"/>
      <c r="CY52" s="1026"/>
      <c r="CZ52" s="1026"/>
      <c r="DA52" s="1027"/>
      <c r="DB52" s="1025"/>
      <c r="DC52" s="1026"/>
      <c r="DD52" s="1026"/>
      <c r="DE52" s="1026"/>
      <c r="DF52" s="1027"/>
      <c r="DG52" s="1025"/>
      <c r="DH52" s="1026"/>
      <c r="DI52" s="1026"/>
      <c r="DJ52" s="1026"/>
      <c r="DK52" s="1027"/>
      <c r="DL52" s="1025"/>
      <c r="DM52" s="1026"/>
      <c r="DN52" s="1026"/>
      <c r="DO52" s="1026"/>
      <c r="DP52" s="1027"/>
      <c r="DQ52" s="1025"/>
      <c r="DR52" s="1026"/>
      <c r="DS52" s="1026"/>
      <c r="DT52" s="1026"/>
      <c r="DU52" s="1027"/>
      <c r="DV52" s="1028"/>
      <c r="DW52" s="1029"/>
      <c r="DX52" s="1029"/>
      <c r="DY52" s="1029"/>
      <c r="DZ52" s="1030"/>
      <c r="EA52" s="235"/>
    </row>
    <row r="53" spans="1:131" s="236" customFormat="1" ht="26.25" customHeight="1" x14ac:dyDescent="0.2">
      <c r="A53" s="250">
        <v>26</v>
      </c>
      <c r="B53" s="1079"/>
      <c r="C53" s="1080"/>
      <c r="D53" s="1080"/>
      <c r="E53" s="1080"/>
      <c r="F53" s="1080"/>
      <c r="G53" s="1080"/>
      <c r="H53" s="1080"/>
      <c r="I53" s="1080"/>
      <c r="J53" s="1080"/>
      <c r="K53" s="1080"/>
      <c r="L53" s="1080"/>
      <c r="M53" s="1080"/>
      <c r="N53" s="1080"/>
      <c r="O53" s="1080"/>
      <c r="P53" s="1081"/>
      <c r="Q53" s="1075"/>
      <c r="R53" s="1056"/>
      <c r="S53" s="1056"/>
      <c r="T53" s="1056"/>
      <c r="U53" s="1056"/>
      <c r="V53" s="1056"/>
      <c r="W53" s="1056"/>
      <c r="X53" s="1056"/>
      <c r="Y53" s="1056"/>
      <c r="Z53" s="1056"/>
      <c r="AA53" s="1056"/>
      <c r="AB53" s="1056"/>
      <c r="AC53" s="1056"/>
      <c r="AD53" s="1056"/>
      <c r="AE53" s="1076"/>
      <c r="AF53" s="1082"/>
      <c r="AG53" s="1083"/>
      <c r="AH53" s="1083"/>
      <c r="AI53" s="1083"/>
      <c r="AJ53" s="1084"/>
      <c r="AK53" s="1058"/>
      <c r="AL53" s="1056"/>
      <c r="AM53" s="1056"/>
      <c r="AN53" s="1056"/>
      <c r="AO53" s="1056"/>
      <c r="AP53" s="1056"/>
      <c r="AQ53" s="1056"/>
      <c r="AR53" s="1056"/>
      <c r="AS53" s="1056"/>
      <c r="AT53" s="1056"/>
      <c r="AU53" s="1056"/>
      <c r="AV53" s="1056"/>
      <c r="AW53" s="1056"/>
      <c r="AX53" s="1056"/>
      <c r="AY53" s="1056"/>
      <c r="AZ53" s="1059"/>
      <c r="BA53" s="1059"/>
      <c r="BB53" s="1059"/>
      <c r="BC53" s="1059"/>
      <c r="BD53" s="1059"/>
      <c r="BE53" s="1077"/>
      <c r="BF53" s="1077"/>
      <c r="BG53" s="1077"/>
      <c r="BH53" s="1077"/>
      <c r="BI53" s="1078"/>
      <c r="BJ53" s="241"/>
      <c r="BK53" s="241"/>
      <c r="BL53" s="241"/>
      <c r="BM53" s="241"/>
      <c r="BN53" s="241"/>
      <c r="BO53" s="254"/>
      <c r="BP53" s="254"/>
      <c r="BQ53" s="251">
        <v>47</v>
      </c>
      <c r="BR53" s="252"/>
      <c r="BS53" s="1050"/>
      <c r="BT53" s="1051"/>
      <c r="BU53" s="1051"/>
      <c r="BV53" s="1051"/>
      <c r="BW53" s="1051"/>
      <c r="BX53" s="1051"/>
      <c r="BY53" s="1051"/>
      <c r="BZ53" s="1051"/>
      <c r="CA53" s="1051"/>
      <c r="CB53" s="1051"/>
      <c r="CC53" s="1051"/>
      <c r="CD53" s="1051"/>
      <c r="CE53" s="1051"/>
      <c r="CF53" s="1051"/>
      <c r="CG53" s="1052"/>
      <c r="CH53" s="1025"/>
      <c r="CI53" s="1026"/>
      <c r="CJ53" s="1026"/>
      <c r="CK53" s="1026"/>
      <c r="CL53" s="1027"/>
      <c r="CM53" s="1025"/>
      <c r="CN53" s="1026"/>
      <c r="CO53" s="1026"/>
      <c r="CP53" s="1026"/>
      <c r="CQ53" s="1027"/>
      <c r="CR53" s="1025"/>
      <c r="CS53" s="1026"/>
      <c r="CT53" s="1026"/>
      <c r="CU53" s="1026"/>
      <c r="CV53" s="1027"/>
      <c r="CW53" s="1025"/>
      <c r="CX53" s="1026"/>
      <c r="CY53" s="1026"/>
      <c r="CZ53" s="1026"/>
      <c r="DA53" s="1027"/>
      <c r="DB53" s="1025"/>
      <c r="DC53" s="1026"/>
      <c r="DD53" s="1026"/>
      <c r="DE53" s="1026"/>
      <c r="DF53" s="1027"/>
      <c r="DG53" s="1025"/>
      <c r="DH53" s="1026"/>
      <c r="DI53" s="1026"/>
      <c r="DJ53" s="1026"/>
      <c r="DK53" s="1027"/>
      <c r="DL53" s="1025"/>
      <c r="DM53" s="1026"/>
      <c r="DN53" s="1026"/>
      <c r="DO53" s="1026"/>
      <c r="DP53" s="1027"/>
      <c r="DQ53" s="1025"/>
      <c r="DR53" s="1026"/>
      <c r="DS53" s="1026"/>
      <c r="DT53" s="1026"/>
      <c r="DU53" s="1027"/>
      <c r="DV53" s="1028"/>
      <c r="DW53" s="1029"/>
      <c r="DX53" s="1029"/>
      <c r="DY53" s="1029"/>
      <c r="DZ53" s="1030"/>
      <c r="EA53" s="235"/>
    </row>
    <row r="54" spans="1:131" s="236" customFormat="1" ht="26.25" customHeight="1" x14ac:dyDescent="0.2">
      <c r="A54" s="250">
        <v>27</v>
      </c>
      <c r="B54" s="1079"/>
      <c r="C54" s="1080"/>
      <c r="D54" s="1080"/>
      <c r="E54" s="1080"/>
      <c r="F54" s="1080"/>
      <c r="G54" s="1080"/>
      <c r="H54" s="1080"/>
      <c r="I54" s="1080"/>
      <c r="J54" s="1080"/>
      <c r="K54" s="1080"/>
      <c r="L54" s="1080"/>
      <c r="M54" s="1080"/>
      <c r="N54" s="1080"/>
      <c r="O54" s="1080"/>
      <c r="P54" s="1081"/>
      <c r="Q54" s="1075"/>
      <c r="R54" s="1056"/>
      <c r="S54" s="1056"/>
      <c r="T54" s="1056"/>
      <c r="U54" s="1056"/>
      <c r="V54" s="1056"/>
      <c r="W54" s="1056"/>
      <c r="X54" s="1056"/>
      <c r="Y54" s="1056"/>
      <c r="Z54" s="1056"/>
      <c r="AA54" s="1056"/>
      <c r="AB54" s="1056"/>
      <c r="AC54" s="1056"/>
      <c r="AD54" s="1056"/>
      <c r="AE54" s="1076"/>
      <c r="AF54" s="1082"/>
      <c r="AG54" s="1083"/>
      <c r="AH54" s="1083"/>
      <c r="AI54" s="1083"/>
      <c r="AJ54" s="1084"/>
      <c r="AK54" s="1058"/>
      <c r="AL54" s="1056"/>
      <c r="AM54" s="1056"/>
      <c r="AN54" s="1056"/>
      <c r="AO54" s="1056"/>
      <c r="AP54" s="1056"/>
      <c r="AQ54" s="1056"/>
      <c r="AR54" s="1056"/>
      <c r="AS54" s="1056"/>
      <c r="AT54" s="1056"/>
      <c r="AU54" s="1056"/>
      <c r="AV54" s="1056"/>
      <c r="AW54" s="1056"/>
      <c r="AX54" s="1056"/>
      <c r="AY54" s="1056"/>
      <c r="AZ54" s="1059"/>
      <c r="BA54" s="1059"/>
      <c r="BB54" s="1059"/>
      <c r="BC54" s="1059"/>
      <c r="BD54" s="1059"/>
      <c r="BE54" s="1077"/>
      <c r="BF54" s="1077"/>
      <c r="BG54" s="1077"/>
      <c r="BH54" s="1077"/>
      <c r="BI54" s="1078"/>
      <c r="BJ54" s="241"/>
      <c r="BK54" s="241"/>
      <c r="BL54" s="241"/>
      <c r="BM54" s="241"/>
      <c r="BN54" s="241"/>
      <c r="BO54" s="254"/>
      <c r="BP54" s="254"/>
      <c r="BQ54" s="251">
        <v>48</v>
      </c>
      <c r="BR54" s="252"/>
      <c r="BS54" s="1050"/>
      <c r="BT54" s="1051"/>
      <c r="BU54" s="1051"/>
      <c r="BV54" s="1051"/>
      <c r="BW54" s="1051"/>
      <c r="BX54" s="1051"/>
      <c r="BY54" s="1051"/>
      <c r="BZ54" s="1051"/>
      <c r="CA54" s="1051"/>
      <c r="CB54" s="1051"/>
      <c r="CC54" s="1051"/>
      <c r="CD54" s="1051"/>
      <c r="CE54" s="1051"/>
      <c r="CF54" s="1051"/>
      <c r="CG54" s="1052"/>
      <c r="CH54" s="1025"/>
      <c r="CI54" s="1026"/>
      <c r="CJ54" s="1026"/>
      <c r="CK54" s="1026"/>
      <c r="CL54" s="1027"/>
      <c r="CM54" s="1025"/>
      <c r="CN54" s="1026"/>
      <c r="CO54" s="1026"/>
      <c r="CP54" s="1026"/>
      <c r="CQ54" s="1027"/>
      <c r="CR54" s="1025"/>
      <c r="CS54" s="1026"/>
      <c r="CT54" s="1026"/>
      <c r="CU54" s="1026"/>
      <c r="CV54" s="1027"/>
      <c r="CW54" s="1025"/>
      <c r="CX54" s="1026"/>
      <c r="CY54" s="1026"/>
      <c r="CZ54" s="1026"/>
      <c r="DA54" s="1027"/>
      <c r="DB54" s="1025"/>
      <c r="DC54" s="1026"/>
      <c r="DD54" s="1026"/>
      <c r="DE54" s="1026"/>
      <c r="DF54" s="1027"/>
      <c r="DG54" s="1025"/>
      <c r="DH54" s="1026"/>
      <c r="DI54" s="1026"/>
      <c r="DJ54" s="1026"/>
      <c r="DK54" s="1027"/>
      <c r="DL54" s="1025"/>
      <c r="DM54" s="1026"/>
      <c r="DN54" s="1026"/>
      <c r="DO54" s="1026"/>
      <c r="DP54" s="1027"/>
      <c r="DQ54" s="1025"/>
      <c r="DR54" s="1026"/>
      <c r="DS54" s="1026"/>
      <c r="DT54" s="1026"/>
      <c r="DU54" s="1027"/>
      <c r="DV54" s="1028"/>
      <c r="DW54" s="1029"/>
      <c r="DX54" s="1029"/>
      <c r="DY54" s="1029"/>
      <c r="DZ54" s="1030"/>
      <c r="EA54" s="235"/>
    </row>
    <row r="55" spans="1:131" s="236" customFormat="1" ht="26.25" customHeight="1" x14ac:dyDescent="0.2">
      <c r="A55" s="250">
        <v>28</v>
      </c>
      <c r="B55" s="1079"/>
      <c r="C55" s="1080"/>
      <c r="D55" s="1080"/>
      <c r="E55" s="1080"/>
      <c r="F55" s="1080"/>
      <c r="G55" s="1080"/>
      <c r="H55" s="1080"/>
      <c r="I55" s="1080"/>
      <c r="J55" s="1080"/>
      <c r="K55" s="1080"/>
      <c r="L55" s="1080"/>
      <c r="M55" s="1080"/>
      <c r="N55" s="1080"/>
      <c r="O55" s="1080"/>
      <c r="P55" s="1081"/>
      <c r="Q55" s="1075"/>
      <c r="R55" s="1056"/>
      <c r="S55" s="1056"/>
      <c r="T55" s="1056"/>
      <c r="U55" s="1056"/>
      <c r="V55" s="1056"/>
      <c r="W55" s="1056"/>
      <c r="X55" s="1056"/>
      <c r="Y55" s="1056"/>
      <c r="Z55" s="1056"/>
      <c r="AA55" s="1056"/>
      <c r="AB55" s="1056"/>
      <c r="AC55" s="1056"/>
      <c r="AD55" s="1056"/>
      <c r="AE55" s="1076"/>
      <c r="AF55" s="1082"/>
      <c r="AG55" s="1083"/>
      <c r="AH55" s="1083"/>
      <c r="AI55" s="1083"/>
      <c r="AJ55" s="1084"/>
      <c r="AK55" s="1058"/>
      <c r="AL55" s="1056"/>
      <c r="AM55" s="1056"/>
      <c r="AN55" s="1056"/>
      <c r="AO55" s="1056"/>
      <c r="AP55" s="1056"/>
      <c r="AQ55" s="1056"/>
      <c r="AR55" s="1056"/>
      <c r="AS55" s="1056"/>
      <c r="AT55" s="1056"/>
      <c r="AU55" s="1056"/>
      <c r="AV55" s="1056"/>
      <c r="AW55" s="1056"/>
      <c r="AX55" s="1056"/>
      <c r="AY55" s="1056"/>
      <c r="AZ55" s="1059"/>
      <c r="BA55" s="1059"/>
      <c r="BB55" s="1059"/>
      <c r="BC55" s="1059"/>
      <c r="BD55" s="1059"/>
      <c r="BE55" s="1077"/>
      <c r="BF55" s="1077"/>
      <c r="BG55" s="1077"/>
      <c r="BH55" s="1077"/>
      <c r="BI55" s="1078"/>
      <c r="BJ55" s="241"/>
      <c r="BK55" s="241"/>
      <c r="BL55" s="241"/>
      <c r="BM55" s="241"/>
      <c r="BN55" s="241"/>
      <c r="BO55" s="254"/>
      <c r="BP55" s="254"/>
      <c r="BQ55" s="251">
        <v>49</v>
      </c>
      <c r="BR55" s="252"/>
      <c r="BS55" s="1050"/>
      <c r="BT55" s="1051"/>
      <c r="BU55" s="1051"/>
      <c r="BV55" s="1051"/>
      <c r="BW55" s="1051"/>
      <c r="BX55" s="1051"/>
      <c r="BY55" s="1051"/>
      <c r="BZ55" s="1051"/>
      <c r="CA55" s="1051"/>
      <c r="CB55" s="1051"/>
      <c r="CC55" s="1051"/>
      <c r="CD55" s="1051"/>
      <c r="CE55" s="1051"/>
      <c r="CF55" s="1051"/>
      <c r="CG55" s="1052"/>
      <c r="CH55" s="1025"/>
      <c r="CI55" s="1026"/>
      <c r="CJ55" s="1026"/>
      <c r="CK55" s="1026"/>
      <c r="CL55" s="1027"/>
      <c r="CM55" s="1025"/>
      <c r="CN55" s="1026"/>
      <c r="CO55" s="1026"/>
      <c r="CP55" s="1026"/>
      <c r="CQ55" s="1027"/>
      <c r="CR55" s="1025"/>
      <c r="CS55" s="1026"/>
      <c r="CT55" s="1026"/>
      <c r="CU55" s="1026"/>
      <c r="CV55" s="1027"/>
      <c r="CW55" s="1025"/>
      <c r="CX55" s="1026"/>
      <c r="CY55" s="1026"/>
      <c r="CZ55" s="1026"/>
      <c r="DA55" s="1027"/>
      <c r="DB55" s="1025"/>
      <c r="DC55" s="1026"/>
      <c r="DD55" s="1026"/>
      <c r="DE55" s="1026"/>
      <c r="DF55" s="1027"/>
      <c r="DG55" s="1025"/>
      <c r="DH55" s="1026"/>
      <c r="DI55" s="1026"/>
      <c r="DJ55" s="1026"/>
      <c r="DK55" s="1027"/>
      <c r="DL55" s="1025"/>
      <c r="DM55" s="1026"/>
      <c r="DN55" s="1026"/>
      <c r="DO55" s="1026"/>
      <c r="DP55" s="1027"/>
      <c r="DQ55" s="1025"/>
      <c r="DR55" s="1026"/>
      <c r="DS55" s="1026"/>
      <c r="DT55" s="1026"/>
      <c r="DU55" s="1027"/>
      <c r="DV55" s="1028"/>
      <c r="DW55" s="1029"/>
      <c r="DX55" s="1029"/>
      <c r="DY55" s="1029"/>
      <c r="DZ55" s="1030"/>
      <c r="EA55" s="235"/>
    </row>
    <row r="56" spans="1:131" s="236" customFormat="1" ht="26.25" customHeight="1" x14ac:dyDescent="0.2">
      <c r="A56" s="250">
        <v>29</v>
      </c>
      <c r="B56" s="1079"/>
      <c r="C56" s="1080"/>
      <c r="D56" s="1080"/>
      <c r="E56" s="1080"/>
      <c r="F56" s="1080"/>
      <c r="G56" s="1080"/>
      <c r="H56" s="1080"/>
      <c r="I56" s="1080"/>
      <c r="J56" s="1080"/>
      <c r="K56" s="1080"/>
      <c r="L56" s="1080"/>
      <c r="M56" s="1080"/>
      <c r="N56" s="1080"/>
      <c r="O56" s="1080"/>
      <c r="P56" s="1081"/>
      <c r="Q56" s="1075"/>
      <c r="R56" s="1056"/>
      <c r="S56" s="1056"/>
      <c r="T56" s="1056"/>
      <c r="U56" s="1056"/>
      <c r="V56" s="1056"/>
      <c r="W56" s="1056"/>
      <c r="X56" s="1056"/>
      <c r="Y56" s="1056"/>
      <c r="Z56" s="1056"/>
      <c r="AA56" s="1056"/>
      <c r="AB56" s="1056"/>
      <c r="AC56" s="1056"/>
      <c r="AD56" s="1056"/>
      <c r="AE56" s="1076"/>
      <c r="AF56" s="1082"/>
      <c r="AG56" s="1083"/>
      <c r="AH56" s="1083"/>
      <c r="AI56" s="1083"/>
      <c r="AJ56" s="1084"/>
      <c r="AK56" s="1058"/>
      <c r="AL56" s="1056"/>
      <c r="AM56" s="1056"/>
      <c r="AN56" s="1056"/>
      <c r="AO56" s="1056"/>
      <c r="AP56" s="1056"/>
      <c r="AQ56" s="1056"/>
      <c r="AR56" s="1056"/>
      <c r="AS56" s="1056"/>
      <c r="AT56" s="1056"/>
      <c r="AU56" s="1056"/>
      <c r="AV56" s="1056"/>
      <c r="AW56" s="1056"/>
      <c r="AX56" s="1056"/>
      <c r="AY56" s="1056"/>
      <c r="AZ56" s="1059"/>
      <c r="BA56" s="1059"/>
      <c r="BB56" s="1059"/>
      <c r="BC56" s="1059"/>
      <c r="BD56" s="1059"/>
      <c r="BE56" s="1077"/>
      <c r="BF56" s="1077"/>
      <c r="BG56" s="1077"/>
      <c r="BH56" s="1077"/>
      <c r="BI56" s="1078"/>
      <c r="BJ56" s="241"/>
      <c r="BK56" s="241"/>
      <c r="BL56" s="241"/>
      <c r="BM56" s="241"/>
      <c r="BN56" s="241"/>
      <c r="BO56" s="254"/>
      <c r="BP56" s="254"/>
      <c r="BQ56" s="251">
        <v>50</v>
      </c>
      <c r="BR56" s="252"/>
      <c r="BS56" s="1050"/>
      <c r="BT56" s="1051"/>
      <c r="BU56" s="1051"/>
      <c r="BV56" s="1051"/>
      <c r="BW56" s="1051"/>
      <c r="BX56" s="1051"/>
      <c r="BY56" s="1051"/>
      <c r="BZ56" s="1051"/>
      <c r="CA56" s="1051"/>
      <c r="CB56" s="1051"/>
      <c r="CC56" s="1051"/>
      <c r="CD56" s="1051"/>
      <c r="CE56" s="1051"/>
      <c r="CF56" s="1051"/>
      <c r="CG56" s="1052"/>
      <c r="CH56" s="1025"/>
      <c r="CI56" s="1026"/>
      <c r="CJ56" s="1026"/>
      <c r="CK56" s="1026"/>
      <c r="CL56" s="1027"/>
      <c r="CM56" s="1025"/>
      <c r="CN56" s="1026"/>
      <c r="CO56" s="1026"/>
      <c r="CP56" s="1026"/>
      <c r="CQ56" s="1027"/>
      <c r="CR56" s="1025"/>
      <c r="CS56" s="1026"/>
      <c r="CT56" s="1026"/>
      <c r="CU56" s="1026"/>
      <c r="CV56" s="1027"/>
      <c r="CW56" s="1025"/>
      <c r="CX56" s="1026"/>
      <c r="CY56" s="1026"/>
      <c r="CZ56" s="1026"/>
      <c r="DA56" s="1027"/>
      <c r="DB56" s="1025"/>
      <c r="DC56" s="1026"/>
      <c r="DD56" s="1026"/>
      <c r="DE56" s="1026"/>
      <c r="DF56" s="1027"/>
      <c r="DG56" s="1025"/>
      <c r="DH56" s="1026"/>
      <c r="DI56" s="1026"/>
      <c r="DJ56" s="1026"/>
      <c r="DK56" s="1027"/>
      <c r="DL56" s="1025"/>
      <c r="DM56" s="1026"/>
      <c r="DN56" s="1026"/>
      <c r="DO56" s="1026"/>
      <c r="DP56" s="1027"/>
      <c r="DQ56" s="1025"/>
      <c r="DR56" s="1026"/>
      <c r="DS56" s="1026"/>
      <c r="DT56" s="1026"/>
      <c r="DU56" s="1027"/>
      <c r="DV56" s="1028"/>
      <c r="DW56" s="1029"/>
      <c r="DX56" s="1029"/>
      <c r="DY56" s="1029"/>
      <c r="DZ56" s="1030"/>
      <c r="EA56" s="235"/>
    </row>
    <row r="57" spans="1:131" s="236" customFormat="1" ht="26.25" customHeight="1" x14ac:dyDescent="0.2">
      <c r="A57" s="250">
        <v>30</v>
      </c>
      <c r="B57" s="1079"/>
      <c r="C57" s="1080"/>
      <c r="D57" s="1080"/>
      <c r="E57" s="1080"/>
      <c r="F57" s="1080"/>
      <c r="G57" s="1080"/>
      <c r="H57" s="1080"/>
      <c r="I57" s="1080"/>
      <c r="J57" s="1080"/>
      <c r="K57" s="1080"/>
      <c r="L57" s="1080"/>
      <c r="M57" s="1080"/>
      <c r="N57" s="1080"/>
      <c r="O57" s="1080"/>
      <c r="P57" s="1081"/>
      <c r="Q57" s="1075"/>
      <c r="R57" s="1056"/>
      <c r="S57" s="1056"/>
      <c r="T57" s="1056"/>
      <c r="U57" s="1056"/>
      <c r="V57" s="1056"/>
      <c r="W57" s="1056"/>
      <c r="X57" s="1056"/>
      <c r="Y57" s="1056"/>
      <c r="Z57" s="1056"/>
      <c r="AA57" s="1056"/>
      <c r="AB57" s="1056"/>
      <c r="AC57" s="1056"/>
      <c r="AD57" s="1056"/>
      <c r="AE57" s="1076"/>
      <c r="AF57" s="1082"/>
      <c r="AG57" s="1083"/>
      <c r="AH57" s="1083"/>
      <c r="AI57" s="1083"/>
      <c r="AJ57" s="1084"/>
      <c r="AK57" s="1058"/>
      <c r="AL57" s="1056"/>
      <c r="AM57" s="1056"/>
      <c r="AN57" s="1056"/>
      <c r="AO57" s="1056"/>
      <c r="AP57" s="1056"/>
      <c r="AQ57" s="1056"/>
      <c r="AR57" s="1056"/>
      <c r="AS57" s="1056"/>
      <c r="AT57" s="1056"/>
      <c r="AU57" s="1056"/>
      <c r="AV57" s="1056"/>
      <c r="AW57" s="1056"/>
      <c r="AX57" s="1056"/>
      <c r="AY57" s="1056"/>
      <c r="AZ57" s="1059"/>
      <c r="BA57" s="1059"/>
      <c r="BB57" s="1059"/>
      <c r="BC57" s="1059"/>
      <c r="BD57" s="1059"/>
      <c r="BE57" s="1077"/>
      <c r="BF57" s="1077"/>
      <c r="BG57" s="1077"/>
      <c r="BH57" s="1077"/>
      <c r="BI57" s="1078"/>
      <c r="BJ57" s="241"/>
      <c r="BK57" s="241"/>
      <c r="BL57" s="241"/>
      <c r="BM57" s="241"/>
      <c r="BN57" s="241"/>
      <c r="BO57" s="254"/>
      <c r="BP57" s="254"/>
      <c r="BQ57" s="251">
        <v>51</v>
      </c>
      <c r="BR57" s="252"/>
      <c r="BS57" s="1050"/>
      <c r="BT57" s="1051"/>
      <c r="BU57" s="1051"/>
      <c r="BV57" s="1051"/>
      <c r="BW57" s="1051"/>
      <c r="BX57" s="1051"/>
      <c r="BY57" s="1051"/>
      <c r="BZ57" s="1051"/>
      <c r="CA57" s="1051"/>
      <c r="CB57" s="1051"/>
      <c r="CC57" s="1051"/>
      <c r="CD57" s="1051"/>
      <c r="CE57" s="1051"/>
      <c r="CF57" s="1051"/>
      <c r="CG57" s="1052"/>
      <c r="CH57" s="1025"/>
      <c r="CI57" s="1026"/>
      <c r="CJ57" s="1026"/>
      <c r="CK57" s="1026"/>
      <c r="CL57" s="1027"/>
      <c r="CM57" s="1025"/>
      <c r="CN57" s="1026"/>
      <c r="CO57" s="1026"/>
      <c r="CP57" s="1026"/>
      <c r="CQ57" s="1027"/>
      <c r="CR57" s="1025"/>
      <c r="CS57" s="1026"/>
      <c r="CT57" s="1026"/>
      <c r="CU57" s="1026"/>
      <c r="CV57" s="1027"/>
      <c r="CW57" s="1025"/>
      <c r="CX57" s="1026"/>
      <c r="CY57" s="1026"/>
      <c r="CZ57" s="1026"/>
      <c r="DA57" s="1027"/>
      <c r="DB57" s="1025"/>
      <c r="DC57" s="1026"/>
      <c r="DD57" s="1026"/>
      <c r="DE57" s="1026"/>
      <c r="DF57" s="1027"/>
      <c r="DG57" s="1025"/>
      <c r="DH57" s="1026"/>
      <c r="DI57" s="1026"/>
      <c r="DJ57" s="1026"/>
      <c r="DK57" s="1027"/>
      <c r="DL57" s="1025"/>
      <c r="DM57" s="1026"/>
      <c r="DN57" s="1026"/>
      <c r="DO57" s="1026"/>
      <c r="DP57" s="1027"/>
      <c r="DQ57" s="1025"/>
      <c r="DR57" s="1026"/>
      <c r="DS57" s="1026"/>
      <c r="DT57" s="1026"/>
      <c r="DU57" s="1027"/>
      <c r="DV57" s="1028"/>
      <c r="DW57" s="1029"/>
      <c r="DX57" s="1029"/>
      <c r="DY57" s="1029"/>
      <c r="DZ57" s="1030"/>
      <c r="EA57" s="235"/>
    </row>
    <row r="58" spans="1:131" s="236" customFormat="1" ht="26.25" customHeight="1" x14ac:dyDescent="0.2">
      <c r="A58" s="250">
        <v>31</v>
      </c>
      <c r="B58" s="1079"/>
      <c r="C58" s="1080"/>
      <c r="D58" s="1080"/>
      <c r="E58" s="1080"/>
      <c r="F58" s="1080"/>
      <c r="G58" s="1080"/>
      <c r="H58" s="1080"/>
      <c r="I58" s="1080"/>
      <c r="J58" s="1080"/>
      <c r="K58" s="1080"/>
      <c r="L58" s="1080"/>
      <c r="M58" s="1080"/>
      <c r="N58" s="1080"/>
      <c r="O58" s="1080"/>
      <c r="P58" s="1081"/>
      <c r="Q58" s="1075"/>
      <c r="R58" s="1056"/>
      <c r="S58" s="1056"/>
      <c r="T58" s="1056"/>
      <c r="U58" s="1056"/>
      <c r="V58" s="1056"/>
      <c r="W58" s="1056"/>
      <c r="X58" s="1056"/>
      <c r="Y58" s="1056"/>
      <c r="Z58" s="1056"/>
      <c r="AA58" s="1056"/>
      <c r="AB58" s="1056"/>
      <c r="AC58" s="1056"/>
      <c r="AD58" s="1056"/>
      <c r="AE58" s="1076"/>
      <c r="AF58" s="1082"/>
      <c r="AG58" s="1083"/>
      <c r="AH58" s="1083"/>
      <c r="AI58" s="1083"/>
      <c r="AJ58" s="1084"/>
      <c r="AK58" s="1058"/>
      <c r="AL58" s="1056"/>
      <c r="AM58" s="1056"/>
      <c r="AN58" s="1056"/>
      <c r="AO58" s="1056"/>
      <c r="AP58" s="1056"/>
      <c r="AQ58" s="1056"/>
      <c r="AR58" s="1056"/>
      <c r="AS58" s="1056"/>
      <c r="AT58" s="1056"/>
      <c r="AU58" s="1056"/>
      <c r="AV58" s="1056"/>
      <c r="AW58" s="1056"/>
      <c r="AX58" s="1056"/>
      <c r="AY58" s="1056"/>
      <c r="AZ58" s="1059"/>
      <c r="BA58" s="1059"/>
      <c r="BB58" s="1059"/>
      <c r="BC58" s="1059"/>
      <c r="BD58" s="1059"/>
      <c r="BE58" s="1077"/>
      <c r="BF58" s="1077"/>
      <c r="BG58" s="1077"/>
      <c r="BH58" s="1077"/>
      <c r="BI58" s="1078"/>
      <c r="BJ58" s="241"/>
      <c r="BK58" s="241"/>
      <c r="BL58" s="241"/>
      <c r="BM58" s="241"/>
      <c r="BN58" s="241"/>
      <c r="BO58" s="254"/>
      <c r="BP58" s="254"/>
      <c r="BQ58" s="251">
        <v>52</v>
      </c>
      <c r="BR58" s="252"/>
      <c r="BS58" s="1050"/>
      <c r="BT58" s="1051"/>
      <c r="BU58" s="1051"/>
      <c r="BV58" s="1051"/>
      <c r="BW58" s="1051"/>
      <c r="BX58" s="1051"/>
      <c r="BY58" s="1051"/>
      <c r="BZ58" s="1051"/>
      <c r="CA58" s="1051"/>
      <c r="CB58" s="1051"/>
      <c r="CC58" s="1051"/>
      <c r="CD58" s="1051"/>
      <c r="CE58" s="1051"/>
      <c r="CF58" s="1051"/>
      <c r="CG58" s="1052"/>
      <c r="CH58" s="1025"/>
      <c r="CI58" s="1026"/>
      <c r="CJ58" s="1026"/>
      <c r="CK58" s="1026"/>
      <c r="CL58" s="1027"/>
      <c r="CM58" s="1025"/>
      <c r="CN58" s="1026"/>
      <c r="CO58" s="1026"/>
      <c r="CP58" s="1026"/>
      <c r="CQ58" s="1027"/>
      <c r="CR58" s="1025"/>
      <c r="CS58" s="1026"/>
      <c r="CT58" s="1026"/>
      <c r="CU58" s="1026"/>
      <c r="CV58" s="1027"/>
      <c r="CW58" s="1025"/>
      <c r="CX58" s="1026"/>
      <c r="CY58" s="1026"/>
      <c r="CZ58" s="1026"/>
      <c r="DA58" s="1027"/>
      <c r="DB58" s="1025"/>
      <c r="DC58" s="1026"/>
      <c r="DD58" s="1026"/>
      <c r="DE58" s="1026"/>
      <c r="DF58" s="1027"/>
      <c r="DG58" s="1025"/>
      <c r="DH58" s="1026"/>
      <c r="DI58" s="1026"/>
      <c r="DJ58" s="1026"/>
      <c r="DK58" s="1027"/>
      <c r="DL58" s="1025"/>
      <c r="DM58" s="1026"/>
      <c r="DN58" s="1026"/>
      <c r="DO58" s="1026"/>
      <c r="DP58" s="1027"/>
      <c r="DQ58" s="1025"/>
      <c r="DR58" s="1026"/>
      <c r="DS58" s="1026"/>
      <c r="DT58" s="1026"/>
      <c r="DU58" s="1027"/>
      <c r="DV58" s="1028"/>
      <c r="DW58" s="1029"/>
      <c r="DX58" s="1029"/>
      <c r="DY58" s="1029"/>
      <c r="DZ58" s="1030"/>
      <c r="EA58" s="235"/>
    </row>
    <row r="59" spans="1:131" s="236" customFormat="1" ht="26.25" customHeight="1" x14ac:dyDescent="0.2">
      <c r="A59" s="250">
        <v>32</v>
      </c>
      <c r="B59" s="1079"/>
      <c r="C59" s="1080"/>
      <c r="D59" s="1080"/>
      <c r="E59" s="1080"/>
      <c r="F59" s="1080"/>
      <c r="G59" s="1080"/>
      <c r="H59" s="1080"/>
      <c r="I59" s="1080"/>
      <c r="J59" s="1080"/>
      <c r="K59" s="1080"/>
      <c r="L59" s="1080"/>
      <c r="M59" s="1080"/>
      <c r="N59" s="1080"/>
      <c r="O59" s="1080"/>
      <c r="P59" s="1081"/>
      <c r="Q59" s="1075"/>
      <c r="R59" s="1056"/>
      <c r="S59" s="1056"/>
      <c r="T59" s="1056"/>
      <c r="U59" s="1056"/>
      <c r="V59" s="1056"/>
      <c r="W59" s="1056"/>
      <c r="X59" s="1056"/>
      <c r="Y59" s="1056"/>
      <c r="Z59" s="1056"/>
      <c r="AA59" s="1056"/>
      <c r="AB59" s="1056"/>
      <c r="AC59" s="1056"/>
      <c r="AD59" s="1056"/>
      <c r="AE59" s="1076"/>
      <c r="AF59" s="1082"/>
      <c r="AG59" s="1083"/>
      <c r="AH59" s="1083"/>
      <c r="AI59" s="1083"/>
      <c r="AJ59" s="1084"/>
      <c r="AK59" s="1058"/>
      <c r="AL59" s="1056"/>
      <c r="AM59" s="1056"/>
      <c r="AN59" s="1056"/>
      <c r="AO59" s="1056"/>
      <c r="AP59" s="1056"/>
      <c r="AQ59" s="1056"/>
      <c r="AR59" s="1056"/>
      <c r="AS59" s="1056"/>
      <c r="AT59" s="1056"/>
      <c r="AU59" s="1056"/>
      <c r="AV59" s="1056"/>
      <c r="AW59" s="1056"/>
      <c r="AX59" s="1056"/>
      <c r="AY59" s="1056"/>
      <c r="AZ59" s="1059"/>
      <c r="BA59" s="1059"/>
      <c r="BB59" s="1059"/>
      <c r="BC59" s="1059"/>
      <c r="BD59" s="1059"/>
      <c r="BE59" s="1077"/>
      <c r="BF59" s="1077"/>
      <c r="BG59" s="1077"/>
      <c r="BH59" s="1077"/>
      <c r="BI59" s="1078"/>
      <c r="BJ59" s="241"/>
      <c r="BK59" s="241"/>
      <c r="BL59" s="241"/>
      <c r="BM59" s="241"/>
      <c r="BN59" s="241"/>
      <c r="BO59" s="254"/>
      <c r="BP59" s="254"/>
      <c r="BQ59" s="251">
        <v>53</v>
      </c>
      <c r="BR59" s="252"/>
      <c r="BS59" s="1050"/>
      <c r="BT59" s="1051"/>
      <c r="BU59" s="1051"/>
      <c r="BV59" s="1051"/>
      <c r="BW59" s="1051"/>
      <c r="BX59" s="1051"/>
      <c r="BY59" s="1051"/>
      <c r="BZ59" s="1051"/>
      <c r="CA59" s="1051"/>
      <c r="CB59" s="1051"/>
      <c r="CC59" s="1051"/>
      <c r="CD59" s="1051"/>
      <c r="CE59" s="1051"/>
      <c r="CF59" s="1051"/>
      <c r="CG59" s="1052"/>
      <c r="CH59" s="1025"/>
      <c r="CI59" s="1026"/>
      <c r="CJ59" s="1026"/>
      <c r="CK59" s="1026"/>
      <c r="CL59" s="1027"/>
      <c r="CM59" s="1025"/>
      <c r="CN59" s="1026"/>
      <c r="CO59" s="1026"/>
      <c r="CP59" s="1026"/>
      <c r="CQ59" s="1027"/>
      <c r="CR59" s="1025"/>
      <c r="CS59" s="1026"/>
      <c r="CT59" s="1026"/>
      <c r="CU59" s="1026"/>
      <c r="CV59" s="1027"/>
      <c r="CW59" s="1025"/>
      <c r="CX59" s="1026"/>
      <c r="CY59" s="1026"/>
      <c r="CZ59" s="1026"/>
      <c r="DA59" s="1027"/>
      <c r="DB59" s="1025"/>
      <c r="DC59" s="1026"/>
      <c r="DD59" s="1026"/>
      <c r="DE59" s="1026"/>
      <c r="DF59" s="1027"/>
      <c r="DG59" s="1025"/>
      <c r="DH59" s="1026"/>
      <c r="DI59" s="1026"/>
      <c r="DJ59" s="1026"/>
      <c r="DK59" s="1027"/>
      <c r="DL59" s="1025"/>
      <c r="DM59" s="1026"/>
      <c r="DN59" s="1026"/>
      <c r="DO59" s="1026"/>
      <c r="DP59" s="1027"/>
      <c r="DQ59" s="1025"/>
      <c r="DR59" s="1026"/>
      <c r="DS59" s="1026"/>
      <c r="DT59" s="1026"/>
      <c r="DU59" s="1027"/>
      <c r="DV59" s="1028"/>
      <c r="DW59" s="1029"/>
      <c r="DX59" s="1029"/>
      <c r="DY59" s="1029"/>
      <c r="DZ59" s="1030"/>
      <c r="EA59" s="235"/>
    </row>
    <row r="60" spans="1:131" s="236" customFormat="1" ht="26.25" customHeight="1" x14ac:dyDescent="0.2">
      <c r="A60" s="250">
        <v>33</v>
      </c>
      <c r="B60" s="1079"/>
      <c r="C60" s="1080"/>
      <c r="D60" s="1080"/>
      <c r="E60" s="1080"/>
      <c r="F60" s="1080"/>
      <c r="G60" s="1080"/>
      <c r="H60" s="1080"/>
      <c r="I60" s="1080"/>
      <c r="J60" s="1080"/>
      <c r="K60" s="1080"/>
      <c r="L60" s="1080"/>
      <c r="M60" s="1080"/>
      <c r="N60" s="1080"/>
      <c r="O60" s="1080"/>
      <c r="P60" s="1081"/>
      <c r="Q60" s="1075"/>
      <c r="R60" s="1056"/>
      <c r="S60" s="1056"/>
      <c r="T60" s="1056"/>
      <c r="U60" s="1056"/>
      <c r="V60" s="1056"/>
      <c r="W60" s="1056"/>
      <c r="X60" s="1056"/>
      <c r="Y60" s="1056"/>
      <c r="Z60" s="1056"/>
      <c r="AA60" s="1056"/>
      <c r="AB60" s="1056"/>
      <c r="AC60" s="1056"/>
      <c r="AD60" s="1056"/>
      <c r="AE60" s="1076"/>
      <c r="AF60" s="1082"/>
      <c r="AG60" s="1083"/>
      <c r="AH60" s="1083"/>
      <c r="AI60" s="1083"/>
      <c r="AJ60" s="1084"/>
      <c r="AK60" s="1058"/>
      <c r="AL60" s="1056"/>
      <c r="AM60" s="1056"/>
      <c r="AN60" s="1056"/>
      <c r="AO60" s="1056"/>
      <c r="AP60" s="1056"/>
      <c r="AQ60" s="1056"/>
      <c r="AR60" s="1056"/>
      <c r="AS60" s="1056"/>
      <c r="AT60" s="1056"/>
      <c r="AU60" s="1056"/>
      <c r="AV60" s="1056"/>
      <c r="AW60" s="1056"/>
      <c r="AX60" s="1056"/>
      <c r="AY60" s="1056"/>
      <c r="AZ60" s="1059"/>
      <c r="BA60" s="1059"/>
      <c r="BB60" s="1059"/>
      <c r="BC60" s="1059"/>
      <c r="BD60" s="1059"/>
      <c r="BE60" s="1077"/>
      <c r="BF60" s="1077"/>
      <c r="BG60" s="1077"/>
      <c r="BH60" s="1077"/>
      <c r="BI60" s="1078"/>
      <c r="BJ60" s="241"/>
      <c r="BK60" s="241"/>
      <c r="BL60" s="241"/>
      <c r="BM60" s="241"/>
      <c r="BN60" s="241"/>
      <c r="BO60" s="254"/>
      <c r="BP60" s="254"/>
      <c r="BQ60" s="251">
        <v>54</v>
      </c>
      <c r="BR60" s="252"/>
      <c r="BS60" s="1050"/>
      <c r="BT60" s="1051"/>
      <c r="BU60" s="1051"/>
      <c r="BV60" s="1051"/>
      <c r="BW60" s="1051"/>
      <c r="BX60" s="1051"/>
      <c r="BY60" s="1051"/>
      <c r="BZ60" s="1051"/>
      <c r="CA60" s="1051"/>
      <c r="CB60" s="1051"/>
      <c r="CC60" s="1051"/>
      <c r="CD60" s="1051"/>
      <c r="CE60" s="1051"/>
      <c r="CF60" s="1051"/>
      <c r="CG60" s="1052"/>
      <c r="CH60" s="1025"/>
      <c r="CI60" s="1026"/>
      <c r="CJ60" s="1026"/>
      <c r="CK60" s="1026"/>
      <c r="CL60" s="1027"/>
      <c r="CM60" s="1025"/>
      <c r="CN60" s="1026"/>
      <c r="CO60" s="1026"/>
      <c r="CP60" s="1026"/>
      <c r="CQ60" s="1027"/>
      <c r="CR60" s="1025"/>
      <c r="CS60" s="1026"/>
      <c r="CT60" s="1026"/>
      <c r="CU60" s="1026"/>
      <c r="CV60" s="1027"/>
      <c r="CW60" s="1025"/>
      <c r="CX60" s="1026"/>
      <c r="CY60" s="1026"/>
      <c r="CZ60" s="1026"/>
      <c r="DA60" s="1027"/>
      <c r="DB60" s="1025"/>
      <c r="DC60" s="1026"/>
      <c r="DD60" s="1026"/>
      <c r="DE60" s="1026"/>
      <c r="DF60" s="1027"/>
      <c r="DG60" s="1025"/>
      <c r="DH60" s="1026"/>
      <c r="DI60" s="1026"/>
      <c r="DJ60" s="1026"/>
      <c r="DK60" s="1027"/>
      <c r="DL60" s="1025"/>
      <c r="DM60" s="1026"/>
      <c r="DN60" s="1026"/>
      <c r="DO60" s="1026"/>
      <c r="DP60" s="1027"/>
      <c r="DQ60" s="1025"/>
      <c r="DR60" s="1026"/>
      <c r="DS60" s="1026"/>
      <c r="DT60" s="1026"/>
      <c r="DU60" s="1027"/>
      <c r="DV60" s="1028"/>
      <c r="DW60" s="1029"/>
      <c r="DX60" s="1029"/>
      <c r="DY60" s="1029"/>
      <c r="DZ60" s="1030"/>
      <c r="EA60" s="235"/>
    </row>
    <row r="61" spans="1:131" s="236" customFormat="1" ht="26.25" customHeight="1" thickBot="1" x14ac:dyDescent="0.25">
      <c r="A61" s="250">
        <v>34</v>
      </c>
      <c r="B61" s="1079"/>
      <c r="C61" s="1080"/>
      <c r="D61" s="1080"/>
      <c r="E61" s="1080"/>
      <c r="F61" s="1080"/>
      <c r="G61" s="1080"/>
      <c r="H61" s="1080"/>
      <c r="I61" s="1080"/>
      <c r="J61" s="1080"/>
      <c r="K61" s="1080"/>
      <c r="L61" s="1080"/>
      <c r="M61" s="1080"/>
      <c r="N61" s="1080"/>
      <c r="O61" s="1080"/>
      <c r="P61" s="1081"/>
      <c r="Q61" s="1075"/>
      <c r="R61" s="1056"/>
      <c r="S61" s="1056"/>
      <c r="T61" s="1056"/>
      <c r="U61" s="1056"/>
      <c r="V61" s="1056"/>
      <c r="W61" s="1056"/>
      <c r="X61" s="1056"/>
      <c r="Y61" s="1056"/>
      <c r="Z61" s="1056"/>
      <c r="AA61" s="1056"/>
      <c r="AB61" s="1056"/>
      <c r="AC61" s="1056"/>
      <c r="AD61" s="1056"/>
      <c r="AE61" s="1076"/>
      <c r="AF61" s="1082"/>
      <c r="AG61" s="1083"/>
      <c r="AH61" s="1083"/>
      <c r="AI61" s="1083"/>
      <c r="AJ61" s="1084"/>
      <c r="AK61" s="1058"/>
      <c r="AL61" s="1056"/>
      <c r="AM61" s="1056"/>
      <c r="AN61" s="1056"/>
      <c r="AO61" s="1056"/>
      <c r="AP61" s="1056"/>
      <c r="AQ61" s="1056"/>
      <c r="AR61" s="1056"/>
      <c r="AS61" s="1056"/>
      <c r="AT61" s="1056"/>
      <c r="AU61" s="1056"/>
      <c r="AV61" s="1056"/>
      <c r="AW61" s="1056"/>
      <c r="AX61" s="1056"/>
      <c r="AY61" s="1056"/>
      <c r="AZ61" s="1059"/>
      <c r="BA61" s="1059"/>
      <c r="BB61" s="1059"/>
      <c r="BC61" s="1059"/>
      <c r="BD61" s="1059"/>
      <c r="BE61" s="1077"/>
      <c r="BF61" s="1077"/>
      <c r="BG61" s="1077"/>
      <c r="BH61" s="1077"/>
      <c r="BI61" s="1078"/>
      <c r="BJ61" s="241"/>
      <c r="BK61" s="241"/>
      <c r="BL61" s="241"/>
      <c r="BM61" s="241"/>
      <c r="BN61" s="241"/>
      <c r="BO61" s="254"/>
      <c r="BP61" s="254"/>
      <c r="BQ61" s="251">
        <v>55</v>
      </c>
      <c r="BR61" s="252"/>
      <c r="BS61" s="1050"/>
      <c r="BT61" s="1051"/>
      <c r="BU61" s="1051"/>
      <c r="BV61" s="1051"/>
      <c r="BW61" s="1051"/>
      <c r="BX61" s="1051"/>
      <c r="BY61" s="1051"/>
      <c r="BZ61" s="1051"/>
      <c r="CA61" s="1051"/>
      <c r="CB61" s="1051"/>
      <c r="CC61" s="1051"/>
      <c r="CD61" s="1051"/>
      <c r="CE61" s="1051"/>
      <c r="CF61" s="1051"/>
      <c r="CG61" s="1052"/>
      <c r="CH61" s="1025"/>
      <c r="CI61" s="1026"/>
      <c r="CJ61" s="1026"/>
      <c r="CK61" s="1026"/>
      <c r="CL61" s="1027"/>
      <c r="CM61" s="1025"/>
      <c r="CN61" s="1026"/>
      <c r="CO61" s="1026"/>
      <c r="CP61" s="1026"/>
      <c r="CQ61" s="1027"/>
      <c r="CR61" s="1025"/>
      <c r="CS61" s="1026"/>
      <c r="CT61" s="1026"/>
      <c r="CU61" s="1026"/>
      <c r="CV61" s="1027"/>
      <c r="CW61" s="1025"/>
      <c r="CX61" s="1026"/>
      <c r="CY61" s="1026"/>
      <c r="CZ61" s="1026"/>
      <c r="DA61" s="1027"/>
      <c r="DB61" s="1025"/>
      <c r="DC61" s="1026"/>
      <c r="DD61" s="1026"/>
      <c r="DE61" s="1026"/>
      <c r="DF61" s="1027"/>
      <c r="DG61" s="1025"/>
      <c r="DH61" s="1026"/>
      <c r="DI61" s="1026"/>
      <c r="DJ61" s="1026"/>
      <c r="DK61" s="1027"/>
      <c r="DL61" s="1025"/>
      <c r="DM61" s="1026"/>
      <c r="DN61" s="1026"/>
      <c r="DO61" s="1026"/>
      <c r="DP61" s="1027"/>
      <c r="DQ61" s="1025"/>
      <c r="DR61" s="1026"/>
      <c r="DS61" s="1026"/>
      <c r="DT61" s="1026"/>
      <c r="DU61" s="1027"/>
      <c r="DV61" s="1028"/>
      <c r="DW61" s="1029"/>
      <c r="DX61" s="1029"/>
      <c r="DY61" s="1029"/>
      <c r="DZ61" s="1030"/>
      <c r="EA61" s="235"/>
    </row>
    <row r="62" spans="1:131" s="236" customFormat="1" ht="26.25" customHeight="1" x14ac:dyDescent="0.2">
      <c r="A62" s="250">
        <v>35</v>
      </c>
      <c r="B62" s="1072"/>
      <c r="C62" s="1073"/>
      <c r="D62" s="1073"/>
      <c r="E62" s="1073"/>
      <c r="F62" s="1073"/>
      <c r="G62" s="1073"/>
      <c r="H62" s="1073"/>
      <c r="I62" s="1073"/>
      <c r="J62" s="1073"/>
      <c r="K62" s="1073"/>
      <c r="L62" s="1073"/>
      <c r="M62" s="1073"/>
      <c r="N62" s="1073"/>
      <c r="O62" s="1073"/>
      <c r="P62" s="1074"/>
      <c r="Q62" s="1075"/>
      <c r="R62" s="1056"/>
      <c r="S62" s="1056"/>
      <c r="T62" s="1056"/>
      <c r="U62" s="1056"/>
      <c r="V62" s="1056"/>
      <c r="W62" s="1056"/>
      <c r="X62" s="1056"/>
      <c r="Y62" s="1056"/>
      <c r="Z62" s="1056"/>
      <c r="AA62" s="1056"/>
      <c r="AB62" s="1056"/>
      <c r="AC62" s="1056"/>
      <c r="AD62" s="1056"/>
      <c r="AE62" s="1076"/>
      <c r="AF62" s="1055"/>
      <c r="AG62" s="1056"/>
      <c r="AH62" s="1056"/>
      <c r="AI62" s="1056"/>
      <c r="AJ62" s="1057"/>
      <c r="AK62" s="1058"/>
      <c r="AL62" s="1056"/>
      <c r="AM62" s="1056"/>
      <c r="AN62" s="1056"/>
      <c r="AO62" s="1056"/>
      <c r="AP62" s="1056"/>
      <c r="AQ62" s="1056"/>
      <c r="AR62" s="1056"/>
      <c r="AS62" s="1056"/>
      <c r="AT62" s="1056"/>
      <c r="AU62" s="1056"/>
      <c r="AV62" s="1056"/>
      <c r="AW62" s="1056"/>
      <c r="AX62" s="1056"/>
      <c r="AY62" s="1056"/>
      <c r="AZ62" s="1059"/>
      <c r="BA62" s="1059"/>
      <c r="BB62" s="1059"/>
      <c r="BC62" s="1059"/>
      <c r="BD62" s="1059"/>
      <c r="BE62" s="1067"/>
      <c r="BF62" s="1067"/>
      <c r="BG62" s="1067"/>
      <c r="BH62" s="1067"/>
      <c r="BI62" s="1068"/>
      <c r="BJ62" s="1069" t="s">
        <v>397</v>
      </c>
      <c r="BK62" s="1070"/>
      <c r="BL62" s="1070"/>
      <c r="BM62" s="1070"/>
      <c r="BN62" s="1071"/>
      <c r="BO62" s="254"/>
      <c r="BP62" s="254"/>
      <c r="BQ62" s="251">
        <v>56</v>
      </c>
      <c r="BR62" s="252"/>
      <c r="BS62" s="1050"/>
      <c r="BT62" s="1051"/>
      <c r="BU62" s="1051"/>
      <c r="BV62" s="1051"/>
      <c r="BW62" s="1051"/>
      <c r="BX62" s="1051"/>
      <c r="BY62" s="1051"/>
      <c r="BZ62" s="1051"/>
      <c r="CA62" s="1051"/>
      <c r="CB62" s="1051"/>
      <c r="CC62" s="1051"/>
      <c r="CD62" s="1051"/>
      <c r="CE62" s="1051"/>
      <c r="CF62" s="1051"/>
      <c r="CG62" s="1052"/>
      <c r="CH62" s="1025"/>
      <c r="CI62" s="1026"/>
      <c r="CJ62" s="1026"/>
      <c r="CK62" s="1026"/>
      <c r="CL62" s="1027"/>
      <c r="CM62" s="1025"/>
      <c r="CN62" s="1026"/>
      <c r="CO62" s="1026"/>
      <c r="CP62" s="1026"/>
      <c r="CQ62" s="1027"/>
      <c r="CR62" s="1025"/>
      <c r="CS62" s="1026"/>
      <c r="CT62" s="1026"/>
      <c r="CU62" s="1026"/>
      <c r="CV62" s="1027"/>
      <c r="CW62" s="1025"/>
      <c r="CX62" s="1026"/>
      <c r="CY62" s="1026"/>
      <c r="CZ62" s="1026"/>
      <c r="DA62" s="1027"/>
      <c r="DB62" s="1025"/>
      <c r="DC62" s="1026"/>
      <c r="DD62" s="1026"/>
      <c r="DE62" s="1026"/>
      <c r="DF62" s="1027"/>
      <c r="DG62" s="1025"/>
      <c r="DH62" s="1026"/>
      <c r="DI62" s="1026"/>
      <c r="DJ62" s="1026"/>
      <c r="DK62" s="1027"/>
      <c r="DL62" s="1025"/>
      <c r="DM62" s="1026"/>
      <c r="DN62" s="1026"/>
      <c r="DO62" s="1026"/>
      <c r="DP62" s="1027"/>
      <c r="DQ62" s="1025"/>
      <c r="DR62" s="1026"/>
      <c r="DS62" s="1026"/>
      <c r="DT62" s="1026"/>
      <c r="DU62" s="1027"/>
      <c r="DV62" s="1028"/>
      <c r="DW62" s="1029"/>
      <c r="DX62" s="1029"/>
      <c r="DY62" s="1029"/>
      <c r="DZ62" s="1030"/>
      <c r="EA62" s="235"/>
    </row>
    <row r="63" spans="1:131" s="236" customFormat="1" ht="26.25" customHeight="1" thickBot="1" x14ac:dyDescent="0.25">
      <c r="A63" s="253" t="s">
        <v>373</v>
      </c>
      <c r="B63" s="980" t="s">
        <v>398</v>
      </c>
      <c r="C63" s="981"/>
      <c r="D63" s="981"/>
      <c r="E63" s="981"/>
      <c r="F63" s="981"/>
      <c r="G63" s="981"/>
      <c r="H63" s="981"/>
      <c r="I63" s="981"/>
      <c r="J63" s="981"/>
      <c r="K63" s="981"/>
      <c r="L63" s="981"/>
      <c r="M63" s="981"/>
      <c r="N63" s="981"/>
      <c r="O63" s="981"/>
      <c r="P63" s="982"/>
      <c r="Q63" s="998"/>
      <c r="R63" s="999"/>
      <c r="S63" s="999"/>
      <c r="T63" s="999"/>
      <c r="U63" s="999"/>
      <c r="V63" s="999"/>
      <c r="W63" s="999"/>
      <c r="X63" s="999"/>
      <c r="Y63" s="999"/>
      <c r="Z63" s="999"/>
      <c r="AA63" s="999"/>
      <c r="AB63" s="999"/>
      <c r="AC63" s="999"/>
      <c r="AD63" s="999"/>
      <c r="AE63" s="1063"/>
      <c r="AF63" s="1064">
        <v>12399</v>
      </c>
      <c r="AG63" s="995"/>
      <c r="AH63" s="995"/>
      <c r="AI63" s="995"/>
      <c r="AJ63" s="1065"/>
      <c r="AK63" s="1066"/>
      <c r="AL63" s="999"/>
      <c r="AM63" s="999"/>
      <c r="AN63" s="999"/>
      <c r="AO63" s="999"/>
      <c r="AP63" s="995">
        <f>SUM(AP28:AT34)</f>
        <v>58346</v>
      </c>
      <c r="AQ63" s="995"/>
      <c r="AR63" s="995"/>
      <c r="AS63" s="995"/>
      <c r="AT63" s="995"/>
      <c r="AU63" s="995">
        <f>SUM(AU28:AY34)</f>
        <v>37836</v>
      </c>
      <c r="AV63" s="995"/>
      <c r="AW63" s="995"/>
      <c r="AX63" s="995"/>
      <c r="AY63" s="995"/>
      <c r="AZ63" s="1060"/>
      <c r="BA63" s="1060"/>
      <c r="BB63" s="1060"/>
      <c r="BC63" s="1060"/>
      <c r="BD63" s="1060"/>
      <c r="BE63" s="996"/>
      <c r="BF63" s="996"/>
      <c r="BG63" s="996"/>
      <c r="BH63" s="996"/>
      <c r="BI63" s="997"/>
      <c r="BJ63" s="1061" t="s">
        <v>118</v>
      </c>
      <c r="BK63" s="987"/>
      <c r="BL63" s="987"/>
      <c r="BM63" s="987"/>
      <c r="BN63" s="1062"/>
      <c r="BO63" s="254"/>
      <c r="BP63" s="254"/>
      <c r="BQ63" s="251">
        <v>57</v>
      </c>
      <c r="BR63" s="252"/>
      <c r="BS63" s="1050"/>
      <c r="BT63" s="1051"/>
      <c r="BU63" s="1051"/>
      <c r="BV63" s="1051"/>
      <c r="BW63" s="1051"/>
      <c r="BX63" s="1051"/>
      <c r="BY63" s="1051"/>
      <c r="BZ63" s="1051"/>
      <c r="CA63" s="1051"/>
      <c r="CB63" s="1051"/>
      <c r="CC63" s="1051"/>
      <c r="CD63" s="1051"/>
      <c r="CE63" s="1051"/>
      <c r="CF63" s="1051"/>
      <c r="CG63" s="1052"/>
      <c r="CH63" s="1025"/>
      <c r="CI63" s="1026"/>
      <c r="CJ63" s="1026"/>
      <c r="CK63" s="1026"/>
      <c r="CL63" s="1027"/>
      <c r="CM63" s="1025"/>
      <c r="CN63" s="1026"/>
      <c r="CO63" s="1026"/>
      <c r="CP63" s="1026"/>
      <c r="CQ63" s="1027"/>
      <c r="CR63" s="1025"/>
      <c r="CS63" s="1026"/>
      <c r="CT63" s="1026"/>
      <c r="CU63" s="1026"/>
      <c r="CV63" s="1027"/>
      <c r="CW63" s="1025"/>
      <c r="CX63" s="1026"/>
      <c r="CY63" s="1026"/>
      <c r="CZ63" s="1026"/>
      <c r="DA63" s="1027"/>
      <c r="DB63" s="1025"/>
      <c r="DC63" s="1026"/>
      <c r="DD63" s="1026"/>
      <c r="DE63" s="1026"/>
      <c r="DF63" s="1027"/>
      <c r="DG63" s="1025"/>
      <c r="DH63" s="1026"/>
      <c r="DI63" s="1026"/>
      <c r="DJ63" s="1026"/>
      <c r="DK63" s="1027"/>
      <c r="DL63" s="1025"/>
      <c r="DM63" s="1026"/>
      <c r="DN63" s="1026"/>
      <c r="DO63" s="1026"/>
      <c r="DP63" s="1027"/>
      <c r="DQ63" s="1025"/>
      <c r="DR63" s="1026"/>
      <c r="DS63" s="1026"/>
      <c r="DT63" s="1026"/>
      <c r="DU63" s="1027"/>
      <c r="DV63" s="1028"/>
      <c r="DW63" s="1029"/>
      <c r="DX63" s="1029"/>
      <c r="DY63" s="1029"/>
      <c r="DZ63" s="1030"/>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50"/>
      <c r="BT64" s="1051"/>
      <c r="BU64" s="1051"/>
      <c r="BV64" s="1051"/>
      <c r="BW64" s="1051"/>
      <c r="BX64" s="1051"/>
      <c r="BY64" s="1051"/>
      <c r="BZ64" s="1051"/>
      <c r="CA64" s="1051"/>
      <c r="CB64" s="1051"/>
      <c r="CC64" s="1051"/>
      <c r="CD64" s="1051"/>
      <c r="CE64" s="1051"/>
      <c r="CF64" s="1051"/>
      <c r="CG64" s="1052"/>
      <c r="CH64" s="1025"/>
      <c r="CI64" s="1026"/>
      <c r="CJ64" s="1026"/>
      <c r="CK64" s="1026"/>
      <c r="CL64" s="1027"/>
      <c r="CM64" s="1025"/>
      <c r="CN64" s="1026"/>
      <c r="CO64" s="1026"/>
      <c r="CP64" s="1026"/>
      <c r="CQ64" s="1027"/>
      <c r="CR64" s="1025"/>
      <c r="CS64" s="1026"/>
      <c r="CT64" s="1026"/>
      <c r="CU64" s="1026"/>
      <c r="CV64" s="1027"/>
      <c r="CW64" s="1025"/>
      <c r="CX64" s="1026"/>
      <c r="CY64" s="1026"/>
      <c r="CZ64" s="1026"/>
      <c r="DA64" s="1027"/>
      <c r="DB64" s="1025"/>
      <c r="DC64" s="1026"/>
      <c r="DD64" s="1026"/>
      <c r="DE64" s="1026"/>
      <c r="DF64" s="1027"/>
      <c r="DG64" s="1025"/>
      <c r="DH64" s="1026"/>
      <c r="DI64" s="1026"/>
      <c r="DJ64" s="1026"/>
      <c r="DK64" s="1027"/>
      <c r="DL64" s="1025"/>
      <c r="DM64" s="1026"/>
      <c r="DN64" s="1026"/>
      <c r="DO64" s="1026"/>
      <c r="DP64" s="1027"/>
      <c r="DQ64" s="1025"/>
      <c r="DR64" s="1026"/>
      <c r="DS64" s="1026"/>
      <c r="DT64" s="1026"/>
      <c r="DU64" s="1027"/>
      <c r="DV64" s="1028"/>
      <c r="DW64" s="1029"/>
      <c r="DX64" s="1029"/>
      <c r="DY64" s="1029"/>
      <c r="DZ64" s="1030"/>
      <c r="EA64" s="235"/>
    </row>
    <row r="65" spans="1:131" s="236" customFormat="1" ht="26.25" customHeight="1" thickBot="1" x14ac:dyDescent="0.25">
      <c r="A65" s="241" t="s">
        <v>399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50"/>
      <c r="BT65" s="1051"/>
      <c r="BU65" s="1051"/>
      <c r="BV65" s="1051"/>
      <c r="BW65" s="1051"/>
      <c r="BX65" s="1051"/>
      <c r="BY65" s="1051"/>
      <c r="BZ65" s="1051"/>
      <c r="CA65" s="1051"/>
      <c r="CB65" s="1051"/>
      <c r="CC65" s="1051"/>
      <c r="CD65" s="1051"/>
      <c r="CE65" s="1051"/>
      <c r="CF65" s="1051"/>
      <c r="CG65" s="1052"/>
      <c r="CH65" s="1025"/>
      <c r="CI65" s="1026"/>
      <c r="CJ65" s="1026"/>
      <c r="CK65" s="1026"/>
      <c r="CL65" s="1027"/>
      <c r="CM65" s="1025"/>
      <c r="CN65" s="1026"/>
      <c r="CO65" s="1026"/>
      <c r="CP65" s="1026"/>
      <c r="CQ65" s="1027"/>
      <c r="CR65" s="1025"/>
      <c r="CS65" s="1026"/>
      <c r="CT65" s="1026"/>
      <c r="CU65" s="1026"/>
      <c r="CV65" s="1027"/>
      <c r="CW65" s="1025"/>
      <c r="CX65" s="1026"/>
      <c r="CY65" s="1026"/>
      <c r="CZ65" s="1026"/>
      <c r="DA65" s="1027"/>
      <c r="DB65" s="1025"/>
      <c r="DC65" s="1026"/>
      <c r="DD65" s="1026"/>
      <c r="DE65" s="1026"/>
      <c r="DF65" s="1027"/>
      <c r="DG65" s="1025"/>
      <c r="DH65" s="1026"/>
      <c r="DI65" s="1026"/>
      <c r="DJ65" s="1026"/>
      <c r="DK65" s="1027"/>
      <c r="DL65" s="1025"/>
      <c r="DM65" s="1026"/>
      <c r="DN65" s="1026"/>
      <c r="DO65" s="1026"/>
      <c r="DP65" s="1027"/>
      <c r="DQ65" s="1025"/>
      <c r="DR65" s="1026"/>
      <c r="DS65" s="1026"/>
      <c r="DT65" s="1026"/>
      <c r="DU65" s="1027"/>
      <c r="DV65" s="1028"/>
      <c r="DW65" s="1029"/>
      <c r="DX65" s="1029"/>
      <c r="DY65" s="1029"/>
      <c r="DZ65" s="1030"/>
      <c r="EA65" s="235"/>
    </row>
    <row r="66" spans="1:131" s="236" customFormat="1" ht="26.25" customHeight="1" x14ac:dyDescent="0.2">
      <c r="A66" s="1031" t="s">
        <v>400</v>
      </c>
      <c r="B66" s="1032"/>
      <c r="C66" s="1032"/>
      <c r="D66" s="1032"/>
      <c r="E66" s="1032"/>
      <c r="F66" s="1032"/>
      <c r="G66" s="1032"/>
      <c r="H66" s="1032"/>
      <c r="I66" s="1032"/>
      <c r="J66" s="1032"/>
      <c r="K66" s="1032"/>
      <c r="L66" s="1032"/>
      <c r="M66" s="1032"/>
      <c r="N66" s="1032"/>
      <c r="O66" s="1032"/>
      <c r="P66" s="1033"/>
      <c r="Q66" s="1037" t="s">
        <v>401</v>
      </c>
      <c r="R66" s="1038"/>
      <c r="S66" s="1038"/>
      <c r="T66" s="1038"/>
      <c r="U66" s="1039"/>
      <c r="V66" s="1037" t="s">
        <v>379</v>
      </c>
      <c r="W66" s="1038"/>
      <c r="X66" s="1038"/>
      <c r="Y66" s="1038"/>
      <c r="Z66" s="1039"/>
      <c r="AA66" s="1037" t="s">
        <v>402</v>
      </c>
      <c r="AB66" s="1038"/>
      <c r="AC66" s="1038"/>
      <c r="AD66" s="1038"/>
      <c r="AE66" s="1039"/>
      <c r="AF66" s="1043" t="s">
        <v>403</v>
      </c>
      <c r="AG66" s="1044"/>
      <c r="AH66" s="1044"/>
      <c r="AI66" s="1044"/>
      <c r="AJ66" s="1045"/>
      <c r="AK66" s="1037" t="s">
        <v>404</v>
      </c>
      <c r="AL66" s="1032"/>
      <c r="AM66" s="1032"/>
      <c r="AN66" s="1032"/>
      <c r="AO66" s="1033"/>
      <c r="AP66" s="1037" t="s">
        <v>405</v>
      </c>
      <c r="AQ66" s="1038"/>
      <c r="AR66" s="1038"/>
      <c r="AS66" s="1038"/>
      <c r="AT66" s="1039"/>
      <c r="AU66" s="1037" t="s">
        <v>406</v>
      </c>
      <c r="AV66" s="1038"/>
      <c r="AW66" s="1038"/>
      <c r="AX66" s="1038"/>
      <c r="AY66" s="1039"/>
      <c r="AZ66" s="1037" t="s">
        <v>351</v>
      </c>
      <c r="BA66" s="1038"/>
      <c r="BB66" s="1038"/>
      <c r="BC66" s="1038"/>
      <c r="BD66" s="1053"/>
      <c r="BE66" s="254"/>
      <c r="BF66" s="254"/>
      <c r="BG66" s="254"/>
      <c r="BH66" s="254"/>
      <c r="BI66" s="254"/>
      <c r="BJ66" s="254"/>
      <c r="BK66" s="254"/>
      <c r="BL66" s="254"/>
      <c r="BM66" s="254"/>
      <c r="BN66" s="254"/>
      <c r="BO66" s="254"/>
      <c r="BP66" s="254"/>
      <c r="BQ66" s="251">
        <v>60</v>
      </c>
      <c r="BR66" s="256"/>
      <c r="BS66" s="989"/>
      <c r="BT66" s="990"/>
      <c r="BU66" s="990"/>
      <c r="BV66" s="990"/>
      <c r="BW66" s="990"/>
      <c r="BX66" s="990"/>
      <c r="BY66" s="990"/>
      <c r="BZ66" s="990"/>
      <c r="CA66" s="990"/>
      <c r="CB66" s="990"/>
      <c r="CC66" s="990"/>
      <c r="CD66" s="990"/>
      <c r="CE66" s="990"/>
      <c r="CF66" s="990"/>
      <c r="CG66" s="991"/>
      <c r="CH66" s="992"/>
      <c r="CI66" s="993"/>
      <c r="CJ66" s="993"/>
      <c r="CK66" s="993"/>
      <c r="CL66" s="994"/>
      <c r="CM66" s="992"/>
      <c r="CN66" s="993"/>
      <c r="CO66" s="993"/>
      <c r="CP66" s="993"/>
      <c r="CQ66" s="994"/>
      <c r="CR66" s="992"/>
      <c r="CS66" s="993"/>
      <c r="CT66" s="993"/>
      <c r="CU66" s="993"/>
      <c r="CV66" s="994"/>
      <c r="CW66" s="992"/>
      <c r="CX66" s="993"/>
      <c r="CY66" s="993"/>
      <c r="CZ66" s="993"/>
      <c r="DA66" s="994"/>
      <c r="DB66" s="992"/>
      <c r="DC66" s="993"/>
      <c r="DD66" s="993"/>
      <c r="DE66" s="993"/>
      <c r="DF66" s="994"/>
      <c r="DG66" s="992"/>
      <c r="DH66" s="993"/>
      <c r="DI66" s="993"/>
      <c r="DJ66" s="993"/>
      <c r="DK66" s="994"/>
      <c r="DL66" s="992"/>
      <c r="DM66" s="993"/>
      <c r="DN66" s="993"/>
      <c r="DO66" s="993"/>
      <c r="DP66" s="994"/>
      <c r="DQ66" s="992"/>
      <c r="DR66" s="993"/>
      <c r="DS66" s="993"/>
      <c r="DT66" s="993"/>
      <c r="DU66" s="994"/>
      <c r="DV66" s="977"/>
      <c r="DW66" s="978"/>
      <c r="DX66" s="978"/>
      <c r="DY66" s="978"/>
      <c r="DZ66" s="979"/>
      <c r="EA66" s="235"/>
    </row>
    <row r="67" spans="1:131" s="236" customFormat="1" ht="26.25" customHeight="1" thickBot="1" x14ac:dyDescent="0.25">
      <c r="A67" s="1034"/>
      <c r="B67" s="1035"/>
      <c r="C67" s="1035"/>
      <c r="D67" s="1035"/>
      <c r="E67" s="1035"/>
      <c r="F67" s="1035"/>
      <c r="G67" s="1035"/>
      <c r="H67" s="1035"/>
      <c r="I67" s="1035"/>
      <c r="J67" s="1035"/>
      <c r="K67" s="1035"/>
      <c r="L67" s="1035"/>
      <c r="M67" s="1035"/>
      <c r="N67" s="1035"/>
      <c r="O67" s="1035"/>
      <c r="P67" s="1036"/>
      <c r="Q67" s="1040"/>
      <c r="R67" s="1041"/>
      <c r="S67" s="1041"/>
      <c r="T67" s="1041"/>
      <c r="U67" s="1042"/>
      <c r="V67" s="1040"/>
      <c r="W67" s="1041"/>
      <c r="X67" s="1041"/>
      <c r="Y67" s="1041"/>
      <c r="Z67" s="1042"/>
      <c r="AA67" s="1040"/>
      <c r="AB67" s="1041"/>
      <c r="AC67" s="1041"/>
      <c r="AD67" s="1041"/>
      <c r="AE67" s="1042"/>
      <c r="AF67" s="1046"/>
      <c r="AG67" s="1047"/>
      <c r="AH67" s="1047"/>
      <c r="AI67" s="1047"/>
      <c r="AJ67" s="1048"/>
      <c r="AK67" s="1049"/>
      <c r="AL67" s="1035"/>
      <c r="AM67" s="1035"/>
      <c r="AN67" s="1035"/>
      <c r="AO67" s="1036"/>
      <c r="AP67" s="1040"/>
      <c r="AQ67" s="1041"/>
      <c r="AR67" s="1041"/>
      <c r="AS67" s="1041"/>
      <c r="AT67" s="1042"/>
      <c r="AU67" s="1040"/>
      <c r="AV67" s="1041"/>
      <c r="AW67" s="1041"/>
      <c r="AX67" s="1041"/>
      <c r="AY67" s="1042"/>
      <c r="AZ67" s="1040"/>
      <c r="BA67" s="1041"/>
      <c r="BB67" s="1041"/>
      <c r="BC67" s="1041"/>
      <c r="BD67" s="1054"/>
      <c r="BE67" s="254"/>
      <c r="BF67" s="254"/>
      <c r="BG67" s="254"/>
      <c r="BH67" s="254"/>
      <c r="BI67" s="254"/>
      <c r="BJ67" s="254"/>
      <c r="BK67" s="254"/>
      <c r="BL67" s="254"/>
      <c r="BM67" s="254"/>
      <c r="BN67" s="254"/>
      <c r="BO67" s="254"/>
      <c r="BP67" s="254"/>
      <c r="BQ67" s="251">
        <v>61</v>
      </c>
      <c r="BR67" s="256"/>
      <c r="BS67" s="989"/>
      <c r="BT67" s="990"/>
      <c r="BU67" s="990"/>
      <c r="BV67" s="990"/>
      <c r="BW67" s="990"/>
      <c r="BX67" s="990"/>
      <c r="BY67" s="990"/>
      <c r="BZ67" s="990"/>
      <c r="CA67" s="990"/>
      <c r="CB67" s="990"/>
      <c r="CC67" s="990"/>
      <c r="CD67" s="990"/>
      <c r="CE67" s="990"/>
      <c r="CF67" s="990"/>
      <c r="CG67" s="991"/>
      <c r="CH67" s="992"/>
      <c r="CI67" s="993"/>
      <c r="CJ67" s="993"/>
      <c r="CK67" s="993"/>
      <c r="CL67" s="994"/>
      <c r="CM67" s="992"/>
      <c r="CN67" s="993"/>
      <c r="CO67" s="993"/>
      <c r="CP67" s="993"/>
      <c r="CQ67" s="994"/>
      <c r="CR67" s="992"/>
      <c r="CS67" s="993"/>
      <c r="CT67" s="993"/>
      <c r="CU67" s="993"/>
      <c r="CV67" s="994"/>
      <c r="CW67" s="992"/>
      <c r="CX67" s="993"/>
      <c r="CY67" s="993"/>
      <c r="CZ67" s="993"/>
      <c r="DA67" s="994"/>
      <c r="DB67" s="992"/>
      <c r="DC67" s="993"/>
      <c r="DD67" s="993"/>
      <c r="DE67" s="993"/>
      <c r="DF67" s="994"/>
      <c r="DG67" s="992"/>
      <c r="DH67" s="993"/>
      <c r="DI67" s="993"/>
      <c r="DJ67" s="993"/>
      <c r="DK67" s="994"/>
      <c r="DL67" s="992"/>
      <c r="DM67" s="993"/>
      <c r="DN67" s="993"/>
      <c r="DO67" s="993"/>
      <c r="DP67" s="994"/>
      <c r="DQ67" s="992"/>
      <c r="DR67" s="993"/>
      <c r="DS67" s="993"/>
      <c r="DT67" s="993"/>
      <c r="DU67" s="994"/>
      <c r="DV67" s="977"/>
      <c r="DW67" s="978"/>
      <c r="DX67" s="978"/>
      <c r="DY67" s="978"/>
      <c r="DZ67" s="979"/>
      <c r="EA67" s="235"/>
    </row>
    <row r="68" spans="1:131" s="236" customFormat="1" ht="26.25" customHeight="1" thickTop="1" x14ac:dyDescent="0.2">
      <c r="A68" s="247">
        <v>1</v>
      </c>
      <c r="B68" s="1021" t="s">
        <v>567</v>
      </c>
      <c r="C68" s="1022"/>
      <c r="D68" s="1022"/>
      <c r="E68" s="1022"/>
      <c r="F68" s="1022"/>
      <c r="G68" s="1022"/>
      <c r="H68" s="1022"/>
      <c r="I68" s="1022"/>
      <c r="J68" s="1022"/>
      <c r="K68" s="1022"/>
      <c r="L68" s="1022"/>
      <c r="M68" s="1022"/>
      <c r="N68" s="1022"/>
      <c r="O68" s="1022"/>
      <c r="P68" s="1023"/>
      <c r="Q68" s="1024">
        <v>4896</v>
      </c>
      <c r="R68" s="1018"/>
      <c r="S68" s="1018"/>
      <c r="T68" s="1018"/>
      <c r="U68" s="1018"/>
      <c r="V68" s="1018">
        <v>4692</v>
      </c>
      <c r="W68" s="1018"/>
      <c r="X68" s="1018"/>
      <c r="Y68" s="1018"/>
      <c r="Z68" s="1018"/>
      <c r="AA68" s="1018">
        <f t="shared" ref="AA68:AA73" si="3">Q68-V68</f>
        <v>204</v>
      </c>
      <c r="AB68" s="1018"/>
      <c r="AC68" s="1018"/>
      <c r="AD68" s="1018"/>
      <c r="AE68" s="1018"/>
      <c r="AF68" s="1018">
        <v>199</v>
      </c>
      <c r="AG68" s="1018"/>
      <c r="AH68" s="1018"/>
      <c r="AI68" s="1018"/>
      <c r="AJ68" s="1018"/>
      <c r="AK68" s="1018">
        <v>334</v>
      </c>
      <c r="AL68" s="1018"/>
      <c r="AM68" s="1018"/>
      <c r="AN68" s="1018"/>
      <c r="AO68" s="1018"/>
      <c r="AP68" s="1018">
        <v>13438</v>
      </c>
      <c r="AQ68" s="1018"/>
      <c r="AR68" s="1018"/>
      <c r="AS68" s="1018"/>
      <c r="AT68" s="1018"/>
      <c r="AU68" s="1018">
        <v>2741</v>
      </c>
      <c r="AV68" s="1018"/>
      <c r="AW68" s="1018"/>
      <c r="AX68" s="1018"/>
      <c r="AY68" s="1018"/>
      <c r="AZ68" s="1019"/>
      <c r="BA68" s="1019"/>
      <c r="BB68" s="1019"/>
      <c r="BC68" s="1019"/>
      <c r="BD68" s="1020"/>
      <c r="BE68" s="254"/>
      <c r="BF68" s="254"/>
      <c r="BG68" s="254"/>
      <c r="BH68" s="254"/>
      <c r="BI68" s="254"/>
      <c r="BJ68" s="254"/>
      <c r="BK68" s="254"/>
      <c r="BL68" s="254"/>
      <c r="BM68" s="254"/>
      <c r="BN68" s="254"/>
      <c r="BO68" s="254"/>
      <c r="BP68" s="254"/>
      <c r="BQ68" s="251">
        <v>62</v>
      </c>
      <c r="BR68" s="256"/>
      <c r="BS68" s="989"/>
      <c r="BT68" s="990"/>
      <c r="BU68" s="990"/>
      <c r="BV68" s="990"/>
      <c r="BW68" s="990"/>
      <c r="BX68" s="990"/>
      <c r="BY68" s="990"/>
      <c r="BZ68" s="990"/>
      <c r="CA68" s="990"/>
      <c r="CB68" s="990"/>
      <c r="CC68" s="990"/>
      <c r="CD68" s="990"/>
      <c r="CE68" s="990"/>
      <c r="CF68" s="990"/>
      <c r="CG68" s="991"/>
      <c r="CH68" s="992"/>
      <c r="CI68" s="993"/>
      <c r="CJ68" s="993"/>
      <c r="CK68" s="993"/>
      <c r="CL68" s="994"/>
      <c r="CM68" s="992"/>
      <c r="CN68" s="993"/>
      <c r="CO68" s="993"/>
      <c r="CP68" s="993"/>
      <c r="CQ68" s="994"/>
      <c r="CR68" s="992"/>
      <c r="CS68" s="993"/>
      <c r="CT68" s="993"/>
      <c r="CU68" s="993"/>
      <c r="CV68" s="994"/>
      <c r="CW68" s="992"/>
      <c r="CX68" s="993"/>
      <c r="CY68" s="993"/>
      <c r="CZ68" s="993"/>
      <c r="DA68" s="994"/>
      <c r="DB68" s="992"/>
      <c r="DC68" s="993"/>
      <c r="DD68" s="993"/>
      <c r="DE68" s="993"/>
      <c r="DF68" s="994"/>
      <c r="DG68" s="992"/>
      <c r="DH68" s="993"/>
      <c r="DI68" s="993"/>
      <c r="DJ68" s="993"/>
      <c r="DK68" s="994"/>
      <c r="DL68" s="992"/>
      <c r="DM68" s="993"/>
      <c r="DN68" s="993"/>
      <c r="DO68" s="993"/>
      <c r="DP68" s="994"/>
      <c r="DQ68" s="992"/>
      <c r="DR68" s="993"/>
      <c r="DS68" s="993"/>
      <c r="DT68" s="993"/>
      <c r="DU68" s="994"/>
      <c r="DV68" s="977"/>
      <c r="DW68" s="978"/>
      <c r="DX68" s="978"/>
      <c r="DY68" s="978"/>
      <c r="DZ68" s="979"/>
      <c r="EA68" s="235"/>
    </row>
    <row r="69" spans="1:131" s="236" customFormat="1" ht="26.25" customHeight="1" x14ac:dyDescent="0.2">
      <c r="A69" s="250">
        <v>2</v>
      </c>
      <c r="B69" s="1010" t="s">
        <v>568</v>
      </c>
      <c r="C69" s="1011"/>
      <c r="D69" s="1011"/>
      <c r="E69" s="1011"/>
      <c r="F69" s="1011"/>
      <c r="G69" s="1011"/>
      <c r="H69" s="1011"/>
      <c r="I69" s="1011"/>
      <c r="J69" s="1011"/>
      <c r="K69" s="1011"/>
      <c r="L69" s="1011"/>
      <c r="M69" s="1011"/>
      <c r="N69" s="1011"/>
      <c r="O69" s="1011"/>
      <c r="P69" s="1012"/>
      <c r="Q69" s="1013">
        <v>3317</v>
      </c>
      <c r="R69" s="1007"/>
      <c r="S69" s="1007"/>
      <c r="T69" s="1007"/>
      <c r="U69" s="1007"/>
      <c r="V69" s="1007">
        <v>3317</v>
      </c>
      <c r="W69" s="1007"/>
      <c r="X69" s="1007"/>
      <c r="Y69" s="1007"/>
      <c r="Z69" s="1007"/>
      <c r="AA69" s="1007" t="s">
        <v>614</v>
      </c>
      <c r="AB69" s="1007"/>
      <c r="AC69" s="1007"/>
      <c r="AD69" s="1007"/>
      <c r="AE69" s="1007"/>
      <c r="AF69" s="1007" t="s">
        <v>614</v>
      </c>
      <c r="AG69" s="1007"/>
      <c r="AH69" s="1007"/>
      <c r="AI69" s="1007"/>
      <c r="AJ69" s="1007"/>
      <c r="AK69" s="1007">
        <v>299</v>
      </c>
      <c r="AL69" s="1007"/>
      <c r="AM69" s="1007"/>
      <c r="AN69" s="1007"/>
      <c r="AO69" s="1007"/>
      <c r="AP69" s="1007">
        <v>15806</v>
      </c>
      <c r="AQ69" s="1007"/>
      <c r="AR69" s="1007"/>
      <c r="AS69" s="1007"/>
      <c r="AT69" s="1007"/>
      <c r="AU69" s="1007">
        <v>3635</v>
      </c>
      <c r="AV69" s="1007"/>
      <c r="AW69" s="1007"/>
      <c r="AX69" s="1007"/>
      <c r="AY69" s="1007"/>
      <c r="AZ69" s="1008"/>
      <c r="BA69" s="1008"/>
      <c r="BB69" s="1008"/>
      <c r="BC69" s="1008"/>
      <c r="BD69" s="1009"/>
      <c r="BE69" s="254"/>
      <c r="BF69" s="254"/>
      <c r="BG69" s="254"/>
      <c r="BH69" s="254"/>
      <c r="BI69" s="254"/>
      <c r="BJ69" s="254"/>
      <c r="BK69" s="254"/>
      <c r="BL69" s="254"/>
      <c r="BM69" s="254"/>
      <c r="BN69" s="254"/>
      <c r="BO69" s="254"/>
      <c r="BP69" s="254"/>
      <c r="BQ69" s="251">
        <v>63</v>
      </c>
      <c r="BR69" s="256"/>
      <c r="BS69" s="989"/>
      <c r="BT69" s="990"/>
      <c r="BU69" s="990"/>
      <c r="BV69" s="990"/>
      <c r="BW69" s="990"/>
      <c r="BX69" s="990"/>
      <c r="BY69" s="990"/>
      <c r="BZ69" s="990"/>
      <c r="CA69" s="990"/>
      <c r="CB69" s="990"/>
      <c r="CC69" s="990"/>
      <c r="CD69" s="990"/>
      <c r="CE69" s="990"/>
      <c r="CF69" s="990"/>
      <c r="CG69" s="991"/>
      <c r="CH69" s="992"/>
      <c r="CI69" s="993"/>
      <c r="CJ69" s="993"/>
      <c r="CK69" s="993"/>
      <c r="CL69" s="994"/>
      <c r="CM69" s="992"/>
      <c r="CN69" s="993"/>
      <c r="CO69" s="993"/>
      <c r="CP69" s="993"/>
      <c r="CQ69" s="994"/>
      <c r="CR69" s="992"/>
      <c r="CS69" s="993"/>
      <c r="CT69" s="993"/>
      <c r="CU69" s="993"/>
      <c r="CV69" s="994"/>
      <c r="CW69" s="992"/>
      <c r="CX69" s="993"/>
      <c r="CY69" s="993"/>
      <c r="CZ69" s="993"/>
      <c r="DA69" s="994"/>
      <c r="DB69" s="992"/>
      <c r="DC69" s="993"/>
      <c r="DD69" s="993"/>
      <c r="DE69" s="993"/>
      <c r="DF69" s="994"/>
      <c r="DG69" s="992"/>
      <c r="DH69" s="993"/>
      <c r="DI69" s="993"/>
      <c r="DJ69" s="993"/>
      <c r="DK69" s="994"/>
      <c r="DL69" s="992"/>
      <c r="DM69" s="993"/>
      <c r="DN69" s="993"/>
      <c r="DO69" s="993"/>
      <c r="DP69" s="994"/>
      <c r="DQ69" s="992"/>
      <c r="DR69" s="993"/>
      <c r="DS69" s="993"/>
      <c r="DT69" s="993"/>
      <c r="DU69" s="994"/>
      <c r="DV69" s="977"/>
      <c r="DW69" s="978"/>
      <c r="DX69" s="978"/>
      <c r="DY69" s="978"/>
      <c r="DZ69" s="979"/>
      <c r="EA69" s="235"/>
    </row>
    <row r="70" spans="1:131" s="236" customFormat="1" ht="26.25" customHeight="1" x14ac:dyDescent="0.2">
      <c r="A70" s="250">
        <v>3</v>
      </c>
      <c r="B70" s="1010" t="s">
        <v>569</v>
      </c>
      <c r="C70" s="1011"/>
      <c r="D70" s="1011"/>
      <c r="E70" s="1011"/>
      <c r="F70" s="1011"/>
      <c r="G70" s="1011"/>
      <c r="H70" s="1011"/>
      <c r="I70" s="1011"/>
      <c r="J70" s="1011"/>
      <c r="K70" s="1011"/>
      <c r="L70" s="1011"/>
      <c r="M70" s="1011"/>
      <c r="N70" s="1011"/>
      <c r="O70" s="1011"/>
      <c r="P70" s="1012"/>
      <c r="Q70" s="1013">
        <v>1897</v>
      </c>
      <c r="R70" s="1007"/>
      <c r="S70" s="1007"/>
      <c r="T70" s="1007"/>
      <c r="U70" s="1007"/>
      <c r="V70" s="1007">
        <v>1815</v>
      </c>
      <c r="W70" s="1007"/>
      <c r="X70" s="1007"/>
      <c r="Y70" s="1007"/>
      <c r="Z70" s="1007"/>
      <c r="AA70" s="1007">
        <f t="shared" si="3"/>
        <v>82</v>
      </c>
      <c r="AB70" s="1007"/>
      <c r="AC70" s="1007"/>
      <c r="AD70" s="1007"/>
      <c r="AE70" s="1007"/>
      <c r="AF70" s="1007">
        <v>82</v>
      </c>
      <c r="AG70" s="1007"/>
      <c r="AH70" s="1007"/>
      <c r="AI70" s="1007"/>
      <c r="AJ70" s="1007"/>
      <c r="AK70" s="1007" t="s">
        <v>613</v>
      </c>
      <c r="AL70" s="1007"/>
      <c r="AM70" s="1007"/>
      <c r="AN70" s="1007"/>
      <c r="AO70" s="1007"/>
      <c r="AP70" s="1007">
        <v>3982</v>
      </c>
      <c r="AQ70" s="1007"/>
      <c r="AR70" s="1007"/>
      <c r="AS70" s="1007"/>
      <c r="AT70" s="1007"/>
      <c r="AU70" s="1007">
        <v>2102</v>
      </c>
      <c r="AV70" s="1007"/>
      <c r="AW70" s="1007"/>
      <c r="AX70" s="1007"/>
      <c r="AY70" s="1007"/>
      <c r="AZ70" s="1008"/>
      <c r="BA70" s="1008"/>
      <c r="BB70" s="1008"/>
      <c r="BC70" s="1008"/>
      <c r="BD70" s="1009"/>
      <c r="BE70" s="254"/>
      <c r="BF70" s="254"/>
      <c r="BG70" s="254"/>
      <c r="BH70" s="254"/>
      <c r="BI70" s="254"/>
      <c r="BJ70" s="254"/>
      <c r="BK70" s="254"/>
      <c r="BL70" s="254"/>
      <c r="BM70" s="254"/>
      <c r="BN70" s="254"/>
      <c r="BO70" s="254"/>
      <c r="BP70" s="254"/>
      <c r="BQ70" s="251">
        <v>64</v>
      </c>
      <c r="BR70" s="256"/>
      <c r="BS70" s="989"/>
      <c r="BT70" s="990"/>
      <c r="BU70" s="990"/>
      <c r="BV70" s="990"/>
      <c r="BW70" s="990"/>
      <c r="BX70" s="990"/>
      <c r="BY70" s="990"/>
      <c r="BZ70" s="990"/>
      <c r="CA70" s="990"/>
      <c r="CB70" s="990"/>
      <c r="CC70" s="990"/>
      <c r="CD70" s="990"/>
      <c r="CE70" s="990"/>
      <c r="CF70" s="990"/>
      <c r="CG70" s="991"/>
      <c r="CH70" s="992"/>
      <c r="CI70" s="993"/>
      <c r="CJ70" s="993"/>
      <c r="CK70" s="993"/>
      <c r="CL70" s="994"/>
      <c r="CM70" s="992"/>
      <c r="CN70" s="993"/>
      <c r="CO70" s="993"/>
      <c r="CP70" s="993"/>
      <c r="CQ70" s="994"/>
      <c r="CR70" s="992"/>
      <c r="CS70" s="993"/>
      <c r="CT70" s="993"/>
      <c r="CU70" s="993"/>
      <c r="CV70" s="994"/>
      <c r="CW70" s="992"/>
      <c r="CX70" s="993"/>
      <c r="CY70" s="993"/>
      <c r="CZ70" s="993"/>
      <c r="DA70" s="994"/>
      <c r="DB70" s="992"/>
      <c r="DC70" s="993"/>
      <c r="DD70" s="993"/>
      <c r="DE70" s="993"/>
      <c r="DF70" s="994"/>
      <c r="DG70" s="992"/>
      <c r="DH70" s="993"/>
      <c r="DI70" s="993"/>
      <c r="DJ70" s="993"/>
      <c r="DK70" s="994"/>
      <c r="DL70" s="992"/>
      <c r="DM70" s="993"/>
      <c r="DN70" s="993"/>
      <c r="DO70" s="993"/>
      <c r="DP70" s="994"/>
      <c r="DQ70" s="992"/>
      <c r="DR70" s="993"/>
      <c r="DS70" s="993"/>
      <c r="DT70" s="993"/>
      <c r="DU70" s="994"/>
      <c r="DV70" s="977"/>
      <c r="DW70" s="978"/>
      <c r="DX70" s="978"/>
      <c r="DY70" s="978"/>
      <c r="DZ70" s="979"/>
      <c r="EA70" s="235"/>
    </row>
    <row r="71" spans="1:131" s="236" customFormat="1" ht="26.25" customHeight="1" x14ac:dyDescent="0.2">
      <c r="A71" s="250">
        <v>4</v>
      </c>
      <c r="B71" s="1010" t="s">
        <v>570</v>
      </c>
      <c r="C71" s="1011"/>
      <c r="D71" s="1011"/>
      <c r="E71" s="1011"/>
      <c r="F71" s="1011"/>
      <c r="G71" s="1011"/>
      <c r="H71" s="1011"/>
      <c r="I71" s="1011"/>
      <c r="J71" s="1011"/>
      <c r="K71" s="1011"/>
      <c r="L71" s="1011"/>
      <c r="M71" s="1011"/>
      <c r="N71" s="1011"/>
      <c r="O71" s="1011"/>
      <c r="P71" s="1012"/>
      <c r="Q71" s="1013">
        <v>1133</v>
      </c>
      <c r="R71" s="1007"/>
      <c r="S71" s="1007"/>
      <c r="T71" s="1007"/>
      <c r="U71" s="1007"/>
      <c r="V71" s="1007">
        <v>1133</v>
      </c>
      <c r="W71" s="1007"/>
      <c r="X71" s="1007"/>
      <c r="Y71" s="1007"/>
      <c r="Z71" s="1007"/>
      <c r="AA71" s="1007" t="s">
        <v>614</v>
      </c>
      <c r="AB71" s="1007"/>
      <c r="AC71" s="1007"/>
      <c r="AD71" s="1007"/>
      <c r="AE71" s="1007"/>
      <c r="AF71" s="1007" t="s">
        <v>614</v>
      </c>
      <c r="AG71" s="1007"/>
      <c r="AH71" s="1007"/>
      <c r="AI71" s="1007"/>
      <c r="AJ71" s="1007"/>
      <c r="AK71" s="1007">
        <v>186</v>
      </c>
      <c r="AL71" s="1007"/>
      <c r="AM71" s="1007"/>
      <c r="AN71" s="1007"/>
      <c r="AO71" s="1007"/>
      <c r="AP71" s="1007">
        <v>4395</v>
      </c>
      <c r="AQ71" s="1007"/>
      <c r="AR71" s="1007"/>
      <c r="AS71" s="1007"/>
      <c r="AT71" s="1007"/>
      <c r="AU71" s="1007">
        <v>756</v>
      </c>
      <c r="AV71" s="1007"/>
      <c r="AW71" s="1007"/>
      <c r="AX71" s="1007"/>
      <c r="AY71" s="1007"/>
      <c r="AZ71" s="1008"/>
      <c r="BA71" s="1008"/>
      <c r="BB71" s="1008"/>
      <c r="BC71" s="1008"/>
      <c r="BD71" s="1009"/>
      <c r="BE71" s="254"/>
      <c r="BF71" s="254"/>
      <c r="BG71" s="254"/>
      <c r="BH71" s="254"/>
      <c r="BI71" s="254"/>
      <c r="BJ71" s="254"/>
      <c r="BK71" s="254"/>
      <c r="BL71" s="254"/>
      <c r="BM71" s="254"/>
      <c r="BN71" s="254"/>
      <c r="BO71" s="254"/>
      <c r="BP71" s="254"/>
      <c r="BQ71" s="251">
        <v>65</v>
      </c>
      <c r="BR71" s="256"/>
      <c r="BS71" s="989"/>
      <c r="BT71" s="990"/>
      <c r="BU71" s="990"/>
      <c r="BV71" s="990"/>
      <c r="BW71" s="990"/>
      <c r="BX71" s="990"/>
      <c r="BY71" s="990"/>
      <c r="BZ71" s="990"/>
      <c r="CA71" s="990"/>
      <c r="CB71" s="990"/>
      <c r="CC71" s="990"/>
      <c r="CD71" s="990"/>
      <c r="CE71" s="990"/>
      <c r="CF71" s="990"/>
      <c r="CG71" s="991"/>
      <c r="CH71" s="992"/>
      <c r="CI71" s="993"/>
      <c r="CJ71" s="993"/>
      <c r="CK71" s="993"/>
      <c r="CL71" s="994"/>
      <c r="CM71" s="992"/>
      <c r="CN71" s="993"/>
      <c r="CO71" s="993"/>
      <c r="CP71" s="993"/>
      <c r="CQ71" s="994"/>
      <c r="CR71" s="992"/>
      <c r="CS71" s="993"/>
      <c r="CT71" s="993"/>
      <c r="CU71" s="993"/>
      <c r="CV71" s="994"/>
      <c r="CW71" s="992"/>
      <c r="CX71" s="993"/>
      <c r="CY71" s="993"/>
      <c r="CZ71" s="993"/>
      <c r="DA71" s="994"/>
      <c r="DB71" s="992"/>
      <c r="DC71" s="993"/>
      <c r="DD71" s="993"/>
      <c r="DE71" s="993"/>
      <c r="DF71" s="994"/>
      <c r="DG71" s="992"/>
      <c r="DH71" s="993"/>
      <c r="DI71" s="993"/>
      <c r="DJ71" s="993"/>
      <c r="DK71" s="994"/>
      <c r="DL71" s="992"/>
      <c r="DM71" s="993"/>
      <c r="DN71" s="993"/>
      <c r="DO71" s="993"/>
      <c r="DP71" s="994"/>
      <c r="DQ71" s="992"/>
      <c r="DR71" s="993"/>
      <c r="DS71" s="993"/>
      <c r="DT71" s="993"/>
      <c r="DU71" s="994"/>
      <c r="DV71" s="977"/>
      <c r="DW71" s="978"/>
      <c r="DX71" s="978"/>
      <c r="DY71" s="978"/>
      <c r="DZ71" s="979"/>
      <c r="EA71" s="235"/>
    </row>
    <row r="72" spans="1:131" s="236" customFormat="1" ht="26.25" customHeight="1" x14ac:dyDescent="0.2">
      <c r="A72" s="250">
        <v>5</v>
      </c>
      <c r="B72" s="1010" t="s">
        <v>571</v>
      </c>
      <c r="C72" s="1011"/>
      <c r="D72" s="1011"/>
      <c r="E72" s="1011"/>
      <c r="F72" s="1011"/>
      <c r="G72" s="1011"/>
      <c r="H72" s="1011"/>
      <c r="I72" s="1011"/>
      <c r="J72" s="1011"/>
      <c r="K72" s="1011"/>
      <c r="L72" s="1011"/>
      <c r="M72" s="1011"/>
      <c r="N72" s="1011"/>
      <c r="O72" s="1011"/>
      <c r="P72" s="1012"/>
      <c r="Q72" s="1013">
        <v>2857</v>
      </c>
      <c r="R72" s="1007"/>
      <c r="S72" s="1007"/>
      <c r="T72" s="1007"/>
      <c r="U72" s="1007"/>
      <c r="V72" s="1007">
        <v>2677</v>
      </c>
      <c r="W72" s="1007"/>
      <c r="X72" s="1007"/>
      <c r="Y72" s="1007"/>
      <c r="Z72" s="1007"/>
      <c r="AA72" s="1007">
        <f t="shared" si="3"/>
        <v>180</v>
      </c>
      <c r="AB72" s="1007"/>
      <c r="AC72" s="1007"/>
      <c r="AD72" s="1007"/>
      <c r="AE72" s="1007"/>
      <c r="AF72" s="1007">
        <v>1489</v>
      </c>
      <c r="AG72" s="1007"/>
      <c r="AH72" s="1007"/>
      <c r="AI72" s="1007"/>
      <c r="AJ72" s="1007"/>
      <c r="AK72" s="1007">
        <v>225</v>
      </c>
      <c r="AL72" s="1007"/>
      <c r="AM72" s="1007"/>
      <c r="AN72" s="1007"/>
      <c r="AO72" s="1007"/>
      <c r="AP72" s="1007">
        <v>17889</v>
      </c>
      <c r="AQ72" s="1007"/>
      <c r="AR72" s="1007"/>
      <c r="AS72" s="1007"/>
      <c r="AT72" s="1007"/>
      <c r="AU72" s="1007" t="s">
        <v>611</v>
      </c>
      <c r="AV72" s="1007"/>
      <c r="AW72" s="1007"/>
      <c r="AX72" s="1007"/>
      <c r="AY72" s="1007"/>
      <c r="AZ72" s="1008"/>
      <c r="BA72" s="1008"/>
      <c r="BB72" s="1008"/>
      <c r="BC72" s="1008"/>
      <c r="BD72" s="1009"/>
      <c r="BE72" s="254"/>
      <c r="BF72" s="254"/>
      <c r="BG72" s="254"/>
      <c r="BH72" s="254"/>
      <c r="BI72" s="254"/>
      <c r="BJ72" s="254"/>
      <c r="BK72" s="254"/>
      <c r="BL72" s="254"/>
      <c r="BM72" s="254"/>
      <c r="BN72" s="254"/>
      <c r="BO72" s="254"/>
      <c r="BP72" s="254"/>
      <c r="BQ72" s="251">
        <v>66</v>
      </c>
      <c r="BR72" s="256"/>
      <c r="BS72" s="989"/>
      <c r="BT72" s="990"/>
      <c r="BU72" s="990"/>
      <c r="BV72" s="990"/>
      <c r="BW72" s="990"/>
      <c r="BX72" s="990"/>
      <c r="BY72" s="990"/>
      <c r="BZ72" s="990"/>
      <c r="CA72" s="990"/>
      <c r="CB72" s="990"/>
      <c r="CC72" s="990"/>
      <c r="CD72" s="990"/>
      <c r="CE72" s="990"/>
      <c r="CF72" s="990"/>
      <c r="CG72" s="991"/>
      <c r="CH72" s="992"/>
      <c r="CI72" s="993"/>
      <c r="CJ72" s="993"/>
      <c r="CK72" s="993"/>
      <c r="CL72" s="994"/>
      <c r="CM72" s="992"/>
      <c r="CN72" s="993"/>
      <c r="CO72" s="993"/>
      <c r="CP72" s="993"/>
      <c r="CQ72" s="994"/>
      <c r="CR72" s="992"/>
      <c r="CS72" s="993"/>
      <c r="CT72" s="993"/>
      <c r="CU72" s="993"/>
      <c r="CV72" s="994"/>
      <c r="CW72" s="992"/>
      <c r="CX72" s="993"/>
      <c r="CY72" s="993"/>
      <c r="CZ72" s="993"/>
      <c r="DA72" s="994"/>
      <c r="DB72" s="992"/>
      <c r="DC72" s="993"/>
      <c r="DD72" s="993"/>
      <c r="DE72" s="993"/>
      <c r="DF72" s="994"/>
      <c r="DG72" s="992"/>
      <c r="DH72" s="993"/>
      <c r="DI72" s="993"/>
      <c r="DJ72" s="993"/>
      <c r="DK72" s="994"/>
      <c r="DL72" s="992"/>
      <c r="DM72" s="993"/>
      <c r="DN72" s="993"/>
      <c r="DO72" s="993"/>
      <c r="DP72" s="994"/>
      <c r="DQ72" s="992"/>
      <c r="DR72" s="993"/>
      <c r="DS72" s="993"/>
      <c r="DT72" s="993"/>
      <c r="DU72" s="994"/>
      <c r="DV72" s="977"/>
      <c r="DW72" s="978"/>
      <c r="DX72" s="978"/>
      <c r="DY72" s="978"/>
      <c r="DZ72" s="979"/>
      <c r="EA72" s="235"/>
    </row>
    <row r="73" spans="1:131" s="236" customFormat="1" ht="26.25" customHeight="1" x14ac:dyDescent="0.2">
      <c r="A73" s="250">
        <v>6</v>
      </c>
      <c r="B73" s="1010" t="s">
        <v>572</v>
      </c>
      <c r="C73" s="1011"/>
      <c r="D73" s="1011"/>
      <c r="E73" s="1011"/>
      <c r="F73" s="1011"/>
      <c r="G73" s="1011"/>
      <c r="H73" s="1011"/>
      <c r="I73" s="1011"/>
      <c r="J73" s="1011"/>
      <c r="K73" s="1011"/>
      <c r="L73" s="1011"/>
      <c r="M73" s="1011"/>
      <c r="N73" s="1011"/>
      <c r="O73" s="1011"/>
      <c r="P73" s="1012"/>
      <c r="Q73" s="1013">
        <v>1820</v>
      </c>
      <c r="R73" s="1007"/>
      <c r="S73" s="1007"/>
      <c r="T73" s="1007"/>
      <c r="U73" s="1007"/>
      <c r="V73" s="1007">
        <v>1831</v>
      </c>
      <c r="W73" s="1007"/>
      <c r="X73" s="1007"/>
      <c r="Y73" s="1007"/>
      <c r="Z73" s="1007"/>
      <c r="AA73" s="1007">
        <f t="shared" si="3"/>
        <v>-11</v>
      </c>
      <c r="AB73" s="1007"/>
      <c r="AC73" s="1007"/>
      <c r="AD73" s="1007"/>
      <c r="AE73" s="1007"/>
      <c r="AF73" s="1007">
        <v>1445</v>
      </c>
      <c r="AG73" s="1007"/>
      <c r="AH73" s="1007"/>
      <c r="AI73" s="1007"/>
      <c r="AJ73" s="1007"/>
      <c r="AK73" s="1007">
        <v>419</v>
      </c>
      <c r="AL73" s="1007"/>
      <c r="AM73" s="1007"/>
      <c r="AN73" s="1007"/>
      <c r="AO73" s="1007"/>
      <c r="AP73" s="1007">
        <v>14373</v>
      </c>
      <c r="AQ73" s="1007"/>
      <c r="AR73" s="1007"/>
      <c r="AS73" s="1007"/>
      <c r="AT73" s="1007"/>
      <c r="AU73" s="1007" t="s">
        <v>611</v>
      </c>
      <c r="AV73" s="1007"/>
      <c r="AW73" s="1007"/>
      <c r="AX73" s="1007"/>
      <c r="AY73" s="1007"/>
      <c r="AZ73" s="1008"/>
      <c r="BA73" s="1008"/>
      <c r="BB73" s="1008"/>
      <c r="BC73" s="1008"/>
      <c r="BD73" s="1009"/>
      <c r="BE73" s="254"/>
      <c r="BF73" s="254"/>
      <c r="BG73" s="254"/>
      <c r="BH73" s="254"/>
      <c r="BI73" s="254"/>
      <c r="BJ73" s="254"/>
      <c r="BK73" s="254"/>
      <c r="BL73" s="254"/>
      <c r="BM73" s="254"/>
      <c r="BN73" s="254"/>
      <c r="BO73" s="254"/>
      <c r="BP73" s="254"/>
      <c r="BQ73" s="251">
        <v>67</v>
      </c>
      <c r="BR73" s="256"/>
      <c r="BS73" s="989"/>
      <c r="BT73" s="990"/>
      <c r="BU73" s="990"/>
      <c r="BV73" s="990"/>
      <c r="BW73" s="990"/>
      <c r="BX73" s="990"/>
      <c r="BY73" s="990"/>
      <c r="BZ73" s="990"/>
      <c r="CA73" s="990"/>
      <c r="CB73" s="990"/>
      <c r="CC73" s="990"/>
      <c r="CD73" s="990"/>
      <c r="CE73" s="990"/>
      <c r="CF73" s="990"/>
      <c r="CG73" s="991"/>
      <c r="CH73" s="992"/>
      <c r="CI73" s="993"/>
      <c r="CJ73" s="993"/>
      <c r="CK73" s="993"/>
      <c r="CL73" s="994"/>
      <c r="CM73" s="992"/>
      <c r="CN73" s="993"/>
      <c r="CO73" s="993"/>
      <c r="CP73" s="993"/>
      <c r="CQ73" s="994"/>
      <c r="CR73" s="992"/>
      <c r="CS73" s="993"/>
      <c r="CT73" s="993"/>
      <c r="CU73" s="993"/>
      <c r="CV73" s="994"/>
      <c r="CW73" s="992"/>
      <c r="CX73" s="993"/>
      <c r="CY73" s="993"/>
      <c r="CZ73" s="993"/>
      <c r="DA73" s="994"/>
      <c r="DB73" s="992"/>
      <c r="DC73" s="993"/>
      <c r="DD73" s="993"/>
      <c r="DE73" s="993"/>
      <c r="DF73" s="994"/>
      <c r="DG73" s="992"/>
      <c r="DH73" s="993"/>
      <c r="DI73" s="993"/>
      <c r="DJ73" s="993"/>
      <c r="DK73" s="994"/>
      <c r="DL73" s="992"/>
      <c r="DM73" s="993"/>
      <c r="DN73" s="993"/>
      <c r="DO73" s="993"/>
      <c r="DP73" s="994"/>
      <c r="DQ73" s="992"/>
      <c r="DR73" s="993"/>
      <c r="DS73" s="993"/>
      <c r="DT73" s="993"/>
      <c r="DU73" s="994"/>
      <c r="DV73" s="977"/>
      <c r="DW73" s="978"/>
      <c r="DX73" s="978"/>
      <c r="DY73" s="978"/>
      <c r="DZ73" s="979"/>
      <c r="EA73" s="235"/>
    </row>
    <row r="74" spans="1:131" s="236" customFormat="1" ht="26.25" customHeight="1" x14ac:dyDescent="0.2">
      <c r="A74" s="250">
        <v>7</v>
      </c>
      <c r="B74" s="1010"/>
      <c r="C74" s="1011"/>
      <c r="D74" s="1011"/>
      <c r="E74" s="1011"/>
      <c r="F74" s="1011"/>
      <c r="G74" s="1011"/>
      <c r="H74" s="1011"/>
      <c r="I74" s="1011"/>
      <c r="J74" s="1011"/>
      <c r="K74" s="1011"/>
      <c r="L74" s="1011"/>
      <c r="M74" s="1011"/>
      <c r="N74" s="1011"/>
      <c r="O74" s="1011"/>
      <c r="P74" s="1012"/>
      <c r="Q74" s="1013"/>
      <c r="R74" s="1007"/>
      <c r="S74" s="1007"/>
      <c r="T74" s="1007"/>
      <c r="U74" s="1007"/>
      <c r="V74" s="1007"/>
      <c r="W74" s="1007"/>
      <c r="X74" s="1007"/>
      <c r="Y74" s="1007"/>
      <c r="Z74" s="1007"/>
      <c r="AA74" s="1007"/>
      <c r="AB74" s="1007"/>
      <c r="AC74" s="1007"/>
      <c r="AD74" s="1007"/>
      <c r="AE74" s="1007"/>
      <c r="AF74" s="1007"/>
      <c r="AG74" s="1007"/>
      <c r="AH74" s="1007"/>
      <c r="AI74" s="1007"/>
      <c r="AJ74" s="1007"/>
      <c r="AK74" s="1007"/>
      <c r="AL74" s="1007"/>
      <c r="AM74" s="1007"/>
      <c r="AN74" s="1007"/>
      <c r="AO74" s="1007"/>
      <c r="AP74" s="1007"/>
      <c r="AQ74" s="1007"/>
      <c r="AR74" s="1007"/>
      <c r="AS74" s="1007"/>
      <c r="AT74" s="1007"/>
      <c r="AU74" s="1007"/>
      <c r="AV74" s="1007"/>
      <c r="AW74" s="1007"/>
      <c r="AX74" s="1007"/>
      <c r="AY74" s="1007"/>
      <c r="AZ74" s="1008"/>
      <c r="BA74" s="1008"/>
      <c r="BB74" s="1008"/>
      <c r="BC74" s="1008"/>
      <c r="BD74" s="1009"/>
      <c r="BE74" s="254"/>
      <c r="BF74" s="254"/>
      <c r="BG74" s="254"/>
      <c r="BH74" s="254"/>
      <c r="BI74" s="254"/>
      <c r="BJ74" s="254"/>
      <c r="BK74" s="254"/>
      <c r="BL74" s="254"/>
      <c r="BM74" s="254"/>
      <c r="BN74" s="254"/>
      <c r="BO74" s="254"/>
      <c r="BP74" s="254"/>
      <c r="BQ74" s="251">
        <v>68</v>
      </c>
      <c r="BR74" s="256"/>
      <c r="BS74" s="989"/>
      <c r="BT74" s="990"/>
      <c r="BU74" s="990"/>
      <c r="BV74" s="990"/>
      <c r="BW74" s="990"/>
      <c r="BX74" s="990"/>
      <c r="BY74" s="990"/>
      <c r="BZ74" s="990"/>
      <c r="CA74" s="990"/>
      <c r="CB74" s="990"/>
      <c r="CC74" s="990"/>
      <c r="CD74" s="990"/>
      <c r="CE74" s="990"/>
      <c r="CF74" s="990"/>
      <c r="CG74" s="991"/>
      <c r="CH74" s="992"/>
      <c r="CI74" s="993"/>
      <c r="CJ74" s="993"/>
      <c r="CK74" s="993"/>
      <c r="CL74" s="994"/>
      <c r="CM74" s="992"/>
      <c r="CN74" s="993"/>
      <c r="CO74" s="993"/>
      <c r="CP74" s="993"/>
      <c r="CQ74" s="994"/>
      <c r="CR74" s="992"/>
      <c r="CS74" s="993"/>
      <c r="CT74" s="993"/>
      <c r="CU74" s="993"/>
      <c r="CV74" s="994"/>
      <c r="CW74" s="992"/>
      <c r="CX74" s="993"/>
      <c r="CY74" s="993"/>
      <c r="CZ74" s="993"/>
      <c r="DA74" s="994"/>
      <c r="DB74" s="992"/>
      <c r="DC74" s="993"/>
      <c r="DD74" s="993"/>
      <c r="DE74" s="993"/>
      <c r="DF74" s="994"/>
      <c r="DG74" s="992"/>
      <c r="DH74" s="993"/>
      <c r="DI74" s="993"/>
      <c r="DJ74" s="993"/>
      <c r="DK74" s="994"/>
      <c r="DL74" s="992"/>
      <c r="DM74" s="993"/>
      <c r="DN74" s="993"/>
      <c r="DO74" s="993"/>
      <c r="DP74" s="994"/>
      <c r="DQ74" s="992"/>
      <c r="DR74" s="993"/>
      <c r="DS74" s="993"/>
      <c r="DT74" s="993"/>
      <c r="DU74" s="994"/>
      <c r="DV74" s="977"/>
      <c r="DW74" s="978"/>
      <c r="DX74" s="978"/>
      <c r="DY74" s="978"/>
      <c r="DZ74" s="979"/>
      <c r="EA74" s="235"/>
    </row>
    <row r="75" spans="1:131" s="236" customFormat="1" ht="26.25" customHeight="1" x14ac:dyDescent="0.2">
      <c r="A75" s="250">
        <v>8</v>
      </c>
      <c r="B75" s="1010"/>
      <c r="C75" s="1011"/>
      <c r="D75" s="1011"/>
      <c r="E75" s="1011"/>
      <c r="F75" s="1011"/>
      <c r="G75" s="1011"/>
      <c r="H75" s="1011"/>
      <c r="I75" s="1011"/>
      <c r="J75" s="1011"/>
      <c r="K75" s="1011"/>
      <c r="L75" s="1011"/>
      <c r="M75" s="1011"/>
      <c r="N75" s="1011"/>
      <c r="O75" s="1011"/>
      <c r="P75" s="1012"/>
      <c r="Q75" s="1014"/>
      <c r="R75" s="1015"/>
      <c r="S75" s="1015"/>
      <c r="T75" s="1015"/>
      <c r="U75" s="1016"/>
      <c r="V75" s="1017"/>
      <c r="W75" s="1015"/>
      <c r="X75" s="1015"/>
      <c r="Y75" s="1015"/>
      <c r="Z75" s="1016"/>
      <c r="AA75" s="1017"/>
      <c r="AB75" s="1015"/>
      <c r="AC75" s="1015"/>
      <c r="AD75" s="1015"/>
      <c r="AE75" s="1016"/>
      <c r="AF75" s="1017"/>
      <c r="AG75" s="1015"/>
      <c r="AH75" s="1015"/>
      <c r="AI75" s="1015"/>
      <c r="AJ75" s="1016"/>
      <c r="AK75" s="1017"/>
      <c r="AL75" s="1015"/>
      <c r="AM75" s="1015"/>
      <c r="AN75" s="1015"/>
      <c r="AO75" s="1016"/>
      <c r="AP75" s="1017"/>
      <c r="AQ75" s="1015"/>
      <c r="AR75" s="1015"/>
      <c r="AS75" s="1015"/>
      <c r="AT75" s="1016"/>
      <c r="AU75" s="1017"/>
      <c r="AV75" s="1015"/>
      <c r="AW75" s="1015"/>
      <c r="AX75" s="1015"/>
      <c r="AY75" s="1016"/>
      <c r="AZ75" s="1008"/>
      <c r="BA75" s="1008"/>
      <c r="BB75" s="1008"/>
      <c r="BC75" s="1008"/>
      <c r="BD75" s="1009"/>
      <c r="BE75" s="254"/>
      <c r="BF75" s="254"/>
      <c r="BG75" s="254"/>
      <c r="BH75" s="254"/>
      <c r="BI75" s="254"/>
      <c r="BJ75" s="254"/>
      <c r="BK75" s="254"/>
      <c r="BL75" s="254"/>
      <c r="BM75" s="254"/>
      <c r="BN75" s="254"/>
      <c r="BO75" s="254"/>
      <c r="BP75" s="254"/>
      <c r="BQ75" s="251">
        <v>69</v>
      </c>
      <c r="BR75" s="256"/>
      <c r="BS75" s="989"/>
      <c r="BT75" s="990"/>
      <c r="BU75" s="990"/>
      <c r="BV75" s="990"/>
      <c r="BW75" s="990"/>
      <c r="BX75" s="990"/>
      <c r="BY75" s="990"/>
      <c r="BZ75" s="990"/>
      <c r="CA75" s="990"/>
      <c r="CB75" s="990"/>
      <c r="CC75" s="990"/>
      <c r="CD75" s="990"/>
      <c r="CE75" s="990"/>
      <c r="CF75" s="990"/>
      <c r="CG75" s="991"/>
      <c r="CH75" s="992"/>
      <c r="CI75" s="993"/>
      <c r="CJ75" s="993"/>
      <c r="CK75" s="993"/>
      <c r="CL75" s="994"/>
      <c r="CM75" s="992"/>
      <c r="CN75" s="993"/>
      <c r="CO75" s="993"/>
      <c r="CP75" s="993"/>
      <c r="CQ75" s="994"/>
      <c r="CR75" s="992"/>
      <c r="CS75" s="993"/>
      <c r="CT75" s="993"/>
      <c r="CU75" s="993"/>
      <c r="CV75" s="994"/>
      <c r="CW75" s="992"/>
      <c r="CX75" s="993"/>
      <c r="CY75" s="993"/>
      <c r="CZ75" s="993"/>
      <c r="DA75" s="994"/>
      <c r="DB75" s="992"/>
      <c r="DC75" s="993"/>
      <c r="DD75" s="993"/>
      <c r="DE75" s="993"/>
      <c r="DF75" s="994"/>
      <c r="DG75" s="992"/>
      <c r="DH75" s="993"/>
      <c r="DI75" s="993"/>
      <c r="DJ75" s="993"/>
      <c r="DK75" s="994"/>
      <c r="DL75" s="992"/>
      <c r="DM75" s="993"/>
      <c r="DN75" s="993"/>
      <c r="DO75" s="993"/>
      <c r="DP75" s="994"/>
      <c r="DQ75" s="992"/>
      <c r="DR75" s="993"/>
      <c r="DS75" s="993"/>
      <c r="DT75" s="993"/>
      <c r="DU75" s="994"/>
      <c r="DV75" s="977"/>
      <c r="DW75" s="978"/>
      <c r="DX75" s="978"/>
      <c r="DY75" s="978"/>
      <c r="DZ75" s="979"/>
      <c r="EA75" s="235"/>
    </row>
    <row r="76" spans="1:131" s="236" customFormat="1" ht="26.25" customHeight="1" x14ac:dyDescent="0.2">
      <c r="A76" s="250">
        <v>9</v>
      </c>
      <c r="B76" s="1010"/>
      <c r="C76" s="1011"/>
      <c r="D76" s="1011"/>
      <c r="E76" s="1011"/>
      <c r="F76" s="1011"/>
      <c r="G76" s="1011"/>
      <c r="H76" s="1011"/>
      <c r="I76" s="1011"/>
      <c r="J76" s="1011"/>
      <c r="K76" s="1011"/>
      <c r="L76" s="1011"/>
      <c r="M76" s="1011"/>
      <c r="N76" s="1011"/>
      <c r="O76" s="1011"/>
      <c r="P76" s="1012"/>
      <c r="Q76" s="1014"/>
      <c r="R76" s="1015"/>
      <c r="S76" s="1015"/>
      <c r="T76" s="1015"/>
      <c r="U76" s="1016"/>
      <c r="V76" s="1017"/>
      <c r="W76" s="1015"/>
      <c r="X76" s="1015"/>
      <c r="Y76" s="1015"/>
      <c r="Z76" s="1016"/>
      <c r="AA76" s="1017"/>
      <c r="AB76" s="1015"/>
      <c r="AC76" s="1015"/>
      <c r="AD76" s="1015"/>
      <c r="AE76" s="1016"/>
      <c r="AF76" s="1017"/>
      <c r="AG76" s="1015"/>
      <c r="AH76" s="1015"/>
      <c r="AI76" s="1015"/>
      <c r="AJ76" s="1016"/>
      <c r="AK76" s="1017"/>
      <c r="AL76" s="1015"/>
      <c r="AM76" s="1015"/>
      <c r="AN76" s="1015"/>
      <c r="AO76" s="1016"/>
      <c r="AP76" s="1017"/>
      <c r="AQ76" s="1015"/>
      <c r="AR76" s="1015"/>
      <c r="AS76" s="1015"/>
      <c r="AT76" s="1016"/>
      <c r="AU76" s="1017"/>
      <c r="AV76" s="1015"/>
      <c r="AW76" s="1015"/>
      <c r="AX76" s="1015"/>
      <c r="AY76" s="1016"/>
      <c r="AZ76" s="1008"/>
      <c r="BA76" s="1008"/>
      <c r="BB76" s="1008"/>
      <c r="BC76" s="1008"/>
      <c r="BD76" s="1009"/>
      <c r="BE76" s="254"/>
      <c r="BF76" s="254"/>
      <c r="BG76" s="254"/>
      <c r="BH76" s="254"/>
      <c r="BI76" s="254"/>
      <c r="BJ76" s="254"/>
      <c r="BK76" s="254"/>
      <c r="BL76" s="254"/>
      <c r="BM76" s="254"/>
      <c r="BN76" s="254"/>
      <c r="BO76" s="254"/>
      <c r="BP76" s="254"/>
      <c r="BQ76" s="251">
        <v>70</v>
      </c>
      <c r="BR76" s="256"/>
      <c r="BS76" s="989"/>
      <c r="BT76" s="990"/>
      <c r="BU76" s="990"/>
      <c r="BV76" s="990"/>
      <c r="BW76" s="990"/>
      <c r="BX76" s="990"/>
      <c r="BY76" s="990"/>
      <c r="BZ76" s="990"/>
      <c r="CA76" s="990"/>
      <c r="CB76" s="990"/>
      <c r="CC76" s="990"/>
      <c r="CD76" s="990"/>
      <c r="CE76" s="990"/>
      <c r="CF76" s="990"/>
      <c r="CG76" s="991"/>
      <c r="CH76" s="992"/>
      <c r="CI76" s="993"/>
      <c r="CJ76" s="993"/>
      <c r="CK76" s="993"/>
      <c r="CL76" s="994"/>
      <c r="CM76" s="992"/>
      <c r="CN76" s="993"/>
      <c r="CO76" s="993"/>
      <c r="CP76" s="993"/>
      <c r="CQ76" s="994"/>
      <c r="CR76" s="992"/>
      <c r="CS76" s="993"/>
      <c r="CT76" s="993"/>
      <c r="CU76" s="993"/>
      <c r="CV76" s="994"/>
      <c r="CW76" s="992"/>
      <c r="CX76" s="993"/>
      <c r="CY76" s="993"/>
      <c r="CZ76" s="993"/>
      <c r="DA76" s="994"/>
      <c r="DB76" s="992"/>
      <c r="DC76" s="993"/>
      <c r="DD76" s="993"/>
      <c r="DE76" s="993"/>
      <c r="DF76" s="994"/>
      <c r="DG76" s="992"/>
      <c r="DH76" s="993"/>
      <c r="DI76" s="993"/>
      <c r="DJ76" s="993"/>
      <c r="DK76" s="994"/>
      <c r="DL76" s="992"/>
      <c r="DM76" s="993"/>
      <c r="DN76" s="993"/>
      <c r="DO76" s="993"/>
      <c r="DP76" s="994"/>
      <c r="DQ76" s="992"/>
      <c r="DR76" s="993"/>
      <c r="DS76" s="993"/>
      <c r="DT76" s="993"/>
      <c r="DU76" s="994"/>
      <c r="DV76" s="977"/>
      <c r="DW76" s="978"/>
      <c r="DX76" s="978"/>
      <c r="DY76" s="978"/>
      <c r="DZ76" s="979"/>
      <c r="EA76" s="235"/>
    </row>
    <row r="77" spans="1:131" s="236" customFormat="1" ht="26.25" customHeight="1" x14ac:dyDescent="0.2">
      <c r="A77" s="250">
        <v>10</v>
      </c>
      <c r="B77" s="1010"/>
      <c r="C77" s="1011"/>
      <c r="D77" s="1011"/>
      <c r="E77" s="1011"/>
      <c r="F77" s="1011"/>
      <c r="G77" s="1011"/>
      <c r="H77" s="1011"/>
      <c r="I77" s="1011"/>
      <c r="J77" s="1011"/>
      <c r="K77" s="1011"/>
      <c r="L77" s="1011"/>
      <c r="M77" s="1011"/>
      <c r="N77" s="1011"/>
      <c r="O77" s="1011"/>
      <c r="P77" s="1012"/>
      <c r="Q77" s="1014"/>
      <c r="R77" s="1015"/>
      <c r="S77" s="1015"/>
      <c r="T77" s="1015"/>
      <c r="U77" s="1016"/>
      <c r="V77" s="1017"/>
      <c r="W77" s="1015"/>
      <c r="X77" s="1015"/>
      <c r="Y77" s="1015"/>
      <c r="Z77" s="1016"/>
      <c r="AA77" s="1017"/>
      <c r="AB77" s="1015"/>
      <c r="AC77" s="1015"/>
      <c r="AD77" s="1015"/>
      <c r="AE77" s="1016"/>
      <c r="AF77" s="1017"/>
      <c r="AG77" s="1015"/>
      <c r="AH77" s="1015"/>
      <c r="AI77" s="1015"/>
      <c r="AJ77" s="1016"/>
      <c r="AK77" s="1017"/>
      <c r="AL77" s="1015"/>
      <c r="AM77" s="1015"/>
      <c r="AN77" s="1015"/>
      <c r="AO77" s="1016"/>
      <c r="AP77" s="1017"/>
      <c r="AQ77" s="1015"/>
      <c r="AR77" s="1015"/>
      <c r="AS77" s="1015"/>
      <c r="AT77" s="1016"/>
      <c r="AU77" s="1017"/>
      <c r="AV77" s="1015"/>
      <c r="AW77" s="1015"/>
      <c r="AX77" s="1015"/>
      <c r="AY77" s="1016"/>
      <c r="AZ77" s="1008"/>
      <c r="BA77" s="1008"/>
      <c r="BB77" s="1008"/>
      <c r="BC77" s="1008"/>
      <c r="BD77" s="1009"/>
      <c r="BE77" s="254"/>
      <c r="BF77" s="254"/>
      <c r="BG77" s="254"/>
      <c r="BH77" s="254"/>
      <c r="BI77" s="254"/>
      <c r="BJ77" s="254"/>
      <c r="BK77" s="254"/>
      <c r="BL77" s="254"/>
      <c r="BM77" s="254"/>
      <c r="BN77" s="254"/>
      <c r="BO77" s="254"/>
      <c r="BP77" s="254"/>
      <c r="BQ77" s="251">
        <v>71</v>
      </c>
      <c r="BR77" s="256"/>
      <c r="BS77" s="989"/>
      <c r="BT77" s="990"/>
      <c r="BU77" s="990"/>
      <c r="BV77" s="990"/>
      <c r="BW77" s="990"/>
      <c r="BX77" s="990"/>
      <c r="BY77" s="990"/>
      <c r="BZ77" s="990"/>
      <c r="CA77" s="990"/>
      <c r="CB77" s="990"/>
      <c r="CC77" s="990"/>
      <c r="CD77" s="990"/>
      <c r="CE77" s="990"/>
      <c r="CF77" s="990"/>
      <c r="CG77" s="991"/>
      <c r="CH77" s="992"/>
      <c r="CI77" s="993"/>
      <c r="CJ77" s="993"/>
      <c r="CK77" s="993"/>
      <c r="CL77" s="994"/>
      <c r="CM77" s="992"/>
      <c r="CN77" s="993"/>
      <c r="CO77" s="993"/>
      <c r="CP77" s="993"/>
      <c r="CQ77" s="994"/>
      <c r="CR77" s="992"/>
      <c r="CS77" s="993"/>
      <c r="CT77" s="993"/>
      <c r="CU77" s="993"/>
      <c r="CV77" s="994"/>
      <c r="CW77" s="992"/>
      <c r="CX77" s="993"/>
      <c r="CY77" s="993"/>
      <c r="CZ77" s="993"/>
      <c r="DA77" s="994"/>
      <c r="DB77" s="992"/>
      <c r="DC77" s="993"/>
      <c r="DD77" s="993"/>
      <c r="DE77" s="993"/>
      <c r="DF77" s="994"/>
      <c r="DG77" s="992"/>
      <c r="DH77" s="993"/>
      <c r="DI77" s="993"/>
      <c r="DJ77" s="993"/>
      <c r="DK77" s="994"/>
      <c r="DL77" s="992"/>
      <c r="DM77" s="993"/>
      <c r="DN77" s="993"/>
      <c r="DO77" s="993"/>
      <c r="DP77" s="994"/>
      <c r="DQ77" s="992"/>
      <c r="DR77" s="993"/>
      <c r="DS77" s="993"/>
      <c r="DT77" s="993"/>
      <c r="DU77" s="994"/>
      <c r="DV77" s="977"/>
      <c r="DW77" s="978"/>
      <c r="DX77" s="978"/>
      <c r="DY77" s="978"/>
      <c r="DZ77" s="979"/>
      <c r="EA77" s="235"/>
    </row>
    <row r="78" spans="1:131" s="236" customFormat="1" ht="26.25" customHeight="1" x14ac:dyDescent="0.2">
      <c r="A78" s="250">
        <v>11</v>
      </c>
      <c r="B78" s="1010"/>
      <c r="C78" s="1011"/>
      <c r="D78" s="1011"/>
      <c r="E78" s="1011"/>
      <c r="F78" s="1011"/>
      <c r="G78" s="1011"/>
      <c r="H78" s="1011"/>
      <c r="I78" s="1011"/>
      <c r="J78" s="1011"/>
      <c r="K78" s="1011"/>
      <c r="L78" s="1011"/>
      <c r="M78" s="1011"/>
      <c r="N78" s="1011"/>
      <c r="O78" s="1011"/>
      <c r="P78" s="1012"/>
      <c r="Q78" s="1013"/>
      <c r="R78" s="1007"/>
      <c r="S78" s="1007"/>
      <c r="T78" s="1007"/>
      <c r="U78" s="1007"/>
      <c r="V78" s="1007"/>
      <c r="W78" s="1007"/>
      <c r="X78" s="1007"/>
      <c r="Y78" s="1007"/>
      <c r="Z78" s="1007"/>
      <c r="AA78" s="1007"/>
      <c r="AB78" s="1007"/>
      <c r="AC78" s="1007"/>
      <c r="AD78" s="1007"/>
      <c r="AE78" s="1007"/>
      <c r="AF78" s="1007"/>
      <c r="AG78" s="1007"/>
      <c r="AH78" s="1007"/>
      <c r="AI78" s="1007"/>
      <c r="AJ78" s="1007"/>
      <c r="AK78" s="1007"/>
      <c r="AL78" s="1007"/>
      <c r="AM78" s="1007"/>
      <c r="AN78" s="1007"/>
      <c r="AO78" s="1007"/>
      <c r="AP78" s="1007"/>
      <c r="AQ78" s="1007"/>
      <c r="AR78" s="1007"/>
      <c r="AS78" s="1007"/>
      <c r="AT78" s="1007"/>
      <c r="AU78" s="1007"/>
      <c r="AV78" s="1007"/>
      <c r="AW78" s="1007"/>
      <c r="AX78" s="1007"/>
      <c r="AY78" s="1007"/>
      <c r="AZ78" s="1008"/>
      <c r="BA78" s="1008"/>
      <c r="BB78" s="1008"/>
      <c r="BC78" s="1008"/>
      <c r="BD78" s="1009"/>
      <c r="BE78" s="254"/>
      <c r="BF78" s="254"/>
      <c r="BG78" s="254"/>
      <c r="BH78" s="254"/>
      <c r="BI78" s="254"/>
      <c r="BJ78" s="257"/>
      <c r="BK78" s="257"/>
      <c r="BL78" s="257"/>
      <c r="BM78" s="257"/>
      <c r="BN78" s="257"/>
      <c r="BO78" s="254"/>
      <c r="BP78" s="254"/>
      <c r="BQ78" s="251">
        <v>72</v>
      </c>
      <c r="BR78" s="256"/>
      <c r="BS78" s="989"/>
      <c r="BT78" s="990"/>
      <c r="BU78" s="990"/>
      <c r="BV78" s="990"/>
      <c r="BW78" s="990"/>
      <c r="BX78" s="990"/>
      <c r="BY78" s="990"/>
      <c r="BZ78" s="990"/>
      <c r="CA78" s="990"/>
      <c r="CB78" s="990"/>
      <c r="CC78" s="990"/>
      <c r="CD78" s="990"/>
      <c r="CE78" s="990"/>
      <c r="CF78" s="990"/>
      <c r="CG78" s="991"/>
      <c r="CH78" s="992"/>
      <c r="CI78" s="993"/>
      <c r="CJ78" s="993"/>
      <c r="CK78" s="993"/>
      <c r="CL78" s="994"/>
      <c r="CM78" s="992"/>
      <c r="CN78" s="993"/>
      <c r="CO78" s="993"/>
      <c r="CP78" s="993"/>
      <c r="CQ78" s="994"/>
      <c r="CR78" s="992"/>
      <c r="CS78" s="993"/>
      <c r="CT78" s="993"/>
      <c r="CU78" s="993"/>
      <c r="CV78" s="994"/>
      <c r="CW78" s="992"/>
      <c r="CX78" s="993"/>
      <c r="CY78" s="993"/>
      <c r="CZ78" s="993"/>
      <c r="DA78" s="994"/>
      <c r="DB78" s="992"/>
      <c r="DC78" s="993"/>
      <c r="DD78" s="993"/>
      <c r="DE78" s="993"/>
      <c r="DF78" s="994"/>
      <c r="DG78" s="992"/>
      <c r="DH78" s="993"/>
      <c r="DI78" s="993"/>
      <c r="DJ78" s="993"/>
      <c r="DK78" s="994"/>
      <c r="DL78" s="992"/>
      <c r="DM78" s="993"/>
      <c r="DN78" s="993"/>
      <c r="DO78" s="993"/>
      <c r="DP78" s="994"/>
      <c r="DQ78" s="992"/>
      <c r="DR78" s="993"/>
      <c r="DS78" s="993"/>
      <c r="DT78" s="993"/>
      <c r="DU78" s="994"/>
      <c r="DV78" s="977"/>
      <c r="DW78" s="978"/>
      <c r="DX78" s="978"/>
      <c r="DY78" s="978"/>
      <c r="DZ78" s="979"/>
      <c r="EA78" s="235"/>
    </row>
    <row r="79" spans="1:131" s="236" customFormat="1" ht="26.25" customHeight="1" x14ac:dyDescent="0.2">
      <c r="A79" s="250">
        <v>12</v>
      </c>
      <c r="B79" s="1010"/>
      <c r="C79" s="1011"/>
      <c r="D79" s="1011"/>
      <c r="E79" s="1011"/>
      <c r="F79" s="1011"/>
      <c r="G79" s="1011"/>
      <c r="H79" s="1011"/>
      <c r="I79" s="1011"/>
      <c r="J79" s="1011"/>
      <c r="K79" s="1011"/>
      <c r="L79" s="1011"/>
      <c r="M79" s="1011"/>
      <c r="N79" s="1011"/>
      <c r="O79" s="1011"/>
      <c r="P79" s="1012"/>
      <c r="Q79" s="1013"/>
      <c r="R79" s="1007"/>
      <c r="S79" s="1007"/>
      <c r="T79" s="1007"/>
      <c r="U79" s="1007"/>
      <c r="V79" s="1007"/>
      <c r="W79" s="1007"/>
      <c r="X79" s="1007"/>
      <c r="Y79" s="1007"/>
      <c r="Z79" s="1007"/>
      <c r="AA79" s="1007"/>
      <c r="AB79" s="1007"/>
      <c r="AC79" s="1007"/>
      <c r="AD79" s="1007"/>
      <c r="AE79" s="1007"/>
      <c r="AF79" s="1007"/>
      <c r="AG79" s="1007"/>
      <c r="AH79" s="1007"/>
      <c r="AI79" s="1007"/>
      <c r="AJ79" s="1007"/>
      <c r="AK79" s="1007"/>
      <c r="AL79" s="1007"/>
      <c r="AM79" s="1007"/>
      <c r="AN79" s="1007"/>
      <c r="AO79" s="1007"/>
      <c r="AP79" s="1007"/>
      <c r="AQ79" s="1007"/>
      <c r="AR79" s="1007"/>
      <c r="AS79" s="1007"/>
      <c r="AT79" s="1007"/>
      <c r="AU79" s="1007"/>
      <c r="AV79" s="1007"/>
      <c r="AW79" s="1007"/>
      <c r="AX79" s="1007"/>
      <c r="AY79" s="1007"/>
      <c r="AZ79" s="1008"/>
      <c r="BA79" s="1008"/>
      <c r="BB79" s="1008"/>
      <c r="BC79" s="1008"/>
      <c r="BD79" s="1009"/>
      <c r="BE79" s="254"/>
      <c r="BF79" s="254"/>
      <c r="BG79" s="254"/>
      <c r="BH79" s="254"/>
      <c r="BI79" s="254"/>
      <c r="BJ79" s="257"/>
      <c r="BK79" s="257"/>
      <c r="BL79" s="257"/>
      <c r="BM79" s="257"/>
      <c r="BN79" s="257"/>
      <c r="BO79" s="254"/>
      <c r="BP79" s="254"/>
      <c r="BQ79" s="251">
        <v>73</v>
      </c>
      <c r="BR79" s="256"/>
      <c r="BS79" s="989"/>
      <c r="BT79" s="990"/>
      <c r="BU79" s="990"/>
      <c r="BV79" s="990"/>
      <c r="BW79" s="990"/>
      <c r="BX79" s="990"/>
      <c r="BY79" s="990"/>
      <c r="BZ79" s="990"/>
      <c r="CA79" s="990"/>
      <c r="CB79" s="990"/>
      <c r="CC79" s="990"/>
      <c r="CD79" s="990"/>
      <c r="CE79" s="990"/>
      <c r="CF79" s="990"/>
      <c r="CG79" s="991"/>
      <c r="CH79" s="992"/>
      <c r="CI79" s="993"/>
      <c r="CJ79" s="993"/>
      <c r="CK79" s="993"/>
      <c r="CL79" s="994"/>
      <c r="CM79" s="992"/>
      <c r="CN79" s="993"/>
      <c r="CO79" s="993"/>
      <c r="CP79" s="993"/>
      <c r="CQ79" s="994"/>
      <c r="CR79" s="992"/>
      <c r="CS79" s="993"/>
      <c r="CT79" s="993"/>
      <c r="CU79" s="993"/>
      <c r="CV79" s="994"/>
      <c r="CW79" s="992"/>
      <c r="CX79" s="993"/>
      <c r="CY79" s="993"/>
      <c r="CZ79" s="993"/>
      <c r="DA79" s="994"/>
      <c r="DB79" s="992"/>
      <c r="DC79" s="993"/>
      <c r="DD79" s="993"/>
      <c r="DE79" s="993"/>
      <c r="DF79" s="994"/>
      <c r="DG79" s="992"/>
      <c r="DH79" s="993"/>
      <c r="DI79" s="993"/>
      <c r="DJ79" s="993"/>
      <c r="DK79" s="994"/>
      <c r="DL79" s="992"/>
      <c r="DM79" s="993"/>
      <c r="DN79" s="993"/>
      <c r="DO79" s="993"/>
      <c r="DP79" s="994"/>
      <c r="DQ79" s="992"/>
      <c r="DR79" s="993"/>
      <c r="DS79" s="993"/>
      <c r="DT79" s="993"/>
      <c r="DU79" s="994"/>
      <c r="DV79" s="977"/>
      <c r="DW79" s="978"/>
      <c r="DX79" s="978"/>
      <c r="DY79" s="978"/>
      <c r="DZ79" s="979"/>
      <c r="EA79" s="235"/>
    </row>
    <row r="80" spans="1:131" s="236" customFormat="1" ht="26.25" customHeight="1" x14ac:dyDescent="0.2">
      <c r="A80" s="250">
        <v>13</v>
      </c>
      <c r="B80" s="1010"/>
      <c r="C80" s="1011"/>
      <c r="D80" s="1011"/>
      <c r="E80" s="1011"/>
      <c r="F80" s="1011"/>
      <c r="G80" s="1011"/>
      <c r="H80" s="1011"/>
      <c r="I80" s="1011"/>
      <c r="J80" s="1011"/>
      <c r="K80" s="1011"/>
      <c r="L80" s="1011"/>
      <c r="M80" s="1011"/>
      <c r="N80" s="1011"/>
      <c r="O80" s="1011"/>
      <c r="P80" s="1012"/>
      <c r="Q80" s="1013"/>
      <c r="R80" s="1007"/>
      <c r="S80" s="1007"/>
      <c r="T80" s="1007"/>
      <c r="U80" s="1007"/>
      <c r="V80" s="1007"/>
      <c r="W80" s="1007"/>
      <c r="X80" s="1007"/>
      <c r="Y80" s="1007"/>
      <c r="Z80" s="1007"/>
      <c r="AA80" s="1007"/>
      <c r="AB80" s="1007"/>
      <c r="AC80" s="1007"/>
      <c r="AD80" s="1007"/>
      <c r="AE80" s="1007"/>
      <c r="AF80" s="1007"/>
      <c r="AG80" s="1007"/>
      <c r="AH80" s="1007"/>
      <c r="AI80" s="1007"/>
      <c r="AJ80" s="1007"/>
      <c r="AK80" s="1007"/>
      <c r="AL80" s="1007"/>
      <c r="AM80" s="1007"/>
      <c r="AN80" s="1007"/>
      <c r="AO80" s="1007"/>
      <c r="AP80" s="1007"/>
      <c r="AQ80" s="1007"/>
      <c r="AR80" s="1007"/>
      <c r="AS80" s="1007"/>
      <c r="AT80" s="1007"/>
      <c r="AU80" s="1007"/>
      <c r="AV80" s="1007"/>
      <c r="AW80" s="1007"/>
      <c r="AX80" s="1007"/>
      <c r="AY80" s="1007"/>
      <c r="AZ80" s="1008"/>
      <c r="BA80" s="1008"/>
      <c r="BB80" s="1008"/>
      <c r="BC80" s="1008"/>
      <c r="BD80" s="1009"/>
      <c r="BE80" s="254"/>
      <c r="BF80" s="254"/>
      <c r="BG80" s="254"/>
      <c r="BH80" s="254"/>
      <c r="BI80" s="254"/>
      <c r="BJ80" s="254"/>
      <c r="BK80" s="254"/>
      <c r="BL80" s="254"/>
      <c r="BM80" s="254"/>
      <c r="BN80" s="254"/>
      <c r="BO80" s="254"/>
      <c r="BP80" s="254"/>
      <c r="BQ80" s="251">
        <v>74</v>
      </c>
      <c r="BR80" s="256"/>
      <c r="BS80" s="989"/>
      <c r="BT80" s="990"/>
      <c r="BU80" s="990"/>
      <c r="BV80" s="990"/>
      <c r="BW80" s="990"/>
      <c r="BX80" s="990"/>
      <c r="BY80" s="990"/>
      <c r="BZ80" s="990"/>
      <c r="CA80" s="990"/>
      <c r="CB80" s="990"/>
      <c r="CC80" s="990"/>
      <c r="CD80" s="990"/>
      <c r="CE80" s="990"/>
      <c r="CF80" s="990"/>
      <c r="CG80" s="991"/>
      <c r="CH80" s="992"/>
      <c r="CI80" s="993"/>
      <c r="CJ80" s="993"/>
      <c r="CK80" s="993"/>
      <c r="CL80" s="994"/>
      <c r="CM80" s="992"/>
      <c r="CN80" s="993"/>
      <c r="CO80" s="993"/>
      <c r="CP80" s="993"/>
      <c r="CQ80" s="994"/>
      <c r="CR80" s="992"/>
      <c r="CS80" s="993"/>
      <c r="CT80" s="993"/>
      <c r="CU80" s="993"/>
      <c r="CV80" s="994"/>
      <c r="CW80" s="992"/>
      <c r="CX80" s="993"/>
      <c r="CY80" s="993"/>
      <c r="CZ80" s="993"/>
      <c r="DA80" s="994"/>
      <c r="DB80" s="992"/>
      <c r="DC80" s="993"/>
      <c r="DD80" s="993"/>
      <c r="DE80" s="993"/>
      <c r="DF80" s="994"/>
      <c r="DG80" s="992"/>
      <c r="DH80" s="993"/>
      <c r="DI80" s="993"/>
      <c r="DJ80" s="993"/>
      <c r="DK80" s="994"/>
      <c r="DL80" s="992"/>
      <c r="DM80" s="993"/>
      <c r="DN80" s="993"/>
      <c r="DO80" s="993"/>
      <c r="DP80" s="994"/>
      <c r="DQ80" s="992"/>
      <c r="DR80" s="993"/>
      <c r="DS80" s="993"/>
      <c r="DT80" s="993"/>
      <c r="DU80" s="994"/>
      <c r="DV80" s="977"/>
      <c r="DW80" s="978"/>
      <c r="DX80" s="978"/>
      <c r="DY80" s="978"/>
      <c r="DZ80" s="979"/>
      <c r="EA80" s="235"/>
    </row>
    <row r="81" spans="1:131" s="236" customFormat="1" ht="26.25" customHeight="1" x14ac:dyDescent="0.2">
      <c r="A81" s="250">
        <v>14</v>
      </c>
      <c r="B81" s="1010"/>
      <c r="C81" s="1011"/>
      <c r="D81" s="1011"/>
      <c r="E81" s="1011"/>
      <c r="F81" s="1011"/>
      <c r="G81" s="1011"/>
      <c r="H81" s="1011"/>
      <c r="I81" s="1011"/>
      <c r="J81" s="1011"/>
      <c r="K81" s="1011"/>
      <c r="L81" s="1011"/>
      <c r="M81" s="1011"/>
      <c r="N81" s="1011"/>
      <c r="O81" s="1011"/>
      <c r="P81" s="1012"/>
      <c r="Q81" s="1013"/>
      <c r="R81" s="1007"/>
      <c r="S81" s="1007"/>
      <c r="T81" s="1007"/>
      <c r="U81" s="1007"/>
      <c r="V81" s="1007"/>
      <c r="W81" s="1007"/>
      <c r="X81" s="1007"/>
      <c r="Y81" s="1007"/>
      <c r="Z81" s="1007"/>
      <c r="AA81" s="1007"/>
      <c r="AB81" s="1007"/>
      <c r="AC81" s="1007"/>
      <c r="AD81" s="1007"/>
      <c r="AE81" s="1007"/>
      <c r="AF81" s="1007"/>
      <c r="AG81" s="1007"/>
      <c r="AH81" s="1007"/>
      <c r="AI81" s="1007"/>
      <c r="AJ81" s="1007"/>
      <c r="AK81" s="1007"/>
      <c r="AL81" s="1007"/>
      <c r="AM81" s="1007"/>
      <c r="AN81" s="1007"/>
      <c r="AO81" s="1007"/>
      <c r="AP81" s="1007"/>
      <c r="AQ81" s="1007"/>
      <c r="AR81" s="1007"/>
      <c r="AS81" s="1007"/>
      <c r="AT81" s="1007"/>
      <c r="AU81" s="1007"/>
      <c r="AV81" s="1007"/>
      <c r="AW81" s="1007"/>
      <c r="AX81" s="1007"/>
      <c r="AY81" s="1007"/>
      <c r="AZ81" s="1008"/>
      <c r="BA81" s="1008"/>
      <c r="BB81" s="1008"/>
      <c r="BC81" s="1008"/>
      <c r="BD81" s="1009"/>
      <c r="BE81" s="254"/>
      <c r="BF81" s="254"/>
      <c r="BG81" s="254"/>
      <c r="BH81" s="254"/>
      <c r="BI81" s="254"/>
      <c r="BJ81" s="254"/>
      <c r="BK81" s="254"/>
      <c r="BL81" s="254"/>
      <c r="BM81" s="254"/>
      <c r="BN81" s="254"/>
      <c r="BO81" s="254"/>
      <c r="BP81" s="254"/>
      <c r="BQ81" s="251">
        <v>75</v>
      </c>
      <c r="BR81" s="256"/>
      <c r="BS81" s="989"/>
      <c r="BT81" s="990"/>
      <c r="BU81" s="990"/>
      <c r="BV81" s="990"/>
      <c r="BW81" s="990"/>
      <c r="BX81" s="990"/>
      <c r="BY81" s="990"/>
      <c r="BZ81" s="990"/>
      <c r="CA81" s="990"/>
      <c r="CB81" s="990"/>
      <c r="CC81" s="990"/>
      <c r="CD81" s="990"/>
      <c r="CE81" s="990"/>
      <c r="CF81" s="990"/>
      <c r="CG81" s="991"/>
      <c r="CH81" s="992"/>
      <c r="CI81" s="993"/>
      <c r="CJ81" s="993"/>
      <c r="CK81" s="993"/>
      <c r="CL81" s="994"/>
      <c r="CM81" s="992"/>
      <c r="CN81" s="993"/>
      <c r="CO81" s="993"/>
      <c r="CP81" s="993"/>
      <c r="CQ81" s="994"/>
      <c r="CR81" s="992"/>
      <c r="CS81" s="993"/>
      <c r="CT81" s="993"/>
      <c r="CU81" s="993"/>
      <c r="CV81" s="994"/>
      <c r="CW81" s="992"/>
      <c r="CX81" s="993"/>
      <c r="CY81" s="993"/>
      <c r="CZ81" s="993"/>
      <c r="DA81" s="994"/>
      <c r="DB81" s="992"/>
      <c r="DC81" s="993"/>
      <c r="DD81" s="993"/>
      <c r="DE81" s="993"/>
      <c r="DF81" s="994"/>
      <c r="DG81" s="992"/>
      <c r="DH81" s="993"/>
      <c r="DI81" s="993"/>
      <c r="DJ81" s="993"/>
      <c r="DK81" s="994"/>
      <c r="DL81" s="992"/>
      <c r="DM81" s="993"/>
      <c r="DN81" s="993"/>
      <c r="DO81" s="993"/>
      <c r="DP81" s="994"/>
      <c r="DQ81" s="992"/>
      <c r="DR81" s="993"/>
      <c r="DS81" s="993"/>
      <c r="DT81" s="993"/>
      <c r="DU81" s="994"/>
      <c r="DV81" s="977"/>
      <c r="DW81" s="978"/>
      <c r="DX81" s="978"/>
      <c r="DY81" s="978"/>
      <c r="DZ81" s="979"/>
      <c r="EA81" s="235"/>
    </row>
    <row r="82" spans="1:131" s="236" customFormat="1" ht="26.25" customHeight="1" x14ac:dyDescent="0.2">
      <c r="A82" s="250">
        <v>15</v>
      </c>
      <c r="B82" s="1010"/>
      <c r="C82" s="1011"/>
      <c r="D82" s="1011"/>
      <c r="E82" s="1011"/>
      <c r="F82" s="1011"/>
      <c r="G82" s="1011"/>
      <c r="H82" s="1011"/>
      <c r="I82" s="1011"/>
      <c r="J82" s="1011"/>
      <c r="K82" s="1011"/>
      <c r="L82" s="1011"/>
      <c r="M82" s="1011"/>
      <c r="N82" s="1011"/>
      <c r="O82" s="1011"/>
      <c r="P82" s="1012"/>
      <c r="Q82" s="1013"/>
      <c r="R82" s="1007"/>
      <c r="S82" s="1007"/>
      <c r="T82" s="1007"/>
      <c r="U82" s="1007"/>
      <c r="V82" s="1007"/>
      <c r="W82" s="1007"/>
      <c r="X82" s="1007"/>
      <c r="Y82" s="1007"/>
      <c r="Z82" s="1007"/>
      <c r="AA82" s="1007"/>
      <c r="AB82" s="1007"/>
      <c r="AC82" s="1007"/>
      <c r="AD82" s="1007"/>
      <c r="AE82" s="1007"/>
      <c r="AF82" s="1007"/>
      <c r="AG82" s="1007"/>
      <c r="AH82" s="1007"/>
      <c r="AI82" s="1007"/>
      <c r="AJ82" s="1007"/>
      <c r="AK82" s="1007"/>
      <c r="AL82" s="1007"/>
      <c r="AM82" s="1007"/>
      <c r="AN82" s="1007"/>
      <c r="AO82" s="1007"/>
      <c r="AP82" s="1007"/>
      <c r="AQ82" s="1007"/>
      <c r="AR82" s="1007"/>
      <c r="AS82" s="1007"/>
      <c r="AT82" s="1007"/>
      <c r="AU82" s="1007"/>
      <c r="AV82" s="1007"/>
      <c r="AW82" s="1007"/>
      <c r="AX82" s="1007"/>
      <c r="AY82" s="1007"/>
      <c r="AZ82" s="1008"/>
      <c r="BA82" s="1008"/>
      <c r="BB82" s="1008"/>
      <c r="BC82" s="1008"/>
      <c r="BD82" s="1009"/>
      <c r="BE82" s="254"/>
      <c r="BF82" s="254"/>
      <c r="BG82" s="254"/>
      <c r="BH82" s="254"/>
      <c r="BI82" s="254"/>
      <c r="BJ82" s="254"/>
      <c r="BK82" s="254"/>
      <c r="BL82" s="254"/>
      <c r="BM82" s="254"/>
      <c r="BN82" s="254"/>
      <c r="BO82" s="254"/>
      <c r="BP82" s="254"/>
      <c r="BQ82" s="251">
        <v>76</v>
      </c>
      <c r="BR82" s="256"/>
      <c r="BS82" s="989"/>
      <c r="BT82" s="990"/>
      <c r="BU82" s="990"/>
      <c r="BV82" s="990"/>
      <c r="BW82" s="990"/>
      <c r="BX82" s="990"/>
      <c r="BY82" s="990"/>
      <c r="BZ82" s="990"/>
      <c r="CA82" s="990"/>
      <c r="CB82" s="990"/>
      <c r="CC82" s="990"/>
      <c r="CD82" s="990"/>
      <c r="CE82" s="990"/>
      <c r="CF82" s="990"/>
      <c r="CG82" s="991"/>
      <c r="CH82" s="992"/>
      <c r="CI82" s="993"/>
      <c r="CJ82" s="993"/>
      <c r="CK82" s="993"/>
      <c r="CL82" s="994"/>
      <c r="CM82" s="992"/>
      <c r="CN82" s="993"/>
      <c r="CO82" s="993"/>
      <c r="CP82" s="993"/>
      <c r="CQ82" s="994"/>
      <c r="CR82" s="992"/>
      <c r="CS82" s="993"/>
      <c r="CT82" s="993"/>
      <c r="CU82" s="993"/>
      <c r="CV82" s="994"/>
      <c r="CW82" s="992"/>
      <c r="CX82" s="993"/>
      <c r="CY82" s="993"/>
      <c r="CZ82" s="993"/>
      <c r="DA82" s="994"/>
      <c r="DB82" s="992"/>
      <c r="DC82" s="993"/>
      <c r="DD82" s="993"/>
      <c r="DE82" s="993"/>
      <c r="DF82" s="994"/>
      <c r="DG82" s="992"/>
      <c r="DH82" s="993"/>
      <c r="DI82" s="993"/>
      <c r="DJ82" s="993"/>
      <c r="DK82" s="994"/>
      <c r="DL82" s="992"/>
      <c r="DM82" s="993"/>
      <c r="DN82" s="993"/>
      <c r="DO82" s="993"/>
      <c r="DP82" s="994"/>
      <c r="DQ82" s="992"/>
      <c r="DR82" s="993"/>
      <c r="DS82" s="993"/>
      <c r="DT82" s="993"/>
      <c r="DU82" s="994"/>
      <c r="DV82" s="977"/>
      <c r="DW82" s="978"/>
      <c r="DX82" s="978"/>
      <c r="DY82" s="978"/>
      <c r="DZ82" s="979"/>
      <c r="EA82" s="235"/>
    </row>
    <row r="83" spans="1:131" s="236" customFormat="1" ht="26.25" customHeight="1" x14ac:dyDescent="0.2">
      <c r="A83" s="250">
        <v>16</v>
      </c>
      <c r="B83" s="1010"/>
      <c r="C83" s="1011"/>
      <c r="D83" s="1011"/>
      <c r="E83" s="1011"/>
      <c r="F83" s="1011"/>
      <c r="G83" s="1011"/>
      <c r="H83" s="1011"/>
      <c r="I83" s="1011"/>
      <c r="J83" s="1011"/>
      <c r="K83" s="1011"/>
      <c r="L83" s="1011"/>
      <c r="M83" s="1011"/>
      <c r="N83" s="1011"/>
      <c r="O83" s="1011"/>
      <c r="P83" s="1012"/>
      <c r="Q83" s="1013"/>
      <c r="R83" s="1007"/>
      <c r="S83" s="1007"/>
      <c r="T83" s="1007"/>
      <c r="U83" s="1007"/>
      <c r="V83" s="1007"/>
      <c r="W83" s="1007"/>
      <c r="X83" s="1007"/>
      <c r="Y83" s="1007"/>
      <c r="Z83" s="1007"/>
      <c r="AA83" s="1007"/>
      <c r="AB83" s="1007"/>
      <c r="AC83" s="1007"/>
      <c r="AD83" s="1007"/>
      <c r="AE83" s="1007"/>
      <c r="AF83" s="1007"/>
      <c r="AG83" s="1007"/>
      <c r="AH83" s="1007"/>
      <c r="AI83" s="1007"/>
      <c r="AJ83" s="1007"/>
      <c r="AK83" s="1007"/>
      <c r="AL83" s="1007"/>
      <c r="AM83" s="1007"/>
      <c r="AN83" s="1007"/>
      <c r="AO83" s="1007"/>
      <c r="AP83" s="1007"/>
      <c r="AQ83" s="1007"/>
      <c r="AR83" s="1007"/>
      <c r="AS83" s="1007"/>
      <c r="AT83" s="1007"/>
      <c r="AU83" s="1007"/>
      <c r="AV83" s="1007"/>
      <c r="AW83" s="1007"/>
      <c r="AX83" s="1007"/>
      <c r="AY83" s="1007"/>
      <c r="AZ83" s="1008"/>
      <c r="BA83" s="1008"/>
      <c r="BB83" s="1008"/>
      <c r="BC83" s="1008"/>
      <c r="BD83" s="1009"/>
      <c r="BE83" s="254"/>
      <c r="BF83" s="254"/>
      <c r="BG83" s="254"/>
      <c r="BH83" s="254"/>
      <c r="BI83" s="254"/>
      <c r="BJ83" s="254"/>
      <c r="BK83" s="254"/>
      <c r="BL83" s="254"/>
      <c r="BM83" s="254"/>
      <c r="BN83" s="254"/>
      <c r="BO83" s="254"/>
      <c r="BP83" s="254"/>
      <c r="BQ83" s="251">
        <v>77</v>
      </c>
      <c r="BR83" s="256"/>
      <c r="BS83" s="989"/>
      <c r="BT83" s="990"/>
      <c r="BU83" s="990"/>
      <c r="BV83" s="990"/>
      <c r="BW83" s="990"/>
      <c r="BX83" s="990"/>
      <c r="BY83" s="990"/>
      <c r="BZ83" s="990"/>
      <c r="CA83" s="990"/>
      <c r="CB83" s="990"/>
      <c r="CC83" s="990"/>
      <c r="CD83" s="990"/>
      <c r="CE83" s="990"/>
      <c r="CF83" s="990"/>
      <c r="CG83" s="991"/>
      <c r="CH83" s="992"/>
      <c r="CI83" s="993"/>
      <c r="CJ83" s="993"/>
      <c r="CK83" s="993"/>
      <c r="CL83" s="994"/>
      <c r="CM83" s="992"/>
      <c r="CN83" s="993"/>
      <c r="CO83" s="993"/>
      <c r="CP83" s="993"/>
      <c r="CQ83" s="994"/>
      <c r="CR83" s="992"/>
      <c r="CS83" s="993"/>
      <c r="CT83" s="993"/>
      <c r="CU83" s="993"/>
      <c r="CV83" s="994"/>
      <c r="CW83" s="992"/>
      <c r="CX83" s="993"/>
      <c r="CY83" s="993"/>
      <c r="CZ83" s="993"/>
      <c r="DA83" s="994"/>
      <c r="DB83" s="992"/>
      <c r="DC83" s="993"/>
      <c r="DD83" s="993"/>
      <c r="DE83" s="993"/>
      <c r="DF83" s="994"/>
      <c r="DG83" s="992"/>
      <c r="DH83" s="993"/>
      <c r="DI83" s="993"/>
      <c r="DJ83" s="993"/>
      <c r="DK83" s="994"/>
      <c r="DL83" s="992"/>
      <c r="DM83" s="993"/>
      <c r="DN83" s="993"/>
      <c r="DO83" s="993"/>
      <c r="DP83" s="994"/>
      <c r="DQ83" s="992"/>
      <c r="DR83" s="993"/>
      <c r="DS83" s="993"/>
      <c r="DT83" s="993"/>
      <c r="DU83" s="994"/>
      <c r="DV83" s="977"/>
      <c r="DW83" s="978"/>
      <c r="DX83" s="978"/>
      <c r="DY83" s="978"/>
      <c r="DZ83" s="979"/>
      <c r="EA83" s="235"/>
    </row>
    <row r="84" spans="1:131" s="236" customFormat="1" ht="26.25" customHeight="1" x14ac:dyDescent="0.2">
      <c r="A84" s="250">
        <v>17</v>
      </c>
      <c r="B84" s="1010"/>
      <c r="C84" s="1011"/>
      <c r="D84" s="1011"/>
      <c r="E84" s="1011"/>
      <c r="F84" s="1011"/>
      <c r="G84" s="1011"/>
      <c r="H84" s="1011"/>
      <c r="I84" s="1011"/>
      <c r="J84" s="1011"/>
      <c r="K84" s="1011"/>
      <c r="L84" s="1011"/>
      <c r="M84" s="1011"/>
      <c r="N84" s="1011"/>
      <c r="O84" s="1011"/>
      <c r="P84" s="1012"/>
      <c r="Q84" s="1013"/>
      <c r="R84" s="1007"/>
      <c r="S84" s="1007"/>
      <c r="T84" s="1007"/>
      <c r="U84" s="1007"/>
      <c r="V84" s="1007"/>
      <c r="W84" s="1007"/>
      <c r="X84" s="1007"/>
      <c r="Y84" s="1007"/>
      <c r="Z84" s="1007"/>
      <c r="AA84" s="1007"/>
      <c r="AB84" s="1007"/>
      <c r="AC84" s="1007"/>
      <c r="AD84" s="1007"/>
      <c r="AE84" s="1007"/>
      <c r="AF84" s="1007"/>
      <c r="AG84" s="1007"/>
      <c r="AH84" s="1007"/>
      <c r="AI84" s="1007"/>
      <c r="AJ84" s="1007"/>
      <c r="AK84" s="1007"/>
      <c r="AL84" s="1007"/>
      <c r="AM84" s="1007"/>
      <c r="AN84" s="1007"/>
      <c r="AO84" s="1007"/>
      <c r="AP84" s="1007"/>
      <c r="AQ84" s="1007"/>
      <c r="AR84" s="1007"/>
      <c r="AS84" s="1007"/>
      <c r="AT84" s="1007"/>
      <c r="AU84" s="1007"/>
      <c r="AV84" s="1007"/>
      <c r="AW84" s="1007"/>
      <c r="AX84" s="1007"/>
      <c r="AY84" s="1007"/>
      <c r="AZ84" s="1008"/>
      <c r="BA84" s="1008"/>
      <c r="BB84" s="1008"/>
      <c r="BC84" s="1008"/>
      <c r="BD84" s="1009"/>
      <c r="BE84" s="254"/>
      <c r="BF84" s="254"/>
      <c r="BG84" s="254"/>
      <c r="BH84" s="254"/>
      <c r="BI84" s="254"/>
      <c r="BJ84" s="254"/>
      <c r="BK84" s="254"/>
      <c r="BL84" s="254"/>
      <c r="BM84" s="254"/>
      <c r="BN84" s="254"/>
      <c r="BO84" s="254"/>
      <c r="BP84" s="254"/>
      <c r="BQ84" s="251">
        <v>78</v>
      </c>
      <c r="BR84" s="256"/>
      <c r="BS84" s="989"/>
      <c r="BT84" s="990"/>
      <c r="BU84" s="990"/>
      <c r="BV84" s="990"/>
      <c r="BW84" s="990"/>
      <c r="BX84" s="990"/>
      <c r="BY84" s="990"/>
      <c r="BZ84" s="990"/>
      <c r="CA84" s="990"/>
      <c r="CB84" s="990"/>
      <c r="CC84" s="990"/>
      <c r="CD84" s="990"/>
      <c r="CE84" s="990"/>
      <c r="CF84" s="990"/>
      <c r="CG84" s="991"/>
      <c r="CH84" s="992"/>
      <c r="CI84" s="993"/>
      <c r="CJ84" s="993"/>
      <c r="CK84" s="993"/>
      <c r="CL84" s="994"/>
      <c r="CM84" s="992"/>
      <c r="CN84" s="993"/>
      <c r="CO84" s="993"/>
      <c r="CP84" s="993"/>
      <c r="CQ84" s="994"/>
      <c r="CR84" s="992"/>
      <c r="CS84" s="993"/>
      <c r="CT84" s="993"/>
      <c r="CU84" s="993"/>
      <c r="CV84" s="994"/>
      <c r="CW84" s="992"/>
      <c r="CX84" s="993"/>
      <c r="CY84" s="993"/>
      <c r="CZ84" s="993"/>
      <c r="DA84" s="994"/>
      <c r="DB84" s="992"/>
      <c r="DC84" s="993"/>
      <c r="DD84" s="993"/>
      <c r="DE84" s="993"/>
      <c r="DF84" s="994"/>
      <c r="DG84" s="992"/>
      <c r="DH84" s="993"/>
      <c r="DI84" s="993"/>
      <c r="DJ84" s="993"/>
      <c r="DK84" s="994"/>
      <c r="DL84" s="992"/>
      <c r="DM84" s="993"/>
      <c r="DN84" s="993"/>
      <c r="DO84" s="993"/>
      <c r="DP84" s="994"/>
      <c r="DQ84" s="992"/>
      <c r="DR84" s="993"/>
      <c r="DS84" s="993"/>
      <c r="DT84" s="993"/>
      <c r="DU84" s="994"/>
      <c r="DV84" s="977"/>
      <c r="DW84" s="978"/>
      <c r="DX84" s="978"/>
      <c r="DY84" s="978"/>
      <c r="DZ84" s="979"/>
      <c r="EA84" s="235"/>
    </row>
    <row r="85" spans="1:131" s="236" customFormat="1" ht="26.25" customHeight="1" x14ac:dyDescent="0.2">
      <c r="A85" s="250">
        <v>18</v>
      </c>
      <c r="B85" s="1010"/>
      <c r="C85" s="1011"/>
      <c r="D85" s="1011"/>
      <c r="E85" s="1011"/>
      <c r="F85" s="1011"/>
      <c r="G85" s="1011"/>
      <c r="H85" s="1011"/>
      <c r="I85" s="1011"/>
      <c r="J85" s="1011"/>
      <c r="K85" s="1011"/>
      <c r="L85" s="1011"/>
      <c r="M85" s="1011"/>
      <c r="N85" s="1011"/>
      <c r="O85" s="1011"/>
      <c r="P85" s="1012"/>
      <c r="Q85" s="1013"/>
      <c r="R85" s="1007"/>
      <c r="S85" s="1007"/>
      <c r="T85" s="1007"/>
      <c r="U85" s="1007"/>
      <c r="V85" s="1007"/>
      <c r="W85" s="1007"/>
      <c r="X85" s="1007"/>
      <c r="Y85" s="1007"/>
      <c r="Z85" s="1007"/>
      <c r="AA85" s="1007"/>
      <c r="AB85" s="1007"/>
      <c r="AC85" s="1007"/>
      <c r="AD85" s="1007"/>
      <c r="AE85" s="1007"/>
      <c r="AF85" s="1007"/>
      <c r="AG85" s="1007"/>
      <c r="AH85" s="1007"/>
      <c r="AI85" s="1007"/>
      <c r="AJ85" s="1007"/>
      <c r="AK85" s="1007"/>
      <c r="AL85" s="1007"/>
      <c r="AM85" s="1007"/>
      <c r="AN85" s="1007"/>
      <c r="AO85" s="1007"/>
      <c r="AP85" s="1007"/>
      <c r="AQ85" s="1007"/>
      <c r="AR85" s="1007"/>
      <c r="AS85" s="1007"/>
      <c r="AT85" s="1007"/>
      <c r="AU85" s="1007"/>
      <c r="AV85" s="1007"/>
      <c r="AW85" s="1007"/>
      <c r="AX85" s="1007"/>
      <c r="AY85" s="1007"/>
      <c r="AZ85" s="1008"/>
      <c r="BA85" s="1008"/>
      <c r="BB85" s="1008"/>
      <c r="BC85" s="1008"/>
      <c r="BD85" s="1009"/>
      <c r="BE85" s="254"/>
      <c r="BF85" s="254"/>
      <c r="BG85" s="254"/>
      <c r="BH85" s="254"/>
      <c r="BI85" s="254"/>
      <c r="BJ85" s="254"/>
      <c r="BK85" s="254"/>
      <c r="BL85" s="254"/>
      <c r="BM85" s="254"/>
      <c r="BN85" s="254"/>
      <c r="BO85" s="254"/>
      <c r="BP85" s="254"/>
      <c r="BQ85" s="251">
        <v>79</v>
      </c>
      <c r="BR85" s="256"/>
      <c r="BS85" s="989"/>
      <c r="BT85" s="990"/>
      <c r="BU85" s="990"/>
      <c r="BV85" s="990"/>
      <c r="BW85" s="990"/>
      <c r="BX85" s="990"/>
      <c r="BY85" s="990"/>
      <c r="BZ85" s="990"/>
      <c r="CA85" s="990"/>
      <c r="CB85" s="990"/>
      <c r="CC85" s="990"/>
      <c r="CD85" s="990"/>
      <c r="CE85" s="990"/>
      <c r="CF85" s="990"/>
      <c r="CG85" s="991"/>
      <c r="CH85" s="992"/>
      <c r="CI85" s="993"/>
      <c r="CJ85" s="993"/>
      <c r="CK85" s="993"/>
      <c r="CL85" s="994"/>
      <c r="CM85" s="992"/>
      <c r="CN85" s="993"/>
      <c r="CO85" s="993"/>
      <c r="CP85" s="993"/>
      <c r="CQ85" s="994"/>
      <c r="CR85" s="992"/>
      <c r="CS85" s="993"/>
      <c r="CT85" s="993"/>
      <c r="CU85" s="993"/>
      <c r="CV85" s="994"/>
      <c r="CW85" s="992"/>
      <c r="CX85" s="993"/>
      <c r="CY85" s="993"/>
      <c r="CZ85" s="993"/>
      <c r="DA85" s="994"/>
      <c r="DB85" s="992"/>
      <c r="DC85" s="993"/>
      <c r="DD85" s="993"/>
      <c r="DE85" s="993"/>
      <c r="DF85" s="994"/>
      <c r="DG85" s="992"/>
      <c r="DH85" s="993"/>
      <c r="DI85" s="993"/>
      <c r="DJ85" s="993"/>
      <c r="DK85" s="994"/>
      <c r="DL85" s="992"/>
      <c r="DM85" s="993"/>
      <c r="DN85" s="993"/>
      <c r="DO85" s="993"/>
      <c r="DP85" s="994"/>
      <c r="DQ85" s="992"/>
      <c r="DR85" s="993"/>
      <c r="DS85" s="993"/>
      <c r="DT85" s="993"/>
      <c r="DU85" s="994"/>
      <c r="DV85" s="977"/>
      <c r="DW85" s="978"/>
      <c r="DX85" s="978"/>
      <c r="DY85" s="978"/>
      <c r="DZ85" s="979"/>
      <c r="EA85" s="235"/>
    </row>
    <row r="86" spans="1:131" s="236" customFormat="1" ht="26.25" customHeight="1" x14ac:dyDescent="0.2">
      <c r="A86" s="250">
        <v>19</v>
      </c>
      <c r="B86" s="1010"/>
      <c r="C86" s="1011"/>
      <c r="D86" s="1011"/>
      <c r="E86" s="1011"/>
      <c r="F86" s="1011"/>
      <c r="G86" s="1011"/>
      <c r="H86" s="1011"/>
      <c r="I86" s="1011"/>
      <c r="J86" s="1011"/>
      <c r="K86" s="1011"/>
      <c r="L86" s="1011"/>
      <c r="M86" s="1011"/>
      <c r="N86" s="1011"/>
      <c r="O86" s="1011"/>
      <c r="P86" s="1012"/>
      <c r="Q86" s="1013"/>
      <c r="R86" s="1007"/>
      <c r="S86" s="1007"/>
      <c r="T86" s="1007"/>
      <c r="U86" s="1007"/>
      <c r="V86" s="1007"/>
      <c r="W86" s="1007"/>
      <c r="X86" s="1007"/>
      <c r="Y86" s="1007"/>
      <c r="Z86" s="1007"/>
      <c r="AA86" s="1007"/>
      <c r="AB86" s="1007"/>
      <c r="AC86" s="1007"/>
      <c r="AD86" s="1007"/>
      <c r="AE86" s="1007"/>
      <c r="AF86" s="1007"/>
      <c r="AG86" s="1007"/>
      <c r="AH86" s="1007"/>
      <c r="AI86" s="1007"/>
      <c r="AJ86" s="1007"/>
      <c r="AK86" s="1007"/>
      <c r="AL86" s="1007"/>
      <c r="AM86" s="1007"/>
      <c r="AN86" s="1007"/>
      <c r="AO86" s="1007"/>
      <c r="AP86" s="1007"/>
      <c r="AQ86" s="1007"/>
      <c r="AR86" s="1007"/>
      <c r="AS86" s="1007"/>
      <c r="AT86" s="1007"/>
      <c r="AU86" s="1007"/>
      <c r="AV86" s="1007"/>
      <c r="AW86" s="1007"/>
      <c r="AX86" s="1007"/>
      <c r="AY86" s="1007"/>
      <c r="AZ86" s="1008"/>
      <c r="BA86" s="1008"/>
      <c r="BB86" s="1008"/>
      <c r="BC86" s="1008"/>
      <c r="BD86" s="1009"/>
      <c r="BE86" s="254"/>
      <c r="BF86" s="254"/>
      <c r="BG86" s="254"/>
      <c r="BH86" s="254"/>
      <c r="BI86" s="254"/>
      <c r="BJ86" s="254"/>
      <c r="BK86" s="254"/>
      <c r="BL86" s="254"/>
      <c r="BM86" s="254"/>
      <c r="BN86" s="254"/>
      <c r="BO86" s="254"/>
      <c r="BP86" s="254"/>
      <c r="BQ86" s="251">
        <v>80</v>
      </c>
      <c r="BR86" s="256"/>
      <c r="BS86" s="989"/>
      <c r="BT86" s="990"/>
      <c r="BU86" s="990"/>
      <c r="BV86" s="990"/>
      <c r="BW86" s="990"/>
      <c r="BX86" s="990"/>
      <c r="BY86" s="990"/>
      <c r="BZ86" s="990"/>
      <c r="CA86" s="990"/>
      <c r="CB86" s="990"/>
      <c r="CC86" s="990"/>
      <c r="CD86" s="990"/>
      <c r="CE86" s="990"/>
      <c r="CF86" s="990"/>
      <c r="CG86" s="991"/>
      <c r="CH86" s="992"/>
      <c r="CI86" s="993"/>
      <c r="CJ86" s="993"/>
      <c r="CK86" s="993"/>
      <c r="CL86" s="994"/>
      <c r="CM86" s="992"/>
      <c r="CN86" s="993"/>
      <c r="CO86" s="993"/>
      <c r="CP86" s="993"/>
      <c r="CQ86" s="994"/>
      <c r="CR86" s="992"/>
      <c r="CS86" s="993"/>
      <c r="CT86" s="993"/>
      <c r="CU86" s="993"/>
      <c r="CV86" s="994"/>
      <c r="CW86" s="992"/>
      <c r="CX86" s="993"/>
      <c r="CY86" s="993"/>
      <c r="CZ86" s="993"/>
      <c r="DA86" s="994"/>
      <c r="DB86" s="992"/>
      <c r="DC86" s="993"/>
      <c r="DD86" s="993"/>
      <c r="DE86" s="993"/>
      <c r="DF86" s="994"/>
      <c r="DG86" s="992"/>
      <c r="DH86" s="993"/>
      <c r="DI86" s="993"/>
      <c r="DJ86" s="993"/>
      <c r="DK86" s="994"/>
      <c r="DL86" s="992"/>
      <c r="DM86" s="993"/>
      <c r="DN86" s="993"/>
      <c r="DO86" s="993"/>
      <c r="DP86" s="994"/>
      <c r="DQ86" s="992"/>
      <c r="DR86" s="993"/>
      <c r="DS86" s="993"/>
      <c r="DT86" s="993"/>
      <c r="DU86" s="994"/>
      <c r="DV86" s="977"/>
      <c r="DW86" s="978"/>
      <c r="DX86" s="978"/>
      <c r="DY86" s="978"/>
      <c r="DZ86" s="979"/>
      <c r="EA86" s="235"/>
    </row>
    <row r="87" spans="1:131" s="236" customFormat="1" ht="26.25" customHeight="1" x14ac:dyDescent="0.2">
      <c r="A87" s="258">
        <v>20</v>
      </c>
      <c r="B87" s="1000"/>
      <c r="C87" s="1001"/>
      <c r="D87" s="1001"/>
      <c r="E87" s="1001"/>
      <c r="F87" s="1001"/>
      <c r="G87" s="1001"/>
      <c r="H87" s="1001"/>
      <c r="I87" s="1001"/>
      <c r="J87" s="1001"/>
      <c r="K87" s="1001"/>
      <c r="L87" s="1001"/>
      <c r="M87" s="1001"/>
      <c r="N87" s="1001"/>
      <c r="O87" s="1001"/>
      <c r="P87" s="1002"/>
      <c r="Q87" s="1003"/>
      <c r="R87" s="1004"/>
      <c r="S87" s="1004"/>
      <c r="T87" s="1004"/>
      <c r="U87" s="1004"/>
      <c r="V87" s="1004"/>
      <c r="W87" s="1004"/>
      <c r="X87" s="1004"/>
      <c r="Y87" s="1004"/>
      <c r="Z87" s="1004"/>
      <c r="AA87" s="1004"/>
      <c r="AB87" s="1004"/>
      <c r="AC87" s="1004"/>
      <c r="AD87" s="1004"/>
      <c r="AE87" s="1004"/>
      <c r="AF87" s="1004"/>
      <c r="AG87" s="1004"/>
      <c r="AH87" s="1004"/>
      <c r="AI87" s="1004"/>
      <c r="AJ87" s="1004"/>
      <c r="AK87" s="1004"/>
      <c r="AL87" s="1004"/>
      <c r="AM87" s="1004"/>
      <c r="AN87" s="1004"/>
      <c r="AO87" s="1004"/>
      <c r="AP87" s="1004"/>
      <c r="AQ87" s="1004"/>
      <c r="AR87" s="1004"/>
      <c r="AS87" s="1004"/>
      <c r="AT87" s="1004"/>
      <c r="AU87" s="1004"/>
      <c r="AV87" s="1004"/>
      <c r="AW87" s="1004"/>
      <c r="AX87" s="1004"/>
      <c r="AY87" s="1004"/>
      <c r="AZ87" s="1005"/>
      <c r="BA87" s="1005"/>
      <c r="BB87" s="1005"/>
      <c r="BC87" s="1005"/>
      <c r="BD87" s="1006"/>
      <c r="BE87" s="254"/>
      <c r="BF87" s="254"/>
      <c r="BG87" s="254"/>
      <c r="BH87" s="254"/>
      <c r="BI87" s="254"/>
      <c r="BJ87" s="254"/>
      <c r="BK87" s="254"/>
      <c r="BL87" s="254"/>
      <c r="BM87" s="254"/>
      <c r="BN87" s="254"/>
      <c r="BO87" s="254"/>
      <c r="BP87" s="254"/>
      <c r="BQ87" s="251">
        <v>81</v>
      </c>
      <c r="BR87" s="256"/>
      <c r="BS87" s="989"/>
      <c r="BT87" s="990"/>
      <c r="BU87" s="990"/>
      <c r="BV87" s="990"/>
      <c r="BW87" s="990"/>
      <c r="BX87" s="990"/>
      <c r="BY87" s="990"/>
      <c r="BZ87" s="990"/>
      <c r="CA87" s="990"/>
      <c r="CB87" s="990"/>
      <c r="CC87" s="990"/>
      <c r="CD87" s="990"/>
      <c r="CE87" s="990"/>
      <c r="CF87" s="990"/>
      <c r="CG87" s="991"/>
      <c r="CH87" s="992"/>
      <c r="CI87" s="993"/>
      <c r="CJ87" s="993"/>
      <c r="CK87" s="993"/>
      <c r="CL87" s="994"/>
      <c r="CM87" s="992"/>
      <c r="CN87" s="993"/>
      <c r="CO87" s="993"/>
      <c r="CP87" s="993"/>
      <c r="CQ87" s="994"/>
      <c r="CR87" s="992"/>
      <c r="CS87" s="993"/>
      <c r="CT87" s="993"/>
      <c r="CU87" s="993"/>
      <c r="CV87" s="994"/>
      <c r="CW87" s="992"/>
      <c r="CX87" s="993"/>
      <c r="CY87" s="993"/>
      <c r="CZ87" s="993"/>
      <c r="DA87" s="994"/>
      <c r="DB87" s="992"/>
      <c r="DC87" s="993"/>
      <c r="DD87" s="993"/>
      <c r="DE87" s="993"/>
      <c r="DF87" s="994"/>
      <c r="DG87" s="992"/>
      <c r="DH87" s="993"/>
      <c r="DI87" s="993"/>
      <c r="DJ87" s="993"/>
      <c r="DK87" s="994"/>
      <c r="DL87" s="992"/>
      <c r="DM87" s="993"/>
      <c r="DN87" s="993"/>
      <c r="DO87" s="993"/>
      <c r="DP87" s="994"/>
      <c r="DQ87" s="992"/>
      <c r="DR87" s="993"/>
      <c r="DS87" s="993"/>
      <c r="DT87" s="993"/>
      <c r="DU87" s="994"/>
      <c r="DV87" s="977"/>
      <c r="DW87" s="978"/>
      <c r="DX87" s="978"/>
      <c r="DY87" s="978"/>
      <c r="DZ87" s="979"/>
      <c r="EA87" s="235"/>
    </row>
    <row r="88" spans="1:131" s="236" customFormat="1" ht="26.25" customHeight="1" thickBot="1" x14ac:dyDescent="0.25">
      <c r="A88" s="253" t="s">
        <v>373</v>
      </c>
      <c r="B88" s="980" t="s">
        <v>407</v>
      </c>
      <c r="C88" s="981"/>
      <c r="D88" s="981"/>
      <c r="E88" s="981"/>
      <c r="F88" s="981"/>
      <c r="G88" s="981"/>
      <c r="H88" s="981"/>
      <c r="I88" s="981"/>
      <c r="J88" s="981"/>
      <c r="K88" s="981"/>
      <c r="L88" s="981"/>
      <c r="M88" s="981"/>
      <c r="N88" s="981"/>
      <c r="O88" s="981"/>
      <c r="P88" s="982"/>
      <c r="Q88" s="998"/>
      <c r="R88" s="999"/>
      <c r="S88" s="999"/>
      <c r="T88" s="999"/>
      <c r="U88" s="999"/>
      <c r="V88" s="999"/>
      <c r="W88" s="999"/>
      <c r="X88" s="999"/>
      <c r="Y88" s="999"/>
      <c r="Z88" s="999"/>
      <c r="AA88" s="999"/>
      <c r="AB88" s="999"/>
      <c r="AC88" s="999"/>
      <c r="AD88" s="999"/>
      <c r="AE88" s="999"/>
      <c r="AF88" s="995">
        <f>SUM(AF68:AJ73)</f>
        <v>3215</v>
      </c>
      <c r="AG88" s="995"/>
      <c r="AH88" s="995"/>
      <c r="AI88" s="995"/>
      <c r="AJ88" s="995"/>
      <c r="AK88" s="999"/>
      <c r="AL88" s="999"/>
      <c r="AM88" s="999"/>
      <c r="AN88" s="999"/>
      <c r="AO88" s="999"/>
      <c r="AP88" s="995">
        <f t="shared" ref="AP88" si="4">SUM(AP68:AT73)</f>
        <v>69883</v>
      </c>
      <c r="AQ88" s="995"/>
      <c r="AR88" s="995"/>
      <c r="AS88" s="995"/>
      <c r="AT88" s="995"/>
      <c r="AU88" s="995">
        <f t="shared" ref="AU88" si="5">SUM(AU68:AY73)</f>
        <v>9234</v>
      </c>
      <c r="AV88" s="995"/>
      <c r="AW88" s="995"/>
      <c r="AX88" s="995"/>
      <c r="AY88" s="995"/>
      <c r="AZ88" s="996"/>
      <c r="BA88" s="996"/>
      <c r="BB88" s="996"/>
      <c r="BC88" s="996"/>
      <c r="BD88" s="997"/>
      <c r="BE88" s="254"/>
      <c r="BF88" s="254"/>
      <c r="BG88" s="254"/>
      <c r="BH88" s="254"/>
      <c r="BI88" s="254"/>
      <c r="BJ88" s="254"/>
      <c r="BK88" s="254"/>
      <c r="BL88" s="254"/>
      <c r="BM88" s="254"/>
      <c r="BN88" s="254"/>
      <c r="BO88" s="254"/>
      <c r="BP88" s="254"/>
      <c r="BQ88" s="251">
        <v>82</v>
      </c>
      <c r="BR88" s="256"/>
      <c r="BS88" s="989"/>
      <c r="BT88" s="990"/>
      <c r="BU88" s="990"/>
      <c r="BV88" s="990"/>
      <c r="BW88" s="990"/>
      <c r="BX88" s="990"/>
      <c r="BY88" s="990"/>
      <c r="BZ88" s="990"/>
      <c r="CA88" s="990"/>
      <c r="CB88" s="990"/>
      <c r="CC88" s="990"/>
      <c r="CD88" s="990"/>
      <c r="CE88" s="990"/>
      <c r="CF88" s="990"/>
      <c r="CG88" s="991"/>
      <c r="CH88" s="992"/>
      <c r="CI88" s="993"/>
      <c r="CJ88" s="993"/>
      <c r="CK88" s="993"/>
      <c r="CL88" s="994"/>
      <c r="CM88" s="992"/>
      <c r="CN88" s="993"/>
      <c r="CO88" s="993"/>
      <c r="CP88" s="993"/>
      <c r="CQ88" s="994"/>
      <c r="CR88" s="992"/>
      <c r="CS88" s="993"/>
      <c r="CT88" s="993"/>
      <c r="CU88" s="993"/>
      <c r="CV88" s="994"/>
      <c r="CW88" s="992"/>
      <c r="CX88" s="993"/>
      <c r="CY88" s="993"/>
      <c r="CZ88" s="993"/>
      <c r="DA88" s="994"/>
      <c r="DB88" s="992"/>
      <c r="DC88" s="993"/>
      <c r="DD88" s="993"/>
      <c r="DE88" s="993"/>
      <c r="DF88" s="994"/>
      <c r="DG88" s="992"/>
      <c r="DH88" s="993"/>
      <c r="DI88" s="993"/>
      <c r="DJ88" s="993"/>
      <c r="DK88" s="994"/>
      <c r="DL88" s="992"/>
      <c r="DM88" s="993"/>
      <c r="DN88" s="993"/>
      <c r="DO88" s="993"/>
      <c r="DP88" s="994"/>
      <c r="DQ88" s="992"/>
      <c r="DR88" s="993"/>
      <c r="DS88" s="993"/>
      <c r="DT88" s="993"/>
      <c r="DU88" s="994"/>
      <c r="DV88" s="977"/>
      <c r="DW88" s="978"/>
      <c r="DX88" s="978"/>
      <c r="DY88" s="978"/>
      <c r="DZ88" s="979"/>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89"/>
      <c r="BT89" s="990"/>
      <c r="BU89" s="990"/>
      <c r="BV89" s="990"/>
      <c r="BW89" s="990"/>
      <c r="BX89" s="990"/>
      <c r="BY89" s="990"/>
      <c r="BZ89" s="990"/>
      <c r="CA89" s="990"/>
      <c r="CB89" s="990"/>
      <c r="CC89" s="990"/>
      <c r="CD89" s="990"/>
      <c r="CE89" s="990"/>
      <c r="CF89" s="990"/>
      <c r="CG89" s="991"/>
      <c r="CH89" s="992"/>
      <c r="CI89" s="993"/>
      <c r="CJ89" s="993"/>
      <c r="CK89" s="993"/>
      <c r="CL89" s="994"/>
      <c r="CM89" s="992"/>
      <c r="CN89" s="993"/>
      <c r="CO89" s="993"/>
      <c r="CP89" s="993"/>
      <c r="CQ89" s="994"/>
      <c r="CR89" s="992"/>
      <c r="CS89" s="993"/>
      <c r="CT89" s="993"/>
      <c r="CU89" s="993"/>
      <c r="CV89" s="994"/>
      <c r="CW89" s="992"/>
      <c r="CX89" s="993"/>
      <c r="CY89" s="993"/>
      <c r="CZ89" s="993"/>
      <c r="DA89" s="994"/>
      <c r="DB89" s="992"/>
      <c r="DC89" s="993"/>
      <c r="DD89" s="993"/>
      <c r="DE89" s="993"/>
      <c r="DF89" s="994"/>
      <c r="DG89" s="992"/>
      <c r="DH89" s="993"/>
      <c r="DI89" s="993"/>
      <c r="DJ89" s="993"/>
      <c r="DK89" s="994"/>
      <c r="DL89" s="992"/>
      <c r="DM89" s="993"/>
      <c r="DN89" s="993"/>
      <c r="DO89" s="993"/>
      <c r="DP89" s="994"/>
      <c r="DQ89" s="992"/>
      <c r="DR89" s="993"/>
      <c r="DS89" s="993"/>
      <c r="DT89" s="993"/>
      <c r="DU89" s="994"/>
      <c r="DV89" s="977"/>
      <c r="DW89" s="978"/>
      <c r="DX89" s="978"/>
      <c r="DY89" s="978"/>
      <c r="DZ89" s="979"/>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89"/>
      <c r="BT90" s="990"/>
      <c r="BU90" s="990"/>
      <c r="BV90" s="990"/>
      <c r="BW90" s="990"/>
      <c r="BX90" s="990"/>
      <c r="BY90" s="990"/>
      <c r="BZ90" s="990"/>
      <c r="CA90" s="990"/>
      <c r="CB90" s="990"/>
      <c r="CC90" s="990"/>
      <c r="CD90" s="990"/>
      <c r="CE90" s="990"/>
      <c r="CF90" s="990"/>
      <c r="CG90" s="991"/>
      <c r="CH90" s="992"/>
      <c r="CI90" s="993"/>
      <c r="CJ90" s="993"/>
      <c r="CK90" s="993"/>
      <c r="CL90" s="994"/>
      <c r="CM90" s="992"/>
      <c r="CN90" s="993"/>
      <c r="CO90" s="993"/>
      <c r="CP90" s="993"/>
      <c r="CQ90" s="994"/>
      <c r="CR90" s="992"/>
      <c r="CS90" s="993"/>
      <c r="CT90" s="993"/>
      <c r="CU90" s="993"/>
      <c r="CV90" s="994"/>
      <c r="CW90" s="992"/>
      <c r="CX90" s="993"/>
      <c r="CY90" s="993"/>
      <c r="CZ90" s="993"/>
      <c r="DA90" s="994"/>
      <c r="DB90" s="992"/>
      <c r="DC90" s="993"/>
      <c r="DD90" s="993"/>
      <c r="DE90" s="993"/>
      <c r="DF90" s="994"/>
      <c r="DG90" s="992"/>
      <c r="DH90" s="993"/>
      <c r="DI90" s="993"/>
      <c r="DJ90" s="993"/>
      <c r="DK90" s="994"/>
      <c r="DL90" s="992"/>
      <c r="DM90" s="993"/>
      <c r="DN90" s="993"/>
      <c r="DO90" s="993"/>
      <c r="DP90" s="994"/>
      <c r="DQ90" s="992"/>
      <c r="DR90" s="993"/>
      <c r="DS90" s="993"/>
      <c r="DT90" s="993"/>
      <c r="DU90" s="994"/>
      <c r="DV90" s="977"/>
      <c r="DW90" s="978"/>
      <c r="DX90" s="978"/>
      <c r="DY90" s="978"/>
      <c r="DZ90" s="979"/>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89"/>
      <c r="BT91" s="990"/>
      <c r="BU91" s="990"/>
      <c r="BV91" s="990"/>
      <c r="BW91" s="990"/>
      <c r="BX91" s="990"/>
      <c r="BY91" s="990"/>
      <c r="BZ91" s="990"/>
      <c r="CA91" s="990"/>
      <c r="CB91" s="990"/>
      <c r="CC91" s="990"/>
      <c r="CD91" s="990"/>
      <c r="CE91" s="990"/>
      <c r="CF91" s="990"/>
      <c r="CG91" s="991"/>
      <c r="CH91" s="992"/>
      <c r="CI91" s="993"/>
      <c r="CJ91" s="993"/>
      <c r="CK91" s="993"/>
      <c r="CL91" s="994"/>
      <c r="CM91" s="992"/>
      <c r="CN91" s="993"/>
      <c r="CO91" s="993"/>
      <c r="CP91" s="993"/>
      <c r="CQ91" s="994"/>
      <c r="CR91" s="992"/>
      <c r="CS91" s="993"/>
      <c r="CT91" s="993"/>
      <c r="CU91" s="993"/>
      <c r="CV91" s="994"/>
      <c r="CW91" s="992"/>
      <c r="CX91" s="993"/>
      <c r="CY91" s="993"/>
      <c r="CZ91" s="993"/>
      <c r="DA91" s="994"/>
      <c r="DB91" s="992"/>
      <c r="DC91" s="993"/>
      <c r="DD91" s="993"/>
      <c r="DE91" s="993"/>
      <c r="DF91" s="994"/>
      <c r="DG91" s="992"/>
      <c r="DH91" s="993"/>
      <c r="DI91" s="993"/>
      <c r="DJ91" s="993"/>
      <c r="DK91" s="994"/>
      <c r="DL91" s="992"/>
      <c r="DM91" s="993"/>
      <c r="DN91" s="993"/>
      <c r="DO91" s="993"/>
      <c r="DP91" s="994"/>
      <c r="DQ91" s="992"/>
      <c r="DR91" s="993"/>
      <c r="DS91" s="993"/>
      <c r="DT91" s="993"/>
      <c r="DU91" s="994"/>
      <c r="DV91" s="977"/>
      <c r="DW91" s="978"/>
      <c r="DX91" s="978"/>
      <c r="DY91" s="978"/>
      <c r="DZ91" s="979"/>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89"/>
      <c r="BT92" s="990"/>
      <c r="BU92" s="990"/>
      <c r="BV92" s="990"/>
      <c r="BW92" s="990"/>
      <c r="BX92" s="990"/>
      <c r="BY92" s="990"/>
      <c r="BZ92" s="990"/>
      <c r="CA92" s="990"/>
      <c r="CB92" s="990"/>
      <c r="CC92" s="990"/>
      <c r="CD92" s="990"/>
      <c r="CE92" s="990"/>
      <c r="CF92" s="990"/>
      <c r="CG92" s="991"/>
      <c r="CH92" s="992"/>
      <c r="CI92" s="993"/>
      <c r="CJ92" s="993"/>
      <c r="CK92" s="993"/>
      <c r="CL92" s="994"/>
      <c r="CM92" s="992"/>
      <c r="CN92" s="993"/>
      <c r="CO92" s="993"/>
      <c r="CP92" s="993"/>
      <c r="CQ92" s="994"/>
      <c r="CR92" s="992"/>
      <c r="CS92" s="993"/>
      <c r="CT92" s="993"/>
      <c r="CU92" s="993"/>
      <c r="CV92" s="994"/>
      <c r="CW92" s="992"/>
      <c r="CX92" s="993"/>
      <c r="CY92" s="993"/>
      <c r="CZ92" s="993"/>
      <c r="DA92" s="994"/>
      <c r="DB92" s="992"/>
      <c r="DC92" s="993"/>
      <c r="DD92" s="993"/>
      <c r="DE92" s="993"/>
      <c r="DF92" s="994"/>
      <c r="DG92" s="992"/>
      <c r="DH92" s="993"/>
      <c r="DI92" s="993"/>
      <c r="DJ92" s="993"/>
      <c r="DK92" s="994"/>
      <c r="DL92" s="992"/>
      <c r="DM92" s="993"/>
      <c r="DN92" s="993"/>
      <c r="DO92" s="993"/>
      <c r="DP92" s="994"/>
      <c r="DQ92" s="992"/>
      <c r="DR92" s="993"/>
      <c r="DS92" s="993"/>
      <c r="DT92" s="993"/>
      <c r="DU92" s="994"/>
      <c r="DV92" s="977"/>
      <c r="DW92" s="978"/>
      <c r="DX92" s="978"/>
      <c r="DY92" s="978"/>
      <c r="DZ92" s="979"/>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89"/>
      <c r="BT93" s="990"/>
      <c r="BU93" s="990"/>
      <c r="BV93" s="990"/>
      <c r="BW93" s="990"/>
      <c r="BX93" s="990"/>
      <c r="BY93" s="990"/>
      <c r="BZ93" s="990"/>
      <c r="CA93" s="990"/>
      <c r="CB93" s="990"/>
      <c r="CC93" s="990"/>
      <c r="CD93" s="990"/>
      <c r="CE93" s="990"/>
      <c r="CF93" s="990"/>
      <c r="CG93" s="991"/>
      <c r="CH93" s="992"/>
      <c r="CI93" s="993"/>
      <c r="CJ93" s="993"/>
      <c r="CK93" s="993"/>
      <c r="CL93" s="994"/>
      <c r="CM93" s="992"/>
      <c r="CN93" s="993"/>
      <c r="CO93" s="993"/>
      <c r="CP93" s="993"/>
      <c r="CQ93" s="994"/>
      <c r="CR93" s="992"/>
      <c r="CS93" s="993"/>
      <c r="CT93" s="993"/>
      <c r="CU93" s="993"/>
      <c r="CV93" s="994"/>
      <c r="CW93" s="992"/>
      <c r="CX93" s="993"/>
      <c r="CY93" s="993"/>
      <c r="CZ93" s="993"/>
      <c r="DA93" s="994"/>
      <c r="DB93" s="992"/>
      <c r="DC93" s="993"/>
      <c r="DD93" s="993"/>
      <c r="DE93" s="993"/>
      <c r="DF93" s="994"/>
      <c r="DG93" s="992"/>
      <c r="DH93" s="993"/>
      <c r="DI93" s="993"/>
      <c r="DJ93" s="993"/>
      <c r="DK93" s="994"/>
      <c r="DL93" s="992"/>
      <c r="DM93" s="993"/>
      <c r="DN93" s="993"/>
      <c r="DO93" s="993"/>
      <c r="DP93" s="994"/>
      <c r="DQ93" s="992"/>
      <c r="DR93" s="993"/>
      <c r="DS93" s="993"/>
      <c r="DT93" s="993"/>
      <c r="DU93" s="994"/>
      <c r="DV93" s="977"/>
      <c r="DW93" s="978"/>
      <c r="DX93" s="978"/>
      <c r="DY93" s="978"/>
      <c r="DZ93" s="979"/>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89"/>
      <c r="BT94" s="990"/>
      <c r="BU94" s="990"/>
      <c r="BV94" s="990"/>
      <c r="BW94" s="990"/>
      <c r="BX94" s="990"/>
      <c r="BY94" s="990"/>
      <c r="BZ94" s="990"/>
      <c r="CA94" s="990"/>
      <c r="CB94" s="990"/>
      <c r="CC94" s="990"/>
      <c r="CD94" s="990"/>
      <c r="CE94" s="990"/>
      <c r="CF94" s="990"/>
      <c r="CG94" s="991"/>
      <c r="CH94" s="992"/>
      <c r="CI94" s="993"/>
      <c r="CJ94" s="993"/>
      <c r="CK94" s="993"/>
      <c r="CL94" s="994"/>
      <c r="CM94" s="992"/>
      <c r="CN94" s="993"/>
      <c r="CO94" s="993"/>
      <c r="CP94" s="993"/>
      <c r="CQ94" s="994"/>
      <c r="CR94" s="992"/>
      <c r="CS94" s="993"/>
      <c r="CT94" s="993"/>
      <c r="CU94" s="993"/>
      <c r="CV94" s="994"/>
      <c r="CW94" s="992"/>
      <c r="CX94" s="993"/>
      <c r="CY94" s="993"/>
      <c r="CZ94" s="993"/>
      <c r="DA94" s="994"/>
      <c r="DB94" s="992"/>
      <c r="DC94" s="993"/>
      <c r="DD94" s="993"/>
      <c r="DE94" s="993"/>
      <c r="DF94" s="994"/>
      <c r="DG94" s="992"/>
      <c r="DH94" s="993"/>
      <c r="DI94" s="993"/>
      <c r="DJ94" s="993"/>
      <c r="DK94" s="994"/>
      <c r="DL94" s="992"/>
      <c r="DM94" s="993"/>
      <c r="DN94" s="993"/>
      <c r="DO94" s="993"/>
      <c r="DP94" s="994"/>
      <c r="DQ94" s="992"/>
      <c r="DR94" s="993"/>
      <c r="DS94" s="993"/>
      <c r="DT94" s="993"/>
      <c r="DU94" s="994"/>
      <c r="DV94" s="977"/>
      <c r="DW94" s="978"/>
      <c r="DX94" s="978"/>
      <c r="DY94" s="978"/>
      <c r="DZ94" s="979"/>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89"/>
      <c r="BT95" s="990"/>
      <c r="BU95" s="990"/>
      <c r="BV95" s="990"/>
      <c r="BW95" s="990"/>
      <c r="BX95" s="990"/>
      <c r="BY95" s="990"/>
      <c r="BZ95" s="990"/>
      <c r="CA95" s="990"/>
      <c r="CB95" s="990"/>
      <c r="CC95" s="990"/>
      <c r="CD95" s="990"/>
      <c r="CE95" s="990"/>
      <c r="CF95" s="990"/>
      <c r="CG95" s="991"/>
      <c r="CH95" s="992"/>
      <c r="CI95" s="993"/>
      <c r="CJ95" s="993"/>
      <c r="CK95" s="993"/>
      <c r="CL95" s="994"/>
      <c r="CM95" s="992"/>
      <c r="CN95" s="993"/>
      <c r="CO95" s="993"/>
      <c r="CP95" s="993"/>
      <c r="CQ95" s="994"/>
      <c r="CR95" s="992"/>
      <c r="CS95" s="993"/>
      <c r="CT95" s="993"/>
      <c r="CU95" s="993"/>
      <c r="CV95" s="994"/>
      <c r="CW95" s="992"/>
      <c r="CX95" s="993"/>
      <c r="CY95" s="993"/>
      <c r="CZ95" s="993"/>
      <c r="DA95" s="994"/>
      <c r="DB95" s="992"/>
      <c r="DC95" s="993"/>
      <c r="DD95" s="993"/>
      <c r="DE95" s="993"/>
      <c r="DF95" s="994"/>
      <c r="DG95" s="992"/>
      <c r="DH95" s="993"/>
      <c r="DI95" s="993"/>
      <c r="DJ95" s="993"/>
      <c r="DK95" s="994"/>
      <c r="DL95" s="992"/>
      <c r="DM95" s="993"/>
      <c r="DN95" s="993"/>
      <c r="DO95" s="993"/>
      <c r="DP95" s="994"/>
      <c r="DQ95" s="992"/>
      <c r="DR95" s="993"/>
      <c r="DS95" s="993"/>
      <c r="DT95" s="993"/>
      <c r="DU95" s="994"/>
      <c r="DV95" s="977"/>
      <c r="DW95" s="978"/>
      <c r="DX95" s="978"/>
      <c r="DY95" s="978"/>
      <c r="DZ95" s="979"/>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89"/>
      <c r="BT96" s="990"/>
      <c r="BU96" s="990"/>
      <c r="BV96" s="990"/>
      <c r="BW96" s="990"/>
      <c r="BX96" s="990"/>
      <c r="BY96" s="990"/>
      <c r="BZ96" s="990"/>
      <c r="CA96" s="990"/>
      <c r="CB96" s="990"/>
      <c r="CC96" s="990"/>
      <c r="CD96" s="990"/>
      <c r="CE96" s="990"/>
      <c r="CF96" s="990"/>
      <c r="CG96" s="991"/>
      <c r="CH96" s="992"/>
      <c r="CI96" s="993"/>
      <c r="CJ96" s="993"/>
      <c r="CK96" s="993"/>
      <c r="CL96" s="994"/>
      <c r="CM96" s="992"/>
      <c r="CN96" s="993"/>
      <c r="CO96" s="993"/>
      <c r="CP96" s="993"/>
      <c r="CQ96" s="994"/>
      <c r="CR96" s="992"/>
      <c r="CS96" s="993"/>
      <c r="CT96" s="993"/>
      <c r="CU96" s="993"/>
      <c r="CV96" s="994"/>
      <c r="CW96" s="992"/>
      <c r="CX96" s="993"/>
      <c r="CY96" s="993"/>
      <c r="CZ96" s="993"/>
      <c r="DA96" s="994"/>
      <c r="DB96" s="992"/>
      <c r="DC96" s="993"/>
      <c r="DD96" s="993"/>
      <c r="DE96" s="993"/>
      <c r="DF96" s="994"/>
      <c r="DG96" s="992"/>
      <c r="DH96" s="993"/>
      <c r="DI96" s="993"/>
      <c r="DJ96" s="993"/>
      <c r="DK96" s="994"/>
      <c r="DL96" s="992"/>
      <c r="DM96" s="993"/>
      <c r="DN96" s="993"/>
      <c r="DO96" s="993"/>
      <c r="DP96" s="994"/>
      <c r="DQ96" s="992"/>
      <c r="DR96" s="993"/>
      <c r="DS96" s="993"/>
      <c r="DT96" s="993"/>
      <c r="DU96" s="994"/>
      <c r="DV96" s="977"/>
      <c r="DW96" s="978"/>
      <c r="DX96" s="978"/>
      <c r="DY96" s="978"/>
      <c r="DZ96" s="979"/>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89"/>
      <c r="BT97" s="990"/>
      <c r="BU97" s="990"/>
      <c r="BV97" s="990"/>
      <c r="BW97" s="990"/>
      <c r="BX97" s="990"/>
      <c r="BY97" s="990"/>
      <c r="BZ97" s="990"/>
      <c r="CA97" s="990"/>
      <c r="CB97" s="990"/>
      <c r="CC97" s="990"/>
      <c r="CD97" s="990"/>
      <c r="CE97" s="990"/>
      <c r="CF97" s="990"/>
      <c r="CG97" s="991"/>
      <c r="CH97" s="992"/>
      <c r="CI97" s="993"/>
      <c r="CJ97" s="993"/>
      <c r="CK97" s="993"/>
      <c r="CL97" s="994"/>
      <c r="CM97" s="992"/>
      <c r="CN97" s="993"/>
      <c r="CO97" s="993"/>
      <c r="CP97" s="993"/>
      <c r="CQ97" s="994"/>
      <c r="CR97" s="992"/>
      <c r="CS97" s="993"/>
      <c r="CT97" s="993"/>
      <c r="CU97" s="993"/>
      <c r="CV97" s="994"/>
      <c r="CW97" s="992"/>
      <c r="CX97" s="993"/>
      <c r="CY97" s="993"/>
      <c r="CZ97" s="993"/>
      <c r="DA97" s="994"/>
      <c r="DB97" s="992"/>
      <c r="DC97" s="993"/>
      <c r="DD97" s="993"/>
      <c r="DE97" s="993"/>
      <c r="DF97" s="994"/>
      <c r="DG97" s="992"/>
      <c r="DH97" s="993"/>
      <c r="DI97" s="993"/>
      <c r="DJ97" s="993"/>
      <c r="DK97" s="994"/>
      <c r="DL97" s="992"/>
      <c r="DM97" s="993"/>
      <c r="DN97" s="993"/>
      <c r="DO97" s="993"/>
      <c r="DP97" s="994"/>
      <c r="DQ97" s="992"/>
      <c r="DR97" s="993"/>
      <c r="DS97" s="993"/>
      <c r="DT97" s="993"/>
      <c r="DU97" s="994"/>
      <c r="DV97" s="977"/>
      <c r="DW97" s="978"/>
      <c r="DX97" s="978"/>
      <c r="DY97" s="978"/>
      <c r="DZ97" s="979"/>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89"/>
      <c r="BT98" s="990"/>
      <c r="BU98" s="990"/>
      <c r="BV98" s="990"/>
      <c r="BW98" s="990"/>
      <c r="BX98" s="990"/>
      <c r="BY98" s="990"/>
      <c r="BZ98" s="990"/>
      <c r="CA98" s="990"/>
      <c r="CB98" s="990"/>
      <c r="CC98" s="990"/>
      <c r="CD98" s="990"/>
      <c r="CE98" s="990"/>
      <c r="CF98" s="990"/>
      <c r="CG98" s="991"/>
      <c r="CH98" s="992"/>
      <c r="CI98" s="993"/>
      <c r="CJ98" s="993"/>
      <c r="CK98" s="993"/>
      <c r="CL98" s="994"/>
      <c r="CM98" s="992"/>
      <c r="CN98" s="993"/>
      <c r="CO98" s="993"/>
      <c r="CP98" s="993"/>
      <c r="CQ98" s="994"/>
      <c r="CR98" s="992"/>
      <c r="CS98" s="993"/>
      <c r="CT98" s="993"/>
      <c r="CU98" s="993"/>
      <c r="CV98" s="994"/>
      <c r="CW98" s="992"/>
      <c r="CX98" s="993"/>
      <c r="CY98" s="993"/>
      <c r="CZ98" s="993"/>
      <c r="DA98" s="994"/>
      <c r="DB98" s="992"/>
      <c r="DC98" s="993"/>
      <c r="DD98" s="993"/>
      <c r="DE98" s="993"/>
      <c r="DF98" s="994"/>
      <c r="DG98" s="992"/>
      <c r="DH98" s="993"/>
      <c r="DI98" s="993"/>
      <c r="DJ98" s="993"/>
      <c r="DK98" s="994"/>
      <c r="DL98" s="992"/>
      <c r="DM98" s="993"/>
      <c r="DN98" s="993"/>
      <c r="DO98" s="993"/>
      <c r="DP98" s="994"/>
      <c r="DQ98" s="992"/>
      <c r="DR98" s="993"/>
      <c r="DS98" s="993"/>
      <c r="DT98" s="993"/>
      <c r="DU98" s="994"/>
      <c r="DV98" s="977"/>
      <c r="DW98" s="978"/>
      <c r="DX98" s="978"/>
      <c r="DY98" s="978"/>
      <c r="DZ98" s="979"/>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89"/>
      <c r="BT99" s="990"/>
      <c r="BU99" s="990"/>
      <c r="BV99" s="990"/>
      <c r="BW99" s="990"/>
      <c r="BX99" s="990"/>
      <c r="BY99" s="990"/>
      <c r="BZ99" s="990"/>
      <c r="CA99" s="990"/>
      <c r="CB99" s="990"/>
      <c r="CC99" s="990"/>
      <c r="CD99" s="990"/>
      <c r="CE99" s="990"/>
      <c r="CF99" s="990"/>
      <c r="CG99" s="991"/>
      <c r="CH99" s="992"/>
      <c r="CI99" s="993"/>
      <c r="CJ99" s="993"/>
      <c r="CK99" s="993"/>
      <c r="CL99" s="994"/>
      <c r="CM99" s="992"/>
      <c r="CN99" s="993"/>
      <c r="CO99" s="993"/>
      <c r="CP99" s="993"/>
      <c r="CQ99" s="994"/>
      <c r="CR99" s="992"/>
      <c r="CS99" s="993"/>
      <c r="CT99" s="993"/>
      <c r="CU99" s="993"/>
      <c r="CV99" s="994"/>
      <c r="CW99" s="992"/>
      <c r="CX99" s="993"/>
      <c r="CY99" s="993"/>
      <c r="CZ99" s="993"/>
      <c r="DA99" s="994"/>
      <c r="DB99" s="992"/>
      <c r="DC99" s="993"/>
      <c r="DD99" s="993"/>
      <c r="DE99" s="993"/>
      <c r="DF99" s="994"/>
      <c r="DG99" s="992"/>
      <c r="DH99" s="993"/>
      <c r="DI99" s="993"/>
      <c r="DJ99" s="993"/>
      <c r="DK99" s="994"/>
      <c r="DL99" s="992"/>
      <c r="DM99" s="993"/>
      <c r="DN99" s="993"/>
      <c r="DO99" s="993"/>
      <c r="DP99" s="994"/>
      <c r="DQ99" s="992"/>
      <c r="DR99" s="993"/>
      <c r="DS99" s="993"/>
      <c r="DT99" s="993"/>
      <c r="DU99" s="994"/>
      <c r="DV99" s="977"/>
      <c r="DW99" s="978"/>
      <c r="DX99" s="978"/>
      <c r="DY99" s="978"/>
      <c r="DZ99" s="979"/>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89"/>
      <c r="BT100" s="990"/>
      <c r="BU100" s="990"/>
      <c r="BV100" s="990"/>
      <c r="BW100" s="990"/>
      <c r="BX100" s="990"/>
      <c r="BY100" s="990"/>
      <c r="BZ100" s="990"/>
      <c r="CA100" s="990"/>
      <c r="CB100" s="990"/>
      <c r="CC100" s="990"/>
      <c r="CD100" s="990"/>
      <c r="CE100" s="990"/>
      <c r="CF100" s="990"/>
      <c r="CG100" s="991"/>
      <c r="CH100" s="992"/>
      <c r="CI100" s="993"/>
      <c r="CJ100" s="993"/>
      <c r="CK100" s="993"/>
      <c r="CL100" s="994"/>
      <c r="CM100" s="992"/>
      <c r="CN100" s="993"/>
      <c r="CO100" s="993"/>
      <c r="CP100" s="993"/>
      <c r="CQ100" s="994"/>
      <c r="CR100" s="992"/>
      <c r="CS100" s="993"/>
      <c r="CT100" s="993"/>
      <c r="CU100" s="993"/>
      <c r="CV100" s="994"/>
      <c r="CW100" s="992"/>
      <c r="CX100" s="993"/>
      <c r="CY100" s="993"/>
      <c r="CZ100" s="993"/>
      <c r="DA100" s="994"/>
      <c r="DB100" s="992"/>
      <c r="DC100" s="993"/>
      <c r="DD100" s="993"/>
      <c r="DE100" s="993"/>
      <c r="DF100" s="994"/>
      <c r="DG100" s="992"/>
      <c r="DH100" s="993"/>
      <c r="DI100" s="993"/>
      <c r="DJ100" s="993"/>
      <c r="DK100" s="994"/>
      <c r="DL100" s="992"/>
      <c r="DM100" s="993"/>
      <c r="DN100" s="993"/>
      <c r="DO100" s="993"/>
      <c r="DP100" s="994"/>
      <c r="DQ100" s="992"/>
      <c r="DR100" s="993"/>
      <c r="DS100" s="993"/>
      <c r="DT100" s="993"/>
      <c r="DU100" s="994"/>
      <c r="DV100" s="977"/>
      <c r="DW100" s="978"/>
      <c r="DX100" s="978"/>
      <c r="DY100" s="978"/>
      <c r="DZ100" s="979"/>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89"/>
      <c r="BT101" s="990"/>
      <c r="BU101" s="990"/>
      <c r="BV101" s="990"/>
      <c r="BW101" s="990"/>
      <c r="BX101" s="990"/>
      <c r="BY101" s="990"/>
      <c r="BZ101" s="990"/>
      <c r="CA101" s="990"/>
      <c r="CB101" s="990"/>
      <c r="CC101" s="990"/>
      <c r="CD101" s="990"/>
      <c r="CE101" s="990"/>
      <c r="CF101" s="990"/>
      <c r="CG101" s="991"/>
      <c r="CH101" s="992"/>
      <c r="CI101" s="993"/>
      <c r="CJ101" s="993"/>
      <c r="CK101" s="993"/>
      <c r="CL101" s="994"/>
      <c r="CM101" s="992"/>
      <c r="CN101" s="993"/>
      <c r="CO101" s="993"/>
      <c r="CP101" s="993"/>
      <c r="CQ101" s="994"/>
      <c r="CR101" s="992"/>
      <c r="CS101" s="993"/>
      <c r="CT101" s="993"/>
      <c r="CU101" s="993"/>
      <c r="CV101" s="994"/>
      <c r="CW101" s="992"/>
      <c r="CX101" s="993"/>
      <c r="CY101" s="993"/>
      <c r="CZ101" s="993"/>
      <c r="DA101" s="994"/>
      <c r="DB101" s="992"/>
      <c r="DC101" s="993"/>
      <c r="DD101" s="993"/>
      <c r="DE101" s="993"/>
      <c r="DF101" s="994"/>
      <c r="DG101" s="992"/>
      <c r="DH101" s="993"/>
      <c r="DI101" s="993"/>
      <c r="DJ101" s="993"/>
      <c r="DK101" s="994"/>
      <c r="DL101" s="992"/>
      <c r="DM101" s="993"/>
      <c r="DN101" s="993"/>
      <c r="DO101" s="993"/>
      <c r="DP101" s="994"/>
      <c r="DQ101" s="992"/>
      <c r="DR101" s="993"/>
      <c r="DS101" s="993"/>
      <c r="DT101" s="993"/>
      <c r="DU101" s="994"/>
      <c r="DV101" s="977"/>
      <c r="DW101" s="978"/>
      <c r="DX101" s="978"/>
      <c r="DY101" s="978"/>
      <c r="DZ101" s="979"/>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373</v>
      </c>
      <c r="BR102" s="980" t="s">
        <v>408</v>
      </c>
      <c r="BS102" s="981"/>
      <c r="BT102" s="981"/>
      <c r="BU102" s="981"/>
      <c r="BV102" s="981"/>
      <c r="BW102" s="981"/>
      <c r="BX102" s="981"/>
      <c r="BY102" s="981"/>
      <c r="BZ102" s="981"/>
      <c r="CA102" s="981"/>
      <c r="CB102" s="981"/>
      <c r="CC102" s="981"/>
      <c r="CD102" s="981"/>
      <c r="CE102" s="981"/>
      <c r="CF102" s="981"/>
      <c r="CG102" s="982"/>
      <c r="CH102" s="983"/>
      <c r="CI102" s="984"/>
      <c r="CJ102" s="984"/>
      <c r="CK102" s="984"/>
      <c r="CL102" s="985"/>
      <c r="CM102" s="983"/>
      <c r="CN102" s="984"/>
      <c r="CO102" s="984"/>
      <c r="CP102" s="984"/>
      <c r="CQ102" s="985"/>
      <c r="CR102" s="986">
        <f>SUM(CR7:CV45)</f>
        <v>106079</v>
      </c>
      <c r="CS102" s="987"/>
      <c r="CT102" s="987"/>
      <c r="CU102" s="987"/>
      <c r="CV102" s="988"/>
      <c r="CW102" s="986">
        <f t="shared" ref="CW102" si="6">SUM(CW7:DA45)</f>
        <v>24774</v>
      </c>
      <c r="CX102" s="987"/>
      <c r="CY102" s="987"/>
      <c r="CZ102" s="987"/>
      <c r="DA102" s="988"/>
      <c r="DB102" s="986">
        <f t="shared" ref="DB102" si="7">SUM(DB7:DF45)</f>
        <v>45542</v>
      </c>
      <c r="DC102" s="987"/>
      <c r="DD102" s="987"/>
      <c r="DE102" s="987"/>
      <c r="DF102" s="988"/>
      <c r="DG102" s="986">
        <f t="shared" ref="DG102" si="8">SUM(DG7:DK45)</f>
        <v>31320</v>
      </c>
      <c r="DH102" s="987"/>
      <c r="DI102" s="987"/>
      <c r="DJ102" s="987"/>
      <c r="DK102" s="988"/>
      <c r="DL102" s="986">
        <f t="shared" ref="DL102" si="9">SUM(DL7:DP45)</f>
        <v>61019</v>
      </c>
      <c r="DM102" s="987"/>
      <c r="DN102" s="987"/>
      <c r="DO102" s="987"/>
      <c r="DP102" s="988"/>
      <c r="DQ102" s="986">
        <f t="shared" ref="DQ102" si="10">SUM(DQ7:DU45)</f>
        <v>22887</v>
      </c>
      <c r="DR102" s="987"/>
      <c r="DS102" s="987"/>
      <c r="DT102" s="987"/>
      <c r="DU102" s="988"/>
      <c r="DV102" s="969"/>
      <c r="DW102" s="970"/>
      <c r="DX102" s="970"/>
      <c r="DY102" s="970"/>
      <c r="DZ102" s="971"/>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72" t="s">
        <v>409</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73" t="s">
        <v>410</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411</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412</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74" t="s">
        <v>413</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414</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35" customFormat="1" ht="26.25" customHeight="1" x14ac:dyDescent="0.2">
      <c r="A109" s="929" t="s">
        <v>415</v>
      </c>
      <c r="B109" s="930"/>
      <c r="C109" s="930"/>
      <c r="D109" s="930"/>
      <c r="E109" s="930"/>
      <c r="F109" s="930"/>
      <c r="G109" s="930"/>
      <c r="H109" s="930"/>
      <c r="I109" s="930"/>
      <c r="J109" s="930"/>
      <c r="K109" s="930"/>
      <c r="L109" s="930"/>
      <c r="M109" s="930"/>
      <c r="N109" s="930"/>
      <c r="O109" s="930"/>
      <c r="P109" s="930"/>
      <c r="Q109" s="930"/>
      <c r="R109" s="930"/>
      <c r="S109" s="930"/>
      <c r="T109" s="930"/>
      <c r="U109" s="930"/>
      <c r="V109" s="930"/>
      <c r="W109" s="930"/>
      <c r="X109" s="930"/>
      <c r="Y109" s="930"/>
      <c r="Z109" s="931"/>
      <c r="AA109" s="932" t="s">
        <v>416</v>
      </c>
      <c r="AB109" s="930"/>
      <c r="AC109" s="930"/>
      <c r="AD109" s="930"/>
      <c r="AE109" s="931"/>
      <c r="AF109" s="932" t="s">
        <v>307</v>
      </c>
      <c r="AG109" s="930"/>
      <c r="AH109" s="930"/>
      <c r="AI109" s="930"/>
      <c r="AJ109" s="931"/>
      <c r="AK109" s="932" t="s">
        <v>306</v>
      </c>
      <c r="AL109" s="930"/>
      <c r="AM109" s="930"/>
      <c r="AN109" s="930"/>
      <c r="AO109" s="931"/>
      <c r="AP109" s="932" t="s">
        <v>417</v>
      </c>
      <c r="AQ109" s="930"/>
      <c r="AR109" s="930"/>
      <c r="AS109" s="930"/>
      <c r="AT109" s="961"/>
      <c r="AU109" s="929" t="s">
        <v>415</v>
      </c>
      <c r="AV109" s="930"/>
      <c r="AW109" s="930"/>
      <c r="AX109" s="930"/>
      <c r="AY109" s="930"/>
      <c r="AZ109" s="930"/>
      <c r="BA109" s="930"/>
      <c r="BB109" s="930"/>
      <c r="BC109" s="930"/>
      <c r="BD109" s="930"/>
      <c r="BE109" s="930"/>
      <c r="BF109" s="930"/>
      <c r="BG109" s="930"/>
      <c r="BH109" s="930"/>
      <c r="BI109" s="930"/>
      <c r="BJ109" s="930"/>
      <c r="BK109" s="930"/>
      <c r="BL109" s="930"/>
      <c r="BM109" s="930"/>
      <c r="BN109" s="930"/>
      <c r="BO109" s="930"/>
      <c r="BP109" s="931"/>
      <c r="BQ109" s="932" t="s">
        <v>416</v>
      </c>
      <c r="BR109" s="930"/>
      <c r="BS109" s="930"/>
      <c r="BT109" s="930"/>
      <c r="BU109" s="931"/>
      <c r="BV109" s="932" t="s">
        <v>307</v>
      </c>
      <c r="BW109" s="930"/>
      <c r="BX109" s="930"/>
      <c r="BY109" s="930"/>
      <c r="BZ109" s="931"/>
      <c r="CA109" s="932" t="s">
        <v>306</v>
      </c>
      <c r="CB109" s="930"/>
      <c r="CC109" s="930"/>
      <c r="CD109" s="930"/>
      <c r="CE109" s="931"/>
      <c r="CF109" s="968" t="s">
        <v>417</v>
      </c>
      <c r="CG109" s="968"/>
      <c r="CH109" s="968"/>
      <c r="CI109" s="968"/>
      <c r="CJ109" s="968"/>
      <c r="CK109" s="932" t="s">
        <v>418</v>
      </c>
      <c r="CL109" s="930"/>
      <c r="CM109" s="930"/>
      <c r="CN109" s="930"/>
      <c r="CO109" s="930"/>
      <c r="CP109" s="930"/>
      <c r="CQ109" s="930"/>
      <c r="CR109" s="930"/>
      <c r="CS109" s="930"/>
      <c r="CT109" s="930"/>
      <c r="CU109" s="930"/>
      <c r="CV109" s="930"/>
      <c r="CW109" s="930"/>
      <c r="CX109" s="930"/>
      <c r="CY109" s="930"/>
      <c r="CZ109" s="930"/>
      <c r="DA109" s="930"/>
      <c r="DB109" s="930"/>
      <c r="DC109" s="930"/>
      <c r="DD109" s="930"/>
      <c r="DE109" s="930"/>
      <c r="DF109" s="931"/>
      <c r="DG109" s="932" t="s">
        <v>416</v>
      </c>
      <c r="DH109" s="930"/>
      <c r="DI109" s="930"/>
      <c r="DJ109" s="930"/>
      <c r="DK109" s="931"/>
      <c r="DL109" s="932" t="s">
        <v>307</v>
      </c>
      <c r="DM109" s="930"/>
      <c r="DN109" s="930"/>
      <c r="DO109" s="930"/>
      <c r="DP109" s="931"/>
      <c r="DQ109" s="932" t="s">
        <v>306</v>
      </c>
      <c r="DR109" s="930"/>
      <c r="DS109" s="930"/>
      <c r="DT109" s="930"/>
      <c r="DU109" s="931"/>
      <c r="DV109" s="932" t="s">
        <v>417</v>
      </c>
      <c r="DW109" s="930"/>
      <c r="DX109" s="930"/>
      <c r="DY109" s="930"/>
      <c r="DZ109" s="961"/>
    </row>
    <row r="110" spans="1:131" s="235" customFormat="1" ht="26.25" customHeight="1" x14ac:dyDescent="0.2">
      <c r="A110" s="830" t="s">
        <v>419</v>
      </c>
      <c r="B110" s="831"/>
      <c r="C110" s="831"/>
      <c r="D110" s="831"/>
      <c r="E110" s="831"/>
      <c r="F110" s="831"/>
      <c r="G110" s="831"/>
      <c r="H110" s="831"/>
      <c r="I110" s="831"/>
      <c r="J110" s="831"/>
      <c r="K110" s="831"/>
      <c r="L110" s="831"/>
      <c r="M110" s="831"/>
      <c r="N110" s="831"/>
      <c r="O110" s="831"/>
      <c r="P110" s="831"/>
      <c r="Q110" s="831"/>
      <c r="R110" s="831"/>
      <c r="S110" s="831"/>
      <c r="T110" s="831"/>
      <c r="U110" s="831"/>
      <c r="V110" s="831"/>
      <c r="W110" s="831"/>
      <c r="X110" s="831"/>
      <c r="Y110" s="831"/>
      <c r="Z110" s="832"/>
      <c r="AA110" s="922">
        <v>273290257</v>
      </c>
      <c r="AB110" s="923"/>
      <c r="AC110" s="923"/>
      <c r="AD110" s="923"/>
      <c r="AE110" s="924"/>
      <c r="AF110" s="925">
        <v>253320145</v>
      </c>
      <c r="AG110" s="923"/>
      <c r="AH110" s="923"/>
      <c r="AI110" s="923"/>
      <c r="AJ110" s="924"/>
      <c r="AK110" s="925">
        <v>253599086</v>
      </c>
      <c r="AL110" s="923"/>
      <c r="AM110" s="923"/>
      <c r="AN110" s="923"/>
      <c r="AO110" s="924"/>
      <c r="AP110" s="926">
        <v>22.8</v>
      </c>
      <c r="AQ110" s="927"/>
      <c r="AR110" s="927"/>
      <c r="AS110" s="927"/>
      <c r="AT110" s="928"/>
      <c r="AU110" s="962" t="s">
        <v>69</v>
      </c>
      <c r="AV110" s="963"/>
      <c r="AW110" s="963"/>
      <c r="AX110" s="963"/>
      <c r="AY110" s="963"/>
      <c r="AZ110" s="885" t="s">
        <v>420</v>
      </c>
      <c r="BA110" s="831"/>
      <c r="BB110" s="831"/>
      <c r="BC110" s="831"/>
      <c r="BD110" s="831"/>
      <c r="BE110" s="831"/>
      <c r="BF110" s="831"/>
      <c r="BG110" s="831"/>
      <c r="BH110" s="831"/>
      <c r="BI110" s="831"/>
      <c r="BJ110" s="831"/>
      <c r="BK110" s="831"/>
      <c r="BL110" s="831"/>
      <c r="BM110" s="831"/>
      <c r="BN110" s="831"/>
      <c r="BO110" s="831"/>
      <c r="BP110" s="832"/>
      <c r="BQ110" s="886">
        <v>5899610999</v>
      </c>
      <c r="BR110" s="868"/>
      <c r="BS110" s="868"/>
      <c r="BT110" s="868"/>
      <c r="BU110" s="868"/>
      <c r="BV110" s="868">
        <v>5928792244</v>
      </c>
      <c r="BW110" s="868"/>
      <c r="BX110" s="868"/>
      <c r="BY110" s="868"/>
      <c r="BZ110" s="868"/>
      <c r="CA110" s="868">
        <v>5964561922</v>
      </c>
      <c r="CB110" s="868"/>
      <c r="CC110" s="868"/>
      <c r="CD110" s="868"/>
      <c r="CE110" s="868"/>
      <c r="CF110" s="895">
        <v>536.5</v>
      </c>
      <c r="CG110" s="896"/>
      <c r="CH110" s="896"/>
      <c r="CI110" s="896"/>
      <c r="CJ110" s="896"/>
      <c r="CK110" s="958" t="s">
        <v>421</v>
      </c>
      <c r="CL110" s="842"/>
      <c r="CM110" s="919" t="s">
        <v>422</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886">
        <v>565403</v>
      </c>
      <c r="DH110" s="868"/>
      <c r="DI110" s="868"/>
      <c r="DJ110" s="868"/>
      <c r="DK110" s="868"/>
      <c r="DL110" s="868">
        <v>537941</v>
      </c>
      <c r="DM110" s="868"/>
      <c r="DN110" s="868"/>
      <c r="DO110" s="868"/>
      <c r="DP110" s="868"/>
      <c r="DQ110" s="868">
        <v>510123</v>
      </c>
      <c r="DR110" s="868"/>
      <c r="DS110" s="868"/>
      <c r="DT110" s="868"/>
      <c r="DU110" s="868"/>
      <c r="DV110" s="869">
        <v>0</v>
      </c>
      <c r="DW110" s="869"/>
      <c r="DX110" s="869"/>
      <c r="DY110" s="869"/>
      <c r="DZ110" s="870"/>
    </row>
    <row r="111" spans="1:131" s="235" customFormat="1" ht="26.25" customHeight="1" x14ac:dyDescent="0.2">
      <c r="A111" s="797" t="s">
        <v>423</v>
      </c>
      <c r="B111" s="798"/>
      <c r="C111" s="798"/>
      <c r="D111" s="798"/>
      <c r="E111" s="798"/>
      <c r="F111" s="798"/>
      <c r="G111" s="798"/>
      <c r="H111" s="798"/>
      <c r="I111" s="798"/>
      <c r="J111" s="798"/>
      <c r="K111" s="798"/>
      <c r="L111" s="798"/>
      <c r="M111" s="798"/>
      <c r="N111" s="798"/>
      <c r="O111" s="798"/>
      <c r="P111" s="798"/>
      <c r="Q111" s="798"/>
      <c r="R111" s="798"/>
      <c r="S111" s="798"/>
      <c r="T111" s="798"/>
      <c r="U111" s="798"/>
      <c r="V111" s="798"/>
      <c r="W111" s="798"/>
      <c r="X111" s="798"/>
      <c r="Y111" s="798"/>
      <c r="Z111" s="950"/>
      <c r="AA111" s="951">
        <v>85812634</v>
      </c>
      <c r="AB111" s="952"/>
      <c r="AC111" s="952"/>
      <c r="AD111" s="952"/>
      <c r="AE111" s="953"/>
      <c r="AF111" s="954">
        <v>75932329</v>
      </c>
      <c r="AG111" s="952"/>
      <c r="AH111" s="952"/>
      <c r="AI111" s="952"/>
      <c r="AJ111" s="953"/>
      <c r="AK111" s="954">
        <v>67246828</v>
      </c>
      <c r="AL111" s="952"/>
      <c r="AM111" s="952"/>
      <c r="AN111" s="952"/>
      <c r="AO111" s="953"/>
      <c r="AP111" s="955">
        <v>6</v>
      </c>
      <c r="AQ111" s="956"/>
      <c r="AR111" s="956"/>
      <c r="AS111" s="956"/>
      <c r="AT111" s="957"/>
      <c r="AU111" s="964"/>
      <c r="AV111" s="965"/>
      <c r="AW111" s="965"/>
      <c r="AX111" s="965"/>
      <c r="AY111" s="965"/>
      <c r="AZ111" s="838" t="s">
        <v>424</v>
      </c>
      <c r="BA111" s="773"/>
      <c r="BB111" s="773"/>
      <c r="BC111" s="773"/>
      <c r="BD111" s="773"/>
      <c r="BE111" s="773"/>
      <c r="BF111" s="773"/>
      <c r="BG111" s="773"/>
      <c r="BH111" s="773"/>
      <c r="BI111" s="773"/>
      <c r="BJ111" s="773"/>
      <c r="BK111" s="773"/>
      <c r="BL111" s="773"/>
      <c r="BM111" s="773"/>
      <c r="BN111" s="773"/>
      <c r="BO111" s="773"/>
      <c r="BP111" s="774"/>
      <c r="BQ111" s="839">
        <v>55865301</v>
      </c>
      <c r="BR111" s="840"/>
      <c r="BS111" s="840"/>
      <c r="BT111" s="840"/>
      <c r="BU111" s="840"/>
      <c r="BV111" s="840">
        <v>47734861</v>
      </c>
      <c r="BW111" s="840"/>
      <c r="BX111" s="840"/>
      <c r="BY111" s="840"/>
      <c r="BZ111" s="840"/>
      <c r="CA111" s="840">
        <v>38996867</v>
      </c>
      <c r="CB111" s="840"/>
      <c r="CC111" s="840"/>
      <c r="CD111" s="840"/>
      <c r="CE111" s="840"/>
      <c r="CF111" s="904">
        <v>3.5</v>
      </c>
      <c r="CG111" s="905"/>
      <c r="CH111" s="905"/>
      <c r="CI111" s="905"/>
      <c r="CJ111" s="905"/>
      <c r="CK111" s="959"/>
      <c r="CL111" s="844"/>
      <c r="CM111" s="847" t="s">
        <v>425</v>
      </c>
      <c r="CN111" s="848"/>
      <c r="CO111" s="848"/>
      <c r="CP111" s="848"/>
      <c r="CQ111" s="848"/>
      <c r="CR111" s="848"/>
      <c r="CS111" s="848"/>
      <c r="CT111" s="848"/>
      <c r="CU111" s="848"/>
      <c r="CV111" s="848"/>
      <c r="CW111" s="848"/>
      <c r="CX111" s="848"/>
      <c r="CY111" s="848"/>
      <c r="CZ111" s="848"/>
      <c r="DA111" s="848"/>
      <c r="DB111" s="848"/>
      <c r="DC111" s="848"/>
      <c r="DD111" s="848"/>
      <c r="DE111" s="848"/>
      <c r="DF111" s="849"/>
      <c r="DG111" s="839" t="s">
        <v>118</v>
      </c>
      <c r="DH111" s="840"/>
      <c r="DI111" s="840"/>
      <c r="DJ111" s="840"/>
      <c r="DK111" s="840"/>
      <c r="DL111" s="840" t="s">
        <v>118</v>
      </c>
      <c r="DM111" s="840"/>
      <c r="DN111" s="840"/>
      <c r="DO111" s="840"/>
      <c r="DP111" s="840"/>
      <c r="DQ111" s="840" t="s">
        <v>118</v>
      </c>
      <c r="DR111" s="840"/>
      <c r="DS111" s="840"/>
      <c r="DT111" s="840"/>
      <c r="DU111" s="840"/>
      <c r="DV111" s="817" t="s">
        <v>118</v>
      </c>
      <c r="DW111" s="817"/>
      <c r="DX111" s="817"/>
      <c r="DY111" s="817"/>
      <c r="DZ111" s="818"/>
    </row>
    <row r="112" spans="1:131" s="235" customFormat="1" ht="26.25" customHeight="1" x14ac:dyDescent="0.2">
      <c r="A112" s="944" t="s">
        <v>426</v>
      </c>
      <c r="B112" s="945"/>
      <c r="C112" s="773" t="s">
        <v>427</v>
      </c>
      <c r="D112" s="773"/>
      <c r="E112" s="773"/>
      <c r="F112" s="773"/>
      <c r="G112" s="773"/>
      <c r="H112" s="773"/>
      <c r="I112" s="773"/>
      <c r="J112" s="773"/>
      <c r="K112" s="773"/>
      <c r="L112" s="773"/>
      <c r="M112" s="773"/>
      <c r="N112" s="773"/>
      <c r="O112" s="773"/>
      <c r="P112" s="773"/>
      <c r="Q112" s="773"/>
      <c r="R112" s="773"/>
      <c r="S112" s="773"/>
      <c r="T112" s="773"/>
      <c r="U112" s="773"/>
      <c r="V112" s="773"/>
      <c r="W112" s="773"/>
      <c r="X112" s="773"/>
      <c r="Y112" s="773"/>
      <c r="Z112" s="774"/>
      <c r="AA112" s="802">
        <v>124536226</v>
      </c>
      <c r="AB112" s="803"/>
      <c r="AC112" s="803"/>
      <c r="AD112" s="803"/>
      <c r="AE112" s="804"/>
      <c r="AF112" s="805">
        <v>124690549</v>
      </c>
      <c r="AG112" s="803"/>
      <c r="AH112" s="803"/>
      <c r="AI112" s="803"/>
      <c r="AJ112" s="804"/>
      <c r="AK112" s="805">
        <v>126992969</v>
      </c>
      <c r="AL112" s="803"/>
      <c r="AM112" s="803"/>
      <c r="AN112" s="803"/>
      <c r="AO112" s="804"/>
      <c r="AP112" s="850">
        <v>11.4</v>
      </c>
      <c r="AQ112" s="851"/>
      <c r="AR112" s="851"/>
      <c r="AS112" s="851"/>
      <c r="AT112" s="852"/>
      <c r="AU112" s="964"/>
      <c r="AV112" s="965"/>
      <c r="AW112" s="965"/>
      <c r="AX112" s="965"/>
      <c r="AY112" s="965"/>
      <c r="AZ112" s="838" t="s">
        <v>428</v>
      </c>
      <c r="BA112" s="773"/>
      <c r="BB112" s="773"/>
      <c r="BC112" s="773"/>
      <c r="BD112" s="773"/>
      <c r="BE112" s="773"/>
      <c r="BF112" s="773"/>
      <c r="BG112" s="773"/>
      <c r="BH112" s="773"/>
      <c r="BI112" s="773"/>
      <c r="BJ112" s="773"/>
      <c r="BK112" s="773"/>
      <c r="BL112" s="773"/>
      <c r="BM112" s="773"/>
      <c r="BN112" s="773"/>
      <c r="BO112" s="773"/>
      <c r="BP112" s="774"/>
      <c r="BQ112" s="839">
        <v>42127180</v>
      </c>
      <c r="BR112" s="840"/>
      <c r="BS112" s="840"/>
      <c r="BT112" s="840"/>
      <c r="BU112" s="840"/>
      <c r="BV112" s="840">
        <v>39909678</v>
      </c>
      <c r="BW112" s="840"/>
      <c r="BX112" s="840"/>
      <c r="BY112" s="840"/>
      <c r="BZ112" s="840"/>
      <c r="CA112" s="840">
        <v>37837100</v>
      </c>
      <c r="CB112" s="840"/>
      <c r="CC112" s="840"/>
      <c r="CD112" s="840"/>
      <c r="CE112" s="840"/>
      <c r="CF112" s="904">
        <v>3.4</v>
      </c>
      <c r="CG112" s="905"/>
      <c r="CH112" s="905"/>
      <c r="CI112" s="905"/>
      <c r="CJ112" s="905"/>
      <c r="CK112" s="959"/>
      <c r="CL112" s="844"/>
      <c r="CM112" s="847" t="s">
        <v>429</v>
      </c>
      <c r="CN112" s="848"/>
      <c r="CO112" s="848"/>
      <c r="CP112" s="848"/>
      <c r="CQ112" s="848"/>
      <c r="CR112" s="848"/>
      <c r="CS112" s="848"/>
      <c r="CT112" s="848"/>
      <c r="CU112" s="848"/>
      <c r="CV112" s="848"/>
      <c r="CW112" s="848"/>
      <c r="CX112" s="848"/>
      <c r="CY112" s="848"/>
      <c r="CZ112" s="848"/>
      <c r="DA112" s="848"/>
      <c r="DB112" s="848"/>
      <c r="DC112" s="848"/>
      <c r="DD112" s="848"/>
      <c r="DE112" s="848"/>
      <c r="DF112" s="849"/>
      <c r="DG112" s="839">
        <v>14633367</v>
      </c>
      <c r="DH112" s="840"/>
      <c r="DI112" s="840"/>
      <c r="DJ112" s="840"/>
      <c r="DK112" s="840"/>
      <c r="DL112" s="840">
        <v>11175317</v>
      </c>
      <c r="DM112" s="840"/>
      <c r="DN112" s="840"/>
      <c r="DO112" s="840"/>
      <c r="DP112" s="840"/>
      <c r="DQ112" s="840">
        <v>8347092</v>
      </c>
      <c r="DR112" s="840"/>
      <c r="DS112" s="840"/>
      <c r="DT112" s="840"/>
      <c r="DU112" s="840"/>
      <c r="DV112" s="817">
        <v>0.8</v>
      </c>
      <c r="DW112" s="817"/>
      <c r="DX112" s="817"/>
      <c r="DY112" s="817"/>
      <c r="DZ112" s="818"/>
    </row>
    <row r="113" spans="1:130" s="235" customFormat="1" ht="26.25" customHeight="1" x14ac:dyDescent="0.2">
      <c r="A113" s="946"/>
      <c r="B113" s="947"/>
      <c r="C113" s="773" t="s">
        <v>430</v>
      </c>
      <c r="D113" s="773"/>
      <c r="E113" s="773"/>
      <c r="F113" s="773"/>
      <c r="G113" s="773"/>
      <c r="H113" s="773"/>
      <c r="I113" s="773"/>
      <c r="J113" s="773"/>
      <c r="K113" s="773"/>
      <c r="L113" s="773"/>
      <c r="M113" s="773"/>
      <c r="N113" s="773"/>
      <c r="O113" s="773"/>
      <c r="P113" s="773"/>
      <c r="Q113" s="773"/>
      <c r="R113" s="773"/>
      <c r="S113" s="773"/>
      <c r="T113" s="773"/>
      <c r="U113" s="773"/>
      <c r="V113" s="773"/>
      <c r="W113" s="773"/>
      <c r="X113" s="773"/>
      <c r="Y113" s="773"/>
      <c r="Z113" s="774"/>
      <c r="AA113" s="802">
        <v>2305842</v>
      </c>
      <c r="AB113" s="803"/>
      <c r="AC113" s="803"/>
      <c r="AD113" s="803"/>
      <c r="AE113" s="804"/>
      <c r="AF113" s="805">
        <v>2884177</v>
      </c>
      <c r="AG113" s="803"/>
      <c r="AH113" s="803"/>
      <c r="AI113" s="803"/>
      <c r="AJ113" s="804"/>
      <c r="AK113" s="805">
        <v>2872913</v>
      </c>
      <c r="AL113" s="803"/>
      <c r="AM113" s="803"/>
      <c r="AN113" s="803"/>
      <c r="AO113" s="804"/>
      <c r="AP113" s="850">
        <v>0.3</v>
      </c>
      <c r="AQ113" s="851"/>
      <c r="AR113" s="851"/>
      <c r="AS113" s="851"/>
      <c r="AT113" s="852"/>
      <c r="AU113" s="964"/>
      <c r="AV113" s="965"/>
      <c r="AW113" s="965"/>
      <c r="AX113" s="965"/>
      <c r="AY113" s="965"/>
      <c r="AZ113" s="838" t="s">
        <v>431</v>
      </c>
      <c r="BA113" s="773"/>
      <c r="BB113" s="773"/>
      <c r="BC113" s="773"/>
      <c r="BD113" s="773"/>
      <c r="BE113" s="773"/>
      <c r="BF113" s="773"/>
      <c r="BG113" s="773"/>
      <c r="BH113" s="773"/>
      <c r="BI113" s="773"/>
      <c r="BJ113" s="773"/>
      <c r="BK113" s="773"/>
      <c r="BL113" s="773"/>
      <c r="BM113" s="773"/>
      <c r="BN113" s="773"/>
      <c r="BO113" s="773"/>
      <c r="BP113" s="774"/>
      <c r="BQ113" s="839">
        <v>10578769</v>
      </c>
      <c r="BR113" s="840"/>
      <c r="BS113" s="840"/>
      <c r="BT113" s="840"/>
      <c r="BU113" s="840"/>
      <c r="BV113" s="840">
        <v>10036583</v>
      </c>
      <c r="BW113" s="840"/>
      <c r="BX113" s="840"/>
      <c r="BY113" s="840"/>
      <c r="BZ113" s="840"/>
      <c r="CA113" s="840">
        <v>9234892</v>
      </c>
      <c r="CB113" s="840"/>
      <c r="CC113" s="840"/>
      <c r="CD113" s="840"/>
      <c r="CE113" s="840"/>
      <c r="CF113" s="904">
        <v>0.8</v>
      </c>
      <c r="CG113" s="905"/>
      <c r="CH113" s="905"/>
      <c r="CI113" s="905"/>
      <c r="CJ113" s="905"/>
      <c r="CK113" s="959"/>
      <c r="CL113" s="844"/>
      <c r="CM113" s="847" t="s">
        <v>432</v>
      </c>
      <c r="CN113" s="848"/>
      <c r="CO113" s="848"/>
      <c r="CP113" s="848"/>
      <c r="CQ113" s="848"/>
      <c r="CR113" s="848"/>
      <c r="CS113" s="848"/>
      <c r="CT113" s="848"/>
      <c r="CU113" s="848"/>
      <c r="CV113" s="848"/>
      <c r="CW113" s="848"/>
      <c r="CX113" s="848"/>
      <c r="CY113" s="848"/>
      <c r="CZ113" s="848"/>
      <c r="DA113" s="848"/>
      <c r="DB113" s="848"/>
      <c r="DC113" s="848"/>
      <c r="DD113" s="848"/>
      <c r="DE113" s="848"/>
      <c r="DF113" s="849"/>
      <c r="DG113" s="839">
        <v>984388</v>
      </c>
      <c r="DH113" s="840"/>
      <c r="DI113" s="840"/>
      <c r="DJ113" s="840"/>
      <c r="DK113" s="840"/>
      <c r="DL113" s="840">
        <v>782671</v>
      </c>
      <c r="DM113" s="840"/>
      <c r="DN113" s="840"/>
      <c r="DO113" s="840"/>
      <c r="DP113" s="840"/>
      <c r="DQ113" s="840">
        <v>584886</v>
      </c>
      <c r="DR113" s="840"/>
      <c r="DS113" s="840"/>
      <c r="DT113" s="840"/>
      <c r="DU113" s="840"/>
      <c r="DV113" s="817">
        <v>0.1</v>
      </c>
      <c r="DW113" s="817"/>
      <c r="DX113" s="817"/>
      <c r="DY113" s="817"/>
      <c r="DZ113" s="818"/>
    </row>
    <row r="114" spans="1:130" s="235" customFormat="1" ht="26.25" customHeight="1" x14ac:dyDescent="0.2">
      <c r="A114" s="946"/>
      <c r="B114" s="947"/>
      <c r="C114" s="773" t="s">
        <v>433</v>
      </c>
      <c r="D114" s="773"/>
      <c r="E114" s="773"/>
      <c r="F114" s="773"/>
      <c r="G114" s="773"/>
      <c r="H114" s="773"/>
      <c r="I114" s="773"/>
      <c r="J114" s="773"/>
      <c r="K114" s="773"/>
      <c r="L114" s="773"/>
      <c r="M114" s="773"/>
      <c r="N114" s="773"/>
      <c r="O114" s="773"/>
      <c r="P114" s="773"/>
      <c r="Q114" s="773"/>
      <c r="R114" s="773"/>
      <c r="S114" s="773"/>
      <c r="T114" s="773"/>
      <c r="U114" s="773"/>
      <c r="V114" s="773"/>
      <c r="W114" s="773"/>
      <c r="X114" s="773"/>
      <c r="Y114" s="773"/>
      <c r="Z114" s="774"/>
      <c r="AA114" s="802">
        <v>1218105</v>
      </c>
      <c r="AB114" s="803"/>
      <c r="AC114" s="803"/>
      <c r="AD114" s="803"/>
      <c r="AE114" s="804"/>
      <c r="AF114" s="805">
        <v>959210</v>
      </c>
      <c r="AG114" s="803"/>
      <c r="AH114" s="803"/>
      <c r="AI114" s="803"/>
      <c r="AJ114" s="804"/>
      <c r="AK114" s="805">
        <v>766071</v>
      </c>
      <c r="AL114" s="803"/>
      <c r="AM114" s="803"/>
      <c r="AN114" s="803"/>
      <c r="AO114" s="804"/>
      <c r="AP114" s="850">
        <v>0.1</v>
      </c>
      <c r="AQ114" s="851"/>
      <c r="AR114" s="851"/>
      <c r="AS114" s="851"/>
      <c r="AT114" s="852"/>
      <c r="AU114" s="964"/>
      <c r="AV114" s="965"/>
      <c r="AW114" s="965"/>
      <c r="AX114" s="965"/>
      <c r="AY114" s="965"/>
      <c r="AZ114" s="838" t="s">
        <v>434</v>
      </c>
      <c r="BA114" s="773"/>
      <c r="BB114" s="773"/>
      <c r="BC114" s="773"/>
      <c r="BD114" s="773"/>
      <c r="BE114" s="773"/>
      <c r="BF114" s="773"/>
      <c r="BG114" s="773"/>
      <c r="BH114" s="773"/>
      <c r="BI114" s="773"/>
      <c r="BJ114" s="773"/>
      <c r="BK114" s="773"/>
      <c r="BL114" s="773"/>
      <c r="BM114" s="773"/>
      <c r="BN114" s="773"/>
      <c r="BO114" s="773"/>
      <c r="BP114" s="774"/>
      <c r="BQ114" s="839">
        <v>515681129</v>
      </c>
      <c r="BR114" s="840"/>
      <c r="BS114" s="840"/>
      <c r="BT114" s="840"/>
      <c r="BU114" s="840"/>
      <c r="BV114" s="840">
        <v>490751607</v>
      </c>
      <c r="BW114" s="840"/>
      <c r="BX114" s="840"/>
      <c r="BY114" s="840"/>
      <c r="BZ114" s="840"/>
      <c r="CA114" s="840">
        <v>469040762</v>
      </c>
      <c r="CB114" s="840"/>
      <c r="CC114" s="840"/>
      <c r="CD114" s="840"/>
      <c r="CE114" s="840"/>
      <c r="CF114" s="904">
        <v>42.2</v>
      </c>
      <c r="CG114" s="905"/>
      <c r="CH114" s="905"/>
      <c r="CI114" s="905"/>
      <c r="CJ114" s="905"/>
      <c r="CK114" s="959"/>
      <c r="CL114" s="844"/>
      <c r="CM114" s="847" t="s">
        <v>435</v>
      </c>
      <c r="CN114" s="848"/>
      <c r="CO114" s="848"/>
      <c r="CP114" s="848"/>
      <c r="CQ114" s="848"/>
      <c r="CR114" s="848"/>
      <c r="CS114" s="848"/>
      <c r="CT114" s="848"/>
      <c r="CU114" s="848"/>
      <c r="CV114" s="848"/>
      <c r="CW114" s="848"/>
      <c r="CX114" s="848"/>
      <c r="CY114" s="848"/>
      <c r="CZ114" s="848"/>
      <c r="DA114" s="848"/>
      <c r="DB114" s="848"/>
      <c r="DC114" s="848"/>
      <c r="DD114" s="848"/>
      <c r="DE114" s="848"/>
      <c r="DF114" s="849"/>
      <c r="DG114" s="839">
        <v>23371236</v>
      </c>
      <c r="DH114" s="840"/>
      <c r="DI114" s="840"/>
      <c r="DJ114" s="840"/>
      <c r="DK114" s="840"/>
      <c r="DL114" s="840">
        <v>19279595</v>
      </c>
      <c r="DM114" s="840"/>
      <c r="DN114" s="840"/>
      <c r="DO114" s="840"/>
      <c r="DP114" s="840"/>
      <c r="DQ114" s="840">
        <v>13895106</v>
      </c>
      <c r="DR114" s="840"/>
      <c r="DS114" s="840"/>
      <c r="DT114" s="840"/>
      <c r="DU114" s="840"/>
      <c r="DV114" s="817">
        <v>1.2</v>
      </c>
      <c r="DW114" s="817"/>
      <c r="DX114" s="817"/>
      <c r="DY114" s="817"/>
      <c r="DZ114" s="818"/>
    </row>
    <row r="115" spans="1:130" s="235" customFormat="1" ht="26.25" customHeight="1" x14ac:dyDescent="0.2">
      <c r="A115" s="946"/>
      <c r="B115" s="947"/>
      <c r="C115" s="773" t="s">
        <v>436</v>
      </c>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4"/>
      <c r="AA115" s="802">
        <v>13460077</v>
      </c>
      <c r="AB115" s="803"/>
      <c r="AC115" s="803"/>
      <c r="AD115" s="803"/>
      <c r="AE115" s="804"/>
      <c r="AF115" s="805">
        <v>10837918</v>
      </c>
      <c r="AG115" s="803"/>
      <c r="AH115" s="803"/>
      <c r="AI115" s="803"/>
      <c r="AJ115" s="804"/>
      <c r="AK115" s="805">
        <v>8622382</v>
      </c>
      <c r="AL115" s="803"/>
      <c r="AM115" s="803"/>
      <c r="AN115" s="803"/>
      <c r="AO115" s="804"/>
      <c r="AP115" s="850">
        <v>0.8</v>
      </c>
      <c r="AQ115" s="851"/>
      <c r="AR115" s="851"/>
      <c r="AS115" s="851"/>
      <c r="AT115" s="852"/>
      <c r="AU115" s="964"/>
      <c r="AV115" s="965"/>
      <c r="AW115" s="965"/>
      <c r="AX115" s="965"/>
      <c r="AY115" s="965"/>
      <c r="AZ115" s="838" t="s">
        <v>437</v>
      </c>
      <c r="BA115" s="773"/>
      <c r="BB115" s="773"/>
      <c r="BC115" s="773"/>
      <c r="BD115" s="773"/>
      <c r="BE115" s="773"/>
      <c r="BF115" s="773"/>
      <c r="BG115" s="773"/>
      <c r="BH115" s="773"/>
      <c r="BI115" s="773"/>
      <c r="BJ115" s="773"/>
      <c r="BK115" s="773"/>
      <c r="BL115" s="773"/>
      <c r="BM115" s="773"/>
      <c r="BN115" s="773"/>
      <c r="BO115" s="773"/>
      <c r="BP115" s="774"/>
      <c r="BQ115" s="839">
        <v>30970494</v>
      </c>
      <c r="BR115" s="840"/>
      <c r="BS115" s="840"/>
      <c r="BT115" s="840"/>
      <c r="BU115" s="840"/>
      <c r="BV115" s="840">
        <v>31026270</v>
      </c>
      <c r="BW115" s="840"/>
      <c r="BX115" s="840"/>
      <c r="BY115" s="840"/>
      <c r="BZ115" s="840"/>
      <c r="CA115" s="840">
        <v>23944010</v>
      </c>
      <c r="CB115" s="840"/>
      <c r="CC115" s="840"/>
      <c r="CD115" s="840"/>
      <c r="CE115" s="840"/>
      <c r="CF115" s="904">
        <v>2.2000000000000002</v>
      </c>
      <c r="CG115" s="905"/>
      <c r="CH115" s="905"/>
      <c r="CI115" s="905"/>
      <c r="CJ115" s="905"/>
      <c r="CK115" s="959"/>
      <c r="CL115" s="844"/>
      <c r="CM115" s="838" t="s">
        <v>438</v>
      </c>
      <c r="CN115" s="943"/>
      <c r="CO115" s="943"/>
      <c r="CP115" s="943"/>
      <c r="CQ115" s="943"/>
      <c r="CR115" s="943"/>
      <c r="CS115" s="943"/>
      <c r="CT115" s="943"/>
      <c r="CU115" s="943"/>
      <c r="CV115" s="943"/>
      <c r="CW115" s="943"/>
      <c r="CX115" s="943"/>
      <c r="CY115" s="943"/>
      <c r="CZ115" s="943"/>
      <c r="DA115" s="943"/>
      <c r="DB115" s="943"/>
      <c r="DC115" s="943"/>
      <c r="DD115" s="943"/>
      <c r="DE115" s="943"/>
      <c r="DF115" s="774"/>
      <c r="DG115" s="839">
        <v>16310907</v>
      </c>
      <c r="DH115" s="840"/>
      <c r="DI115" s="840"/>
      <c r="DJ115" s="840"/>
      <c r="DK115" s="840"/>
      <c r="DL115" s="840">
        <v>15959337</v>
      </c>
      <c r="DM115" s="840"/>
      <c r="DN115" s="840"/>
      <c r="DO115" s="840"/>
      <c r="DP115" s="840"/>
      <c r="DQ115" s="840">
        <v>15659660</v>
      </c>
      <c r="DR115" s="840"/>
      <c r="DS115" s="840"/>
      <c r="DT115" s="840"/>
      <c r="DU115" s="840"/>
      <c r="DV115" s="817">
        <v>1.4</v>
      </c>
      <c r="DW115" s="817"/>
      <c r="DX115" s="817"/>
      <c r="DY115" s="817"/>
      <c r="DZ115" s="818"/>
    </row>
    <row r="116" spans="1:130" s="235" customFormat="1" ht="26.25" customHeight="1" x14ac:dyDescent="0.2">
      <c r="A116" s="948"/>
      <c r="B116" s="949"/>
      <c r="C116" s="909" t="s">
        <v>439</v>
      </c>
      <c r="D116" s="909"/>
      <c r="E116" s="909"/>
      <c r="F116" s="909"/>
      <c r="G116" s="909"/>
      <c r="H116" s="909"/>
      <c r="I116" s="909"/>
      <c r="J116" s="909"/>
      <c r="K116" s="909"/>
      <c r="L116" s="909"/>
      <c r="M116" s="909"/>
      <c r="N116" s="909"/>
      <c r="O116" s="909"/>
      <c r="P116" s="909"/>
      <c r="Q116" s="909"/>
      <c r="R116" s="909"/>
      <c r="S116" s="909"/>
      <c r="T116" s="909"/>
      <c r="U116" s="909"/>
      <c r="V116" s="909"/>
      <c r="W116" s="909"/>
      <c r="X116" s="909"/>
      <c r="Y116" s="909"/>
      <c r="Z116" s="910"/>
      <c r="AA116" s="802" t="s">
        <v>118</v>
      </c>
      <c r="AB116" s="803"/>
      <c r="AC116" s="803"/>
      <c r="AD116" s="803"/>
      <c r="AE116" s="804"/>
      <c r="AF116" s="805">
        <v>3819</v>
      </c>
      <c r="AG116" s="803"/>
      <c r="AH116" s="803"/>
      <c r="AI116" s="803"/>
      <c r="AJ116" s="804"/>
      <c r="AK116" s="805">
        <v>1538</v>
      </c>
      <c r="AL116" s="803"/>
      <c r="AM116" s="803"/>
      <c r="AN116" s="803"/>
      <c r="AO116" s="804"/>
      <c r="AP116" s="850">
        <v>0</v>
      </c>
      <c r="AQ116" s="851"/>
      <c r="AR116" s="851"/>
      <c r="AS116" s="851"/>
      <c r="AT116" s="852"/>
      <c r="AU116" s="964"/>
      <c r="AV116" s="965"/>
      <c r="AW116" s="965"/>
      <c r="AX116" s="965"/>
      <c r="AY116" s="965"/>
      <c r="AZ116" s="892" t="s">
        <v>440</v>
      </c>
      <c r="BA116" s="893"/>
      <c r="BB116" s="893"/>
      <c r="BC116" s="893"/>
      <c r="BD116" s="893"/>
      <c r="BE116" s="893"/>
      <c r="BF116" s="893"/>
      <c r="BG116" s="893"/>
      <c r="BH116" s="893"/>
      <c r="BI116" s="893"/>
      <c r="BJ116" s="893"/>
      <c r="BK116" s="893"/>
      <c r="BL116" s="893"/>
      <c r="BM116" s="893"/>
      <c r="BN116" s="893"/>
      <c r="BO116" s="893"/>
      <c r="BP116" s="894"/>
      <c r="BQ116" s="839">
        <v>12620500</v>
      </c>
      <c r="BR116" s="840"/>
      <c r="BS116" s="840"/>
      <c r="BT116" s="840"/>
      <c r="BU116" s="840"/>
      <c r="BV116" s="840">
        <v>11862500</v>
      </c>
      <c r="BW116" s="840"/>
      <c r="BX116" s="840"/>
      <c r="BY116" s="840"/>
      <c r="BZ116" s="840"/>
      <c r="CA116" s="840">
        <v>6662700</v>
      </c>
      <c r="CB116" s="840"/>
      <c r="CC116" s="840"/>
      <c r="CD116" s="840"/>
      <c r="CE116" s="840"/>
      <c r="CF116" s="904">
        <v>0.6</v>
      </c>
      <c r="CG116" s="905"/>
      <c r="CH116" s="905"/>
      <c r="CI116" s="905"/>
      <c r="CJ116" s="905"/>
      <c r="CK116" s="959"/>
      <c r="CL116" s="844"/>
      <c r="CM116" s="847" t="s">
        <v>441</v>
      </c>
      <c r="CN116" s="848"/>
      <c r="CO116" s="848"/>
      <c r="CP116" s="848"/>
      <c r="CQ116" s="848"/>
      <c r="CR116" s="848"/>
      <c r="CS116" s="848"/>
      <c r="CT116" s="848"/>
      <c r="CU116" s="848"/>
      <c r="CV116" s="848"/>
      <c r="CW116" s="848"/>
      <c r="CX116" s="848"/>
      <c r="CY116" s="848"/>
      <c r="CZ116" s="848"/>
      <c r="DA116" s="848"/>
      <c r="DB116" s="848"/>
      <c r="DC116" s="848"/>
      <c r="DD116" s="848"/>
      <c r="DE116" s="848"/>
      <c r="DF116" s="849"/>
      <c r="DG116" s="839" t="s">
        <v>118</v>
      </c>
      <c r="DH116" s="840"/>
      <c r="DI116" s="840"/>
      <c r="DJ116" s="840"/>
      <c r="DK116" s="840"/>
      <c r="DL116" s="840" t="s">
        <v>118</v>
      </c>
      <c r="DM116" s="840"/>
      <c r="DN116" s="840"/>
      <c r="DO116" s="840"/>
      <c r="DP116" s="840"/>
      <c r="DQ116" s="840" t="s">
        <v>118</v>
      </c>
      <c r="DR116" s="840"/>
      <c r="DS116" s="840"/>
      <c r="DT116" s="840"/>
      <c r="DU116" s="840"/>
      <c r="DV116" s="817" t="s">
        <v>118</v>
      </c>
      <c r="DW116" s="817"/>
      <c r="DX116" s="817"/>
      <c r="DY116" s="817"/>
      <c r="DZ116" s="818"/>
    </row>
    <row r="117" spans="1:130" s="235" customFormat="1" ht="26.25" customHeight="1" x14ac:dyDescent="0.2">
      <c r="A117" s="929" t="s">
        <v>154</v>
      </c>
      <c r="B117" s="930"/>
      <c r="C117" s="930"/>
      <c r="D117" s="930"/>
      <c r="E117" s="930"/>
      <c r="F117" s="930"/>
      <c r="G117" s="930"/>
      <c r="H117" s="930"/>
      <c r="I117" s="930"/>
      <c r="J117" s="930"/>
      <c r="K117" s="930"/>
      <c r="L117" s="930"/>
      <c r="M117" s="930"/>
      <c r="N117" s="930"/>
      <c r="O117" s="930"/>
      <c r="P117" s="930"/>
      <c r="Q117" s="930"/>
      <c r="R117" s="930"/>
      <c r="S117" s="930"/>
      <c r="T117" s="930"/>
      <c r="U117" s="930"/>
      <c r="V117" s="930"/>
      <c r="W117" s="930"/>
      <c r="X117" s="930"/>
      <c r="Y117" s="906" t="s">
        <v>442</v>
      </c>
      <c r="Z117" s="931"/>
      <c r="AA117" s="936">
        <v>500623141</v>
      </c>
      <c r="AB117" s="937"/>
      <c r="AC117" s="937"/>
      <c r="AD117" s="937"/>
      <c r="AE117" s="938"/>
      <c r="AF117" s="939">
        <v>468628147</v>
      </c>
      <c r="AG117" s="937"/>
      <c r="AH117" s="937"/>
      <c r="AI117" s="937"/>
      <c r="AJ117" s="938"/>
      <c r="AK117" s="939">
        <v>460101787</v>
      </c>
      <c r="AL117" s="937"/>
      <c r="AM117" s="937"/>
      <c r="AN117" s="937"/>
      <c r="AO117" s="938"/>
      <c r="AP117" s="940"/>
      <c r="AQ117" s="941"/>
      <c r="AR117" s="941"/>
      <c r="AS117" s="941"/>
      <c r="AT117" s="942"/>
      <c r="AU117" s="964"/>
      <c r="AV117" s="965"/>
      <c r="AW117" s="965"/>
      <c r="AX117" s="965"/>
      <c r="AY117" s="965"/>
      <c r="AZ117" s="838" t="s">
        <v>443</v>
      </c>
      <c r="BA117" s="773"/>
      <c r="BB117" s="773"/>
      <c r="BC117" s="773"/>
      <c r="BD117" s="773"/>
      <c r="BE117" s="773"/>
      <c r="BF117" s="773"/>
      <c r="BG117" s="773"/>
      <c r="BH117" s="773"/>
      <c r="BI117" s="773"/>
      <c r="BJ117" s="773"/>
      <c r="BK117" s="773"/>
      <c r="BL117" s="773"/>
      <c r="BM117" s="773"/>
      <c r="BN117" s="773"/>
      <c r="BO117" s="773"/>
      <c r="BP117" s="774"/>
      <c r="BQ117" s="839" t="s">
        <v>118</v>
      </c>
      <c r="BR117" s="840"/>
      <c r="BS117" s="840"/>
      <c r="BT117" s="840"/>
      <c r="BU117" s="840"/>
      <c r="BV117" s="840" t="s">
        <v>118</v>
      </c>
      <c r="BW117" s="840"/>
      <c r="BX117" s="840"/>
      <c r="BY117" s="840"/>
      <c r="BZ117" s="840"/>
      <c r="CA117" s="840" t="s">
        <v>118</v>
      </c>
      <c r="CB117" s="840"/>
      <c r="CC117" s="840"/>
      <c r="CD117" s="840"/>
      <c r="CE117" s="840"/>
      <c r="CF117" s="904" t="s">
        <v>118</v>
      </c>
      <c r="CG117" s="905"/>
      <c r="CH117" s="905"/>
      <c r="CI117" s="905"/>
      <c r="CJ117" s="905"/>
      <c r="CK117" s="959"/>
      <c r="CL117" s="844"/>
      <c r="CM117" s="847" t="s">
        <v>444</v>
      </c>
      <c r="CN117" s="848"/>
      <c r="CO117" s="848"/>
      <c r="CP117" s="848"/>
      <c r="CQ117" s="848"/>
      <c r="CR117" s="848"/>
      <c r="CS117" s="848"/>
      <c r="CT117" s="848"/>
      <c r="CU117" s="848"/>
      <c r="CV117" s="848"/>
      <c r="CW117" s="848"/>
      <c r="CX117" s="848"/>
      <c r="CY117" s="848"/>
      <c r="CZ117" s="848"/>
      <c r="DA117" s="848"/>
      <c r="DB117" s="848"/>
      <c r="DC117" s="848"/>
      <c r="DD117" s="848"/>
      <c r="DE117" s="848"/>
      <c r="DF117" s="849"/>
      <c r="DG117" s="839" t="s">
        <v>118</v>
      </c>
      <c r="DH117" s="840"/>
      <c r="DI117" s="840"/>
      <c r="DJ117" s="840"/>
      <c r="DK117" s="840"/>
      <c r="DL117" s="840" t="s">
        <v>118</v>
      </c>
      <c r="DM117" s="840"/>
      <c r="DN117" s="840"/>
      <c r="DO117" s="840"/>
      <c r="DP117" s="840"/>
      <c r="DQ117" s="840" t="s">
        <v>118</v>
      </c>
      <c r="DR117" s="840"/>
      <c r="DS117" s="840"/>
      <c r="DT117" s="840"/>
      <c r="DU117" s="840"/>
      <c r="DV117" s="817" t="s">
        <v>118</v>
      </c>
      <c r="DW117" s="817"/>
      <c r="DX117" s="817"/>
      <c r="DY117" s="817"/>
      <c r="DZ117" s="818"/>
    </row>
    <row r="118" spans="1:130" s="235" customFormat="1" ht="26.25" customHeight="1" x14ac:dyDescent="0.2">
      <c r="A118" s="929" t="s">
        <v>418</v>
      </c>
      <c r="B118" s="930"/>
      <c r="C118" s="930"/>
      <c r="D118" s="930"/>
      <c r="E118" s="930"/>
      <c r="F118" s="930"/>
      <c r="G118" s="930"/>
      <c r="H118" s="930"/>
      <c r="I118" s="930"/>
      <c r="J118" s="930"/>
      <c r="K118" s="930"/>
      <c r="L118" s="930"/>
      <c r="M118" s="930"/>
      <c r="N118" s="930"/>
      <c r="O118" s="930"/>
      <c r="P118" s="930"/>
      <c r="Q118" s="930"/>
      <c r="R118" s="930"/>
      <c r="S118" s="930"/>
      <c r="T118" s="930"/>
      <c r="U118" s="930"/>
      <c r="V118" s="930"/>
      <c r="W118" s="930"/>
      <c r="X118" s="930"/>
      <c r="Y118" s="930"/>
      <c r="Z118" s="931"/>
      <c r="AA118" s="932" t="s">
        <v>416</v>
      </c>
      <c r="AB118" s="930"/>
      <c r="AC118" s="930"/>
      <c r="AD118" s="930"/>
      <c r="AE118" s="931"/>
      <c r="AF118" s="932" t="s">
        <v>307</v>
      </c>
      <c r="AG118" s="930"/>
      <c r="AH118" s="930"/>
      <c r="AI118" s="930"/>
      <c r="AJ118" s="931"/>
      <c r="AK118" s="932" t="s">
        <v>306</v>
      </c>
      <c r="AL118" s="930"/>
      <c r="AM118" s="930"/>
      <c r="AN118" s="930"/>
      <c r="AO118" s="931"/>
      <c r="AP118" s="933" t="s">
        <v>417</v>
      </c>
      <c r="AQ118" s="934"/>
      <c r="AR118" s="934"/>
      <c r="AS118" s="934"/>
      <c r="AT118" s="935"/>
      <c r="AU118" s="964"/>
      <c r="AV118" s="965"/>
      <c r="AW118" s="965"/>
      <c r="AX118" s="965"/>
      <c r="AY118" s="965"/>
      <c r="AZ118" s="908" t="s">
        <v>445</v>
      </c>
      <c r="BA118" s="909"/>
      <c r="BB118" s="909"/>
      <c r="BC118" s="909"/>
      <c r="BD118" s="909"/>
      <c r="BE118" s="909"/>
      <c r="BF118" s="909"/>
      <c r="BG118" s="909"/>
      <c r="BH118" s="909"/>
      <c r="BI118" s="909"/>
      <c r="BJ118" s="909"/>
      <c r="BK118" s="909"/>
      <c r="BL118" s="909"/>
      <c r="BM118" s="909"/>
      <c r="BN118" s="909"/>
      <c r="BO118" s="909"/>
      <c r="BP118" s="910"/>
      <c r="BQ118" s="891" t="s">
        <v>118</v>
      </c>
      <c r="BR118" s="871"/>
      <c r="BS118" s="871"/>
      <c r="BT118" s="871"/>
      <c r="BU118" s="871"/>
      <c r="BV118" s="871" t="s">
        <v>118</v>
      </c>
      <c r="BW118" s="871"/>
      <c r="BX118" s="871"/>
      <c r="BY118" s="871"/>
      <c r="BZ118" s="871"/>
      <c r="CA118" s="871" t="s">
        <v>118</v>
      </c>
      <c r="CB118" s="871"/>
      <c r="CC118" s="871"/>
      <c r="CD118" s="871"/>
      <c r="CE118" s="871"/>
      <c r="CF118" s="904" t="s">
        <v>118</v>
      </c>
      <c r="CG118" s="905"/>
      <c r="CH118" s="905"/>
      <c r="CI118" s="905"/>
      <c r="CJ118" s="905"/>
      <c r="CK118" s="959"/>
      <c r="CL118" s="844"/>
      <c r="CM118" s="847" t="s">
        <v>446</v>
      </c>
      <c r="CN118" s="848"/>
      <c r="CO118" s="848"/>
      <c r="CP118" s="848"/>
      <c r="CQ118" s="848"/>
      <c r="CR118" s="848"/>
      <c r="CS118" s="848"/>
      <c r="CT118" s="848"/>
      <c r="CU118" s="848"/>
      <c r="CV118" s="848"/>
      <c r="CW118" s="848"/>
      <c r="CX118" s="848"/>
      <c r="CY118" s="848"/>
      <c r="CZ118" s="848"/>
      <c r="DA118" s="848"/>
      <c r="DB118" s="848"/>
      <c r="DC118" s="848"/>
      <c r="DD118" s="848"/>
      <c r="DE118" s="848"/>
      <c r="DF118" s="849"/>
      <c r="DG118" s="839" t="s">
        <v>118</v>
      </c>
      <c r="DH118" s="840"/>
      <c r="DI118" s="840"/>
      <c r="DJ118" s="840"/>
      <c r="DK118" s="840"/>
      <c r="DL118" s="840" t="s">
        <v>118</v>
      </c>
      <c r="DM118" s="840"/>
      <c r="DN118" s="840"/>
      <c r="DO118" s="840"/>
      <c r="DP118" s="840"/>
      <c r="DQ118" s="840" t="s">
        <v>118</v>
      </c>
      <c r="DR118" s="840"/>
      <c r="DS118" s="840"/>
      <c r="DT118" s="840"/>
      <c r="DU118" s="840"/>
      <c r="DV118" s="817" t="s">
        <v>118</v>
      </c>
      <c r="DW118" s="817"/>
      <c r="DX118" s="817"/>
      <c r="DY118" s="817"/>
      <c r="DZ118" s="818"/>
    </row>
    <row r="119" spans="1:130" s="235" customFormat="1" ht="26.25" customHeight="1" x14ac:dyDescent="0.2">
      <c r="A119" s="841" t="s">
        <v>421</v>
      </c>
      <c r="B119" s="842"/>
      <c r="C119" s="919" t="s">
        <v>422</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922">
        <v>34224</v>
      </c>
      <c r="AB119" s="923"/>
      <c r="AC119" s="923"/>
      <c r="AD119" s="923"/>
      <c r="AE119" s="924"/>
      <c r="AF119" s="925">
        <v>34240</v>
      </c>
      <c r="AG119" s="923"/>
      <c r="AH119" s="923"/>
      <c r="AI119" s="923"/>
      <c r="AJ119" s="924"/>
      <c r="AK119" s="925">
        <v>34258</v>
      </c>
      <c r="AL119" s="923"/>
      <c r="AM119" s="923"/>
      <c r="AN119" s="923"/>
      <c r="AO119" s="924"/>
      <c r="AP119" s="926">
        <v>0</v>
      </c>
      <c r="AQ119" s="927"/>
      <c r="AR119" s="927"/>
      <c r="AS119" s="927"/>
      <c r="AT119" s="928"/>
      <c r="AU119" s="966"/>
      <c r="AV119" s="967"/>
      <c r="AW119" s="967"/>
      <c r="AX119" s="967"/>
      <c r="AY119" s="967"/>
      <c r="AZ119" s="266" t="s">
        <v>154</v>
      </c>
      <c r="BA119" s="266"/>
      <c r="BB119" s="266"/>
      <c r="BC119" s="266"/>
      <c r="BD119" s="266"/>
      <c r="BE119" s="266"/>
      <c r="BF119" s="266"/>
      <c r="BG119" s="266"/>
      <c r="BH119" s="266"/>
      <c r="BI119" s="266"/>
      <c r="BJ119" s="266"/>
      <c r="BK119" s="266"/>
      <c r="BL119" s="266"/>
      <c r="BM119" s="266"/>
      <c r="BN119" s="266"/>
      <c r="BO119" s="906" t="s">
        <v>447</v>
      </c>
      <c r="BP119" s="907"/>
      <c r="BQ119" s="891">
        <v>6554833872</v>
      </c>
      <c r="BR119" s="871"/>
      <c r="BS119" s="871"/>
      <c r="BT119" s="871"/>
      <c r="BU119" s="871"/>
      <c r="BV119" s="871">
        <v>6548251243</v>
      </c>
      <c r="BW119" s="871"/>
      <c r="BX119" s="871"/>
      <c r="BY119" s="871"/>
      <c r="BZ119" s="871"/>
      <c r="CA119" s="871">
        <v>6543615553</v>
      </c>
      <c r="CB119" s="871"/>
      <c r="CC119" s="871"/>
      <c r="CD119" s="871"/>
      <c r="CE119" s="871"/>
      <c r="CF119" s="769"/>
      <c r="CG119" s="770"/>
      <c r="CH119" s="770"/>
      <c r="CI119" s="770"/>
      <c r="CJ119" s="860"/>
      <c r="CK119" s="960"/>
      <c r="CL119" s="846"/>
      <c r="CM119" s="864" t="s">
        <v>448</v>
      </c>
      <c r="CN119" s="865"/>
      <c r="CO119" s="865"/>
      <c r="CP119" s="865"/>
      <c r="CQ119" s="865"/>
      <c r="CR119" s="865"/>
      <c r="CS119" s="865"/>
      <c r="CT119" s="865"/>
      <c r="CU119" s="865"/>
      <c r="CV119" s="865"/>
      <c r="CW119" s="865"/>
      <c r="CX119" s="865"/>
      <c r="CY119" s="865"/>
      <c r="CZ119" s="865"/>
      <c r="DA119" s="865"/>
      <c r="DB119" s="865"/>
      <c r="DC119" s="865"/>
      <c r="DD119" s="865"/>
      <c r="DE119" s="865"/>
      <c r="DF119" s="866"/>
      <c r="DG119" s="839" t="s">
        <v>449</v>
      </c>
      <c r="DH119" s="840"/>
      <c r="DI119" s="840"/>
      <c r="DJ119" s="840"/>
      <c r="DK119" s="840"/>
      <c r="DL119" s="840" t="s">
        <v>449</v>
      </c>
      <c r="DM119" s="840"/>
      <c r="DN119" s="840"/>
      <c r="DO119" s="840"/>
      <c r="DP119" s="840"/>
      <c r="DQ119" s="840" t="s">
        <v>449</v>
      </c>
      <c r="DR119" s="840"/>
      <c r="DS119" s="840"/>
      <c r="DT119" s="840"/>
      <c r="DU119" s="840"/>
      <c r="DV119" s="817" t="s">
        <v>449</v>
      </c>
      <c r="DW119" s="817"/>
      <c r="DX119" s="817"/>
      <c r="DY119" s="817"/>
      <c r="DZ119" s="818"/>
    </row>
    <row r="120" spans="1:130" s="235" customFormat="1" ht="26.25" customHeight="1" x14ac:dyDescent="0.2">
      <c r="A120" s="843"/>
      <c r="B120" s="844"/>
      <c r="C120" s="847" t="s">
        <v>425</v>
      </c>
      <c r="D120" s="848"/>
      <c r="E120" s="848"/>
      <c r="F120" s="848"/>
      <c r="G120" s="848"/>
      <c r="H120" s="848"/>
      <c r="I120" s="848"/>
      <c r="J120" s="848"/>
      <c r="K120" s="848"/>
      <c r="L120" s="848"/>
      <c r="M120" s="848"/>
      <c r="N120" s="848"/>
      <c r="O120" s="848"/>
      <c r="P120" s="848"/>
      <c r="Q120" s="848"/>
      <c r="R120" s="848"/>
      <c r="S120" s="848"/>
      <c r="T120" s="848"/>
      <c r="U120" s="848"/>
      <c r="V120" s="848"/>
      <c r="W120" s="848"/>
      <c r="X120" s="848"/>
      <c r="Y120" s="848"/>
      <c r="Z120" s="849"/>
      <c r="AA120" s="802" t="s">
        <v>449</v>
      </c>
      <c r="AB120" s="803"/>
      <c r="AC120" s="803"/>
      <c r="AD120" s="803"/>
      <c r="AE120" s="804"/>
      <c r="AF120" s="805" t="s">
        <v>449</v>
      </c>
      <c r="AG120" s="803"/>
      <c r="AH120" s="803"/>
      <c r="AI120" s="803"/>
      <c r="AJ120" s="804"/>
      <c r="AK120" s="805" t="s">
        <v>449</v>
      </c>
      <c r="AL120" s="803"/>
      <c r="AM120" s="803"/>
      <c r="AN120" s="803"/>
      <c r="AO120" s="804"/>
      <c r="AP120" s="850" t="s">
        <v>449</v>
      </c>
      <c r="AQ120" s="851"/>
      <c r="AR120" s="851"/>
      <c r="AS120" s="851"/>
      <c r="AT120" s="852"/>
      <c r="AU120" s="911" t="s">
        <v>450</v>
      </c>
      <c r="AV120" s="912"/>
      <c r="AW120" s="912"/>
      <c r="AX120" s="912"/>
      <c r="AY120" s="913"/>
      <c r="AZ120" s="885" t="s">
        <v>451</v>
      </c>
      <c r="BA120" s="831"/>
      <c r="BB120" s="831"/>
      <c r="BC120" s="831"/>
      <c r="BD120" s="831"/>
      <c r="BE120" s="831"/>
      <c r="BF120" s="831"/>
      <c r="BG120" s="831"/>
      <c r="BH120" s="831"/>
      <c r="BI120" s="831"/>
      <c r="BJ120" s="831"/>
      <c r="BK120" s="831"/>
      <c r="BL120" s="831"/>
      <c r="BM120" s="831"/>
      <c r="BN120" s="831"/>
      <c r="BO120" s="831"/>
      <c r="BP120" s="832"/>
      <c r="BQ120" s="886">
        <v>136368025</v>
      </c>
      <c r="BR120" s="868"/>
      <c r="BS120" s="868"/>
      <c r="BT120" s="868"/>
      <c r="BU120" s="868"/>
      <c r="BV120" s="868">
        <v>161623177</v>
      </c>
      <c r="BW120" s="868"/>
      <c r="BX120" s="868"/>
      <c r="BY120" s="868"/>
      <c r="BZ120" s="868"/>
      <c r="CA120" s="868">
        <v>175540870</v>
      </c>
      <c r="CB120" s="868"/>
      <c r="CC120" s="868"/>
      <c r="CD120" s="868"/>
      <c r="CE120" s="868"/>
      <c r="CF120" s="895">
        <v>15.8</v>
      </c>
      <c r="CG120" s="896"/>
      <c r="CH120" s="896"/>
      <c r="CI120" s="896"/>
      <c r="CJ120" s="896"/>
      <c r="CK120" s="897" t="s">
        <v>452</v>
      </c>
      <c r="CL120" s="877"/>
      <c r="CM120" s="877"/>
      <c r="CN120" s="877"/>
      <c r="CO120" s="878"/>
      <c r="CP120" s="901" t="s">
        <v>453</v>
      </c>
      <c r="CQ120" s="902"/>
      <c r="CR120" s="902"/>
      <c r="CS120" s="902"/>
      <c r="CT120" s="902"/>
      <c r="CU120" s="902"/>
      <c r="CV120" s="902"/>
      <c r="CW120" s="902"/>
      <c r="CX120" s="902"/>
      <c r="CY120" s="902"/>
      <c r="CZ120" s="902"/>
      <c r="DA120" s="902"/>
      <c r="DB120" s="902"/>
      <c r="DC120" s="902"/>
      <c r="DD120" s="902"/>
      <c r="DE120" s="902"/>
      <c r="DF120" s="903"/>
      <c r="DG120" s="886">
        <v>19124923</v>
      </c>
      <c r="DH120" s="868"/>
      <c r="DI120" s="868"/>
      <c r="DJ120" s="868"/>
      <c r="DK120" s="868"/>
      <c r="DL120" s="868">
        <v>18517881</v>
      </c>
      <c r="DM120" s="868"/>
      <c r="DN120" s="868"/>
      <c r="DO120" s="868"/>
      <c r="DP120" s="868"/>
      <c r="DQ120" s="868">
        <v>17834308</v>
      </c>
      <c r="DR120" s="868"/>
      <c r="DS120" s="868"/>
      <c r="DT120" s="868"/>
      <c r="DU120" s="868"/>
      <c r="DV120" s="869">
        <v>1.6</v>
      </c>
      <c r="DW120" s="869"/>
      <c r="DX120" s="869"/>
      <c r="DY120" s="869"/>
      <c r="DZ120" s="870"/>
    </row>
    <row r="121" spans="1:130" s="235" customFormat="1" ht="26.25" customHeight="1" x14ac:dyDescent="0.2">
      <c r="A121" s="843"/>
      <c r="B121" s="844"/>
      <c r="C121" s="892" t="s">
        <v>454</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2">
        <v>5537517</v>
      </c>
      <c r="AB121" s="803"/>
      <c r="AC121" s="803"/>
      <c r="AD121" s="803"/>
      <c r="AE121" s="804"/>
      <c r="AF121" s="805">
        <v>4135181</v>
      </c>
      <c r="AG121" s="803"/>
      <c r="AH121" s="803"/>
      <c r="AI121" s="803"/>
      <c r="AJ121" s="804"/>
      <c r="AK121" s="805">
        <v>3143693</v>
      </c>
      <c r="AL121" s="803"/>
      <c r="AM121" s="803"/>
      <c r="AN121" s="803"/>
      <c r="AO121" s="804"/>
      <c r="AP121" s="850">
        <v>0.3</v>
      </c>
      <c r="AQ121" s="851"/>
      <c r="AR121" s="851"/>
      <c r="AS121" s="851"/>
      <c r="AT121" s="852"/>
      <c r="AU121" s="914"/>
      <c r="AV121" s="915"/>
      <c r="AW121" s="915"/>
      <c r="AX121" s="915"/>
      <c r="AY121" s="916"/>
      <c r="AZ121" s="838" t="s">
        <v>455</v>
      </c>
      <c r="BA121" s="773"/>
      <c r="BB121" s="773"/>
      <c r="BC121" s="773"/>
      <c r="BD121" s="773"/>
      <c r="BE121" s="773"/>
      <c r="BF121" s="773"/>
      <c r="BG121" s="773"/>
      <c r="BH121" s="773"/>
      <c r="BI121" s="773"/>
      <c r="BJ121" s="773"/>
      <c r="BK121" s="773"/>
      <c r="BL121" s="773"/>
      <c r="BM121" s="773"/>
      <c r="BN121" s="773"/>
      <c r="BO121" s="773"/>
      <c r="BP121" s="774"/>
      <c r="BQ121" s="839">
        <v>94190219</v>
      </c>
      <c r="BR121" s="840"/>
      <c r="BS121" s="840"/>
      <c r="BT121" s="840"/>
      <c r="BU121" s="840"/>
      <c r="BV121" s="840">
        <v>98014653</v>
      </c>
      <c r="BW121" s="840"/>
      <c r="BX121" s="840"/>
      <c r="BY121" s="840"/>
      <c r="BZ121" s="840"/>
      <c r="CA121" s="840">
        <v>91970306</v>
      </c>
      <c r="CB121" s="840"/>
      <c r="CC121" s="840"/>
      <c r="CD121" s="840"/>
      <c r="CE121" s="840"/>
      <c r="CF121" s="904">
        <v>8.3000000000000007</v>
      </c>
      <c r="CG121" s="905"/>
      <c r="CH121" s="905"/>
      <c r="CI121" s="905"/>
      <c r="CJ121" s="905"/>
      <c r="CK121" s="898"/>
      <c r="CL121" s="880"/>
      <c r="CM121" s="880"/>
      <c r="CN121" s="880"/>
      <c r="CO121" s="881"/>
      <c r="CP121" s="861" t="s">
        <v>456</v>
      </c>
      <c r="CQ121" s="862"/>
      <c r="CR121" s="862"/>
      <c r="CS121" s="862"/>
      <c r="CT121" s="862"/>
      <c r="CU121" s="862"/>
      <c r="CV121" s="862"/>
      <c r="CW121" s="862"/>
      <c r="CX121" s="862"/>
      <c r="CY121" s="862"/>
      <c r="CZ121" s="862"/>
      <c r="DA121" s="862"/>
      <c r="DB121" s="862"/>
      <c r="DC121" s="862"/>
      <c r="DD121" s="862"/>
      <c r="DE121" s="862"/>
      <c r="DF121" s="863"/>
      <c r="DG121" s="839">
        <v>15581442</v>
      </c>
      <c r="DH121" s="840"/>
      <c r="DI121" s="840"/>
      <c r="DJ121" s="840"/>
      <c r="DK121" s="840"/>
      <c r="DL121" s="840">
        <v>15247270</v>
      </c>
      <c r="DM121" s="840"/>
      <c r="DN121" s="840"/>
      <c r="DO121" s="840"/>
      <c r="DP121" s="840"/>
      <c r="DQ121" s="840">
        <v>14864233</v>
      </c>
      <c r="DR121" s="840"/>
      <c r="DS121" s="840"/>
      <c r="DT121" s="840"/>
      <c r="DU121" s="840"/>
      <c r="DV121" s="817">
        <v>1.3</v>
      </c>
      <c r="DW121" s="817"/>
      <c r="DX121" s="817"/>
      <c r="DY121" s="817"/>
      <c r="DZ121" s="818"/>
    </row>
    <row r="122" spans="1:130" s="235" customFormat="1" ht="26.25" customHeight="1" x14ac:dyDescent="0.2">
      <c r="A122" s="843"/>
      <c r="B122" s="844"/>
      <c r="C122" s="847" t="s">
        <v>435</v>
      </c>
      <c r="D122" s="848"/>
      <c r="E122" s="848"/>
      <c r="F122" s="848"/>
      <c r="G122" s="848"/>
      <c r="H122" s="848"/>
      <c r="I122" s="848"/>
      <c r="J122" s="848"/>
      <c r="K122" s="848"/>
      <c r="L122" s="848"/>
      <c r="M122" s="848"/>
      <c r="N122" s="848"/>
      <c r="O122" s="848"/>
      <c r="P122" s="848"/>
      <c r="Q122" s="848"/>
      <c r="R122" s="848"/>
      <c r="S122" s="848"/>
      <c r="T122" s="848"/>
      <c r="U122" s="848"/>
      <c r="V122" s="848"/>
      <c r="W122" s="848"/>
      <c r="X122" s="848"/>
      <c r="Y122" s="848"/>
      <c r="Z122" s="849"/>
      <c r="AA122" s="802">
        <v>7030420</v>
      </c>
      <c r="AB122" s="803"/>
      <c r="AC122" s="803"/>
      <c r="AD122" s="803"/>
      <c r="AE122" s="804"/>
      <c r="AF122" s="805">
        <v>5819528</v>
      </c>
      <c r="AG122" s="803"/>
      <c r="AH122" s="803"/>
      <c r="AI122" s="803"/>
      <c r="AJ122" s="804"/>
      <c r="AK122" s="805">
        <v>4615338</v>
      </c>
      <c r="AL122" s="803"/>
      <c r="AM122" s="803"/>
      <c r="AN122" s="803"/>
      <c r="AO122" s="804"/>
      <c r="AP122" s="850">
        <v>0.4</v>
      </c>
      <c r="AQ122" s="851"/>
      <c r="AR122" s="851"/>
      <c r="AS122" s="851"/>
      <c r="AT122" s="852"/>
      <c r="AU122" s="914"/>
      <c r="AV122" s="915"/>
      <c r="AW122" s="915"/>
      <c r="AX122" s="915"/>
      <c r="AY122" s="916"/>
      <c r="AZ122" s="908" t="s">
        <v>457</v>
      </c>
      <c r="BA122" s="909"/>
      <c r="BB122" s="909"/>
      <c r="BC122" s="909"/>
      <c r="BD122" s="909"/>
      <c r="BE122" s="909"/>
      <c r="BF122" s="909"/>
      <c r="BG122" s="909"/>
      <c r="BH122" s="909"/>
      <c r="BI122" s="909"/>
      <c r="BJ122" s="909"/>
      <c r="BK122" s="909"/>
      <c r="BL122" s="909"/>
      <c r="BM122" s="909"/>
      <c r="BN122" s="909"/>
      <c r="BO122" s="909"/>
      <c r="BP122" s="910"/>
      <c r="BQ122" s="891">
        <v>2726003944</v>
      </c>
      <c r="BR122" s="871"/>
      <c r="BS122" s="871"/>
      <c r="BT122" s="871"/>
      <c r="BU122" s="871"/>
      <c r="BV122" s="871">
        <v>2687694249</v>
      </c>
      <c r="BW122" s="871"/>
      <c r="BX122" s="871"/>
      <c r="BY122" s="871"/>
      <c r="BZ122" s="871"/>
      <c r="CA122" s="871">
        <v>2641203195</v>
      </c>
      <c r="CB122" s="871"/>
      <c r="CC122" s="871"/>
      <c r="CD122" s="871"/>
      <c r="CE122" s="871"/>
      <c r="CF122" s="872">
        <v>237.6</v>
      </c>
      <c r="CG122" s="873"/>
      <c r="CH122" s="873"/>
      <c r="CI122" s="873"/>
      <c r="CJ122" s="873"/>
      <c r="CK122" s="898"/>
      <c r="CL122" s="880"/>
      <c r="CM122" s="880"/>
      <c r="CN122" s="880"/>
      <c r="CO122" s="881"/>
      <c r="CP122" s="861" t="s">
        <v>458</v>
      </c>
      <c r="CQ122" s="862"/>
      <c r="CR122" s="862"/>
      <c r="CS122" s="862"/>
      <c r="CT122" s="862"/>
      <c r="CU122" s="862"/>
      <c r="CV122" s="862"/>
      <c r="CW122" s="862"/>
      <c r="CX122" s="862"/>
      <c r="CY122" s="862"/>
      <c r="CZ122" s="862"/>
      <c r="DA122" s="862"/>
      <c r="DB122" s="862"/>
      <c r="DC122" s="862"/>
      <c r="DD122" s="862"/>
      <c r="DE122" s="862"/>
      <c r="DF122" s="863"/>
      <c r="DG122" s="839">
        <v>5698351</v>
      </c>
      <c r="DH122" s="840"/>
      <c r="DI122" s="840"/>
      <c r="DJ122" s="840"/>
      <c r="DK122" s="840"/>
      <c r="DL122" s="840">
        <v>4497862</v>
      </c>
      <c r="DM122" s="840"/>
      <c r="DN122" s="840"/>
      <c r="DO122" s="840"/>
      <c r="DP122" s="840"/>
      <c r="DQ122" s="840">
        <v>3485098</v>
      </c>
      <c r="DR122" s="840"/>
      <c r="DS122" s="840"/>
      <c r="DT122" s="840"/>
      <c r="DU122" s="840"/>
      <c r="DV122" s="817">
        <v>0.3</v>
      </c>
      <c r="DW122" s="817"/>
      <c r="DX122" s="817"/>
      <c r="DY122" s="817"/>
      <c r="DZ122" s="818"/>
    </row>
    <row r="123" spans="1:130" s="235" customFormat="1" ht="26.25" customHeight="1" x14ac:dyDescent="0.2">
      <c r="A123" s="843"/>
      <c r="B123" s="844"/>
      <c r="C123" s="847" t="s">
        <v>441</v>
      </c>
      <c r="D123" s="848"/>
      <c r="E123" s="848"/>
      <c r="F123" s="848"/>
      <c r="G123" s="848"/>
      <c r="H123" s="848"/>
      <c r="I123" s="848"/>
      <c r="J123" s="848"/>
      <c r="K123" s="848"/>
      <c r="L123" s="848"/>
      <c r="M123" s="848"/>
      <c r="N123" s="848"/>
      <c r="O123" s="848"/>
      <c r="P123" s="848"/>
      <c r="Q123" s="848"/>
      <c r="R123" s="848"/>
      <c r="S123" s="848"/>
      <c r="T123" s="848"/>
      <c r="U123" s="848"/>
      <c r="V123" s="848"/>
      <c r="W123" s="848"/>
      <c r="X123" s="848"/>
      <c r="Y123" s="848"/>
      <c r="Z123" s="849"/>
      <c r="AA123" s="802" t="s">
        <v>449</v>
      </c>
      <c r="AB123" s="803"/>
      <c r="AC123" s="803"/>
      <c r="AD123" s="803"/>
      <c r="AE123" s="804"/>
      <c r="AF123" s="805" t="s">
        <v>449</v>
      </c>
      <c r="AG123" s="803"/>
      <c r="AH123" s="803"/>
      <c r="AI123" s="803"/>
      <c r="AJ123" s="804"/>
      <c r="AK123" s="805" t="s">
        <v>449</v>
      </c>
      <c r="AL123" s="803"/>
      <c r="AM123" s="803"/>
      <c r="AN123" s="803"/>
      <c r="AO123" s="804"/>
      <c r="AP123" s="850" t="s">
        <v>459</v>
      </c>
      <c r="AQ123" s="851"/>
      <c r="AR123" s="851"/>
      <c r="AS123" s="851"/>
      <c r="AT123" s="852"/>
      <c r="AU123" s="917"/>
      <c r="AV123" s="918"/>
      <c r="AW123" s="918"/>
      <c r="AX123" s="918"/>
      <c r="AY123" s="918"/>
      <c r="AZ123" s="266" t="s">
        <v>154</v>
      </c>
      <c r="BA123" s="266"/>
      <c r="BB123" s="266"/>
      <c r="BC123" s="266"/>
      <c r="BD123" s="266"/>
      <c r="BE123" s="266"/>
      <c r="BF123" s="266"/>
      <c r="BG123" s="266"/>
      <c r="BH123" s="266"/>
      <c r="BI123" s="266"/>
      <c r="BJ123" s="266"/>
      <c r="BK123" s="266"/>
      <c r="BL123" s="266"/>
      <c r="BM123" s="266"/>
      <c r="BN123" s="266"/>
      <c r="BO123" s="906" t="s">
        <v>460</v>
      </c>
      <c r="BP123" s="907"/>
      <c r="BQ123" s="858">
        <v>2956562188</v>
      </c>
      <c r="BR123" s="859"/>
      <c r="BS123" s="859"/>
      <c r="BT123" s="859"/>
      <c r="BU123" s="859"/>
      <c r="BV123" s="859">
        <v>2947332079</v>
      </c>
      <c r="BW123" s="859"/>
      <c r="BX123" s="859"/>
      <c r="BY123" s="859"/>
      <c r="BZ123" s="859"/>
      <c r="CA123" s="859">
        <v>2908714371</v>
      </c>
      <c r="CB123" s="859"/>
      <c r="CC123" s="859"/>
      <c r="CD123" s="859"/>
      <c r="CE123" s="859"/>
      <c r="CF123" s="769"/>
      <c r="CG123" s="770"/>
      <c r="CH123" s="770"/>
      <c r="CI123" s="770"/>
      <c r="CJ123" s="860"/>
      <c r="CK123" s="898"/>
      <c r="CL123" s="880"/>
      <c r="CM123" s="880"/>
      <c r="CN123" s="880"/>
      <c r="CO123" s="881"/>
      <c r="CP123" s="861" t="s">
        <v>461</v>
      </c>
      <c r="CQ123" s="862"/>
      <c r="CR123" s="862"/>
      <c r="CS123" s="862"/>
      <c r="CT123" s="862"/>
      <c r="CU123" s="862"/>
      <c r="CV123" s="862"/>
      <c r="CW123" s="862"/>
      <c r="CX123" s="862"/>
      <c r="CY123" s="862"/>
      <c r="CZ123" s="862"/>
      <c r="DA123" s="862"/>
      <c r="DB123" s="862"/>
      <c r="DC123" s="862"/>
      <c r="DD123" s="862"/>
      <c r="DE123" s="862"/>
      <c r="DF123" s="863"/>
      <c r="DG123" s="839">
        <v>1676464</v>
      </c>
      <c r="DH123" s="840"/>
      <c r="DI123" s="840"/>
      <c r="DJ123" s="840"/>
      <c r="DK123" s="840"/>
      <c r="DL123" s="840">
        <v>1646665</v>
      </c>
      <c r="DM123" s="840"/>
      <c r="DN123" s="840"/>
      <c r="DO123" s="840"/>
      <c r="DP123" s="840"/>
      <c r="DQ123" s="840">
        <v>1653461</v>
      </c>
      <c r="DR123" s="840"/>
      <c r="DS123" s="840"/>
      <c r="DT123" s="840"/>
      <c r="DU123" s="840"/>
      <c r="DV123" s="817">
        <v>0.1</v>
      </c>
      <c r="DW123" s="817"/>
      <c r="DX123" s="817"/>
      <c r="DY123" s="817"/>
      <c r="DZ123" s="818"/>
    </row>
    <row r="124" spans="1:130" s="235" customFormat="1" ht="26.25" customHeight="1" thickBot="1" x14ac:dyDescent="0.25">
      <c r="A124" s="843"/>
      <c r="B124" s="844"/>
      <c r="C124" s="847" t="s">
        <v>444</v>
      </c>
      <c r="D124" s="848"/>
      <c r="E124" s="848"/>
      <c r="F124" s="848"/>
      <c r="G124" s="848"/>
      <c r="H124" s="848"/>
      <c r="I124" s="848"/>
      <c r="J124" s="848"/>
      <c r="K124" s="848"/>
      <c r="L124" s="848"/>
      <c r="M124" s="848"/>
      <c r="N124" s="848"/>
      <c r="O124" s="848"/>
      <c r="P124" s="848"/>
      <c r="Q124" s="848"/>
      <c r="R124" s="848"/>
      <c r="S124" s="848"/>
      <c r="T124" s="848"/>
      <c r="U124" s="848"/>
      <c r="V124" s="848"/>
      <c r="W124" s="848"/>
      <c r="X124" s="848"/>
      <c r="Y124" s="848"/>
      <c r="Z124" s="849"/>
      <c r="AA124" s="802" t="s">
        <v>462</v>
      </c>
      <c r="AB124" s="803"/>
      <c r="AC124" s="803"/>
      <c r="AD124" s="803"/>
      <c r="AE124" s="804"/>
      <c r="AF124" s="805" t="s">
        <v>462</v>
      </c>
      <c r="AG124" s="803"/>
      <c r="AH124" s="803"/>
      <c r="AI124" s="803"/>
      <c r="AJ124" s="804"/>
      <c r="AK124" s="805" t="s">
        <v>462</v>
      </c>
      <c r="AL124" s="803"/>
      <c r="AM124" s="803"/>
      <c r="AN124" s="803"/>
      <c r="AO124" s="804"/>
      <c r="AP124" s="850" t="s">
        <v>462</v>
      </c>
      <c r="AQ124" s="851"/>
      <c r="AR124" s="851"/>
      <c r="AS124" s="851"/>
      <c r="AT124" s="852"/>
      <c r="AU124" s="853" t="s">
        <v>463</v>
      </c>
      <c r="AV124" s="854"/>
      <c r="AW124" s="854"/>
      <c r="AX124" s="854"/>
      <c r="AY124" s="854"/>
      <c r="AZ124" s="854"/>
      <c r="BA124" s="854"/>
      <c r="BB124" s="854"/>
      <c r="BC124" s="854"/>
      <c r="BD124" s="854"/>
      <c r="BE124" s="854"/>
      <c r="BF124" s="854"/>
      <c r="BG124" s="854"/>
      <c r="BH124" s="854"/>
      <c r="BI124" s="854"/>
      <c r="BJ124" s="854"/>
      <c r="BK124" s="854"/>
      <c r="BL124" s="854"/>
      <c r="BM124" s="854"/>
      <c r="BN124" s="854"/>
      <c r="BO124" s="854"/>
      <c r="BP124" s="855"/>
      <c r="BQ124" s="856">
        <v>322.2</v>
      </c>
      <c r="BR124" s="857"/>
      <c r="BS124" s="857"/>
      <c r="BT124" s="857"/>
      <c r="BU124" s="857"/>
      <c r="BV124" s="857">
        <v>323.5</v>
      </c>
      <c r="BW124" s="857"/>
      <c r="BX124" s="857"/>
      <c r="BY124" s="857"/>
      <c r="BZ124" s="857"/>
      <c r="CA124" s="857">
        <v>326.89999999999998</v>
      </c>
      <c r="CB124" s="857"/>
      <c r="CC124" s="857"/>
      <c r="CD124" s="857"/>
      <c r="CE124" s="857"/>
      <c r="CF124" s="747"/>
      <c r="CG124" s="748"/>
      <c r="CH124" s="748"/>
      <c r="CI124" s="748"/>
      <c r="CJ124" s="887"/>
      <c r="CK124" s="899"/>
      <c r="CL124" s="899"/>
      <c r="CM124" s="899"/>
      <c r="CN124" s="899"/>
      <c r="CO124" s="900"/>
      <c r="CP124" s="888" t="s">
        <v>464</v>
      </c>
      <c r="CQ124" s="889"/>
      <c r="CR124" s="889"/>
      <c r="CS124" s="889"/>
      <c r="CT124" s="889"/>
      <c r="CU124" s="889"/>
      <c r="CV124" s="889"/>
      <c r="CW124" s="889"/>
      <c r="CX124" s="889"/>
      <c r="CY124" s="889"/>
      <c r="CZ124" s="889"/>
      <c r="DA124" s="889"/>
      <c r="DB124" s="889"/>
      <c r="DC124" s="889"/>
      <c r="DD124" s="889"/>
      <c r="DE124" s="889"/>
      <c r="DF124" s="890"/>
      <c r="DG124" s="891">
        <v>46000</v>
      </c>
      <c r="DH124" s="871"/>
      <c r="DI124" s="871"/>
      <c r="DJ124" s="871"/>
      <c r="DK124" s="871"/>
      <c r="DL124" s="871" t="s">
        <v>465</v>
      </c>
      <c r="DM124" s="871"/>
      <c r="DN124" s="871"/>
      <c r="DO124" s="871"/>
      <c r="DP124" s="871"/>
      <c r="DQ124" s="871" t="s">
        <v>465</v>
      </c>
      <c r="DR124" s="871"/>
      <c r="DS124" s="871"/>
      <c r="DT124" s="871"/>
      <c r="DU124" s="871"/>
      <c r="DV124" s="874" t="s">
        <v>465</v>
      </c>
      <c r="DW124" s="874"/>
      <c r="DX124" s="874"/>
      <c r="DY124" s="874"/>
      <c r="DZ124" s="875"/>
    </row>
    <row r="125" spans="1:130" s="235" customFormat="1" ht="26.25" customHeight="1" x14ac:dyDescent="0.2">
      <c r="A125" s="843"/>
      <c r="B125" s="844"/>
      <c r="C125" s="847" t="s">
        <v>446</v>
      </c>
      <c r="D125" s="848"/>
      <c r="E125" s="848"/>
      <c r="F125" s="848"/>
      <c r="G125" s="848"/>
      <c r="H125" s="848"/>
      <c r="I125" s="848"/>
      <c r="J125" s="848"/>
      <c r="K125" s="848"/>
      <c r="L125" s="848"/>
      <c r="M125" s="848"/>
      <c r="N125" s="848"/>
      <c r="O125" s="848"/>
      <c r="P125" s="848"/>
      <c r="Q125" s="848"/>
      <c r="R125" s="848"/>
      <c r="S125" s="848"/>
      <c r="T125" s="848"/>
      <c r="U125" s="848"/>
      <c r="V125" s="848"/>
      <c r="W125" s="848"/>
      <c r="X125" s="848"/>
      <c r="Y125" s="848"/>
      <c r="Z125" s="849"/>
      <c r="AA125" s="802" t="s">
        <v>466</v>
      </c>
      <c r="AB125" s="803"/>
      <c r="AC125" s="803"/>
      <c r="AD125" s="803"/>
      <c r="AE125" s="804"/>
      <c r="AF125" s="805" t="s">
        <v>466</v>
      </c>
      <c r="AG125" s="803"/>
      <c r="AH125" s="803"/>
      <c r="AI125" s="803"/>
      <c r="AJ125" s="804"/>
      <c r="AK125" s="805" t="s">
        <v>466</v>
      </c>
      <c r="AL125" s="803"/>
      <c r="AM125" s="803"/>
      <c r="AN125" s="803"/>
      <c r="AO125" s="804"/>
      <c r="AP125" s="850" t="s">
        <v>466</v>
      </c>
      <c r="AQ125" s="851"/>
      <c r="AR125" s="851"/>
      <c r="AS125" s="851"/>
      <c r="AT125" s="852"/>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76" t="s">
        <v>467</v>
      </c>
      <c r="CL125" s="877"/>
      <c r="CM125" s="877"/>
      <c r="CN125" s="877"/>
      <c r="CO125" s="878"/>
      <c r="CP125" s="885" t="s">
        <v>468</v>
      </c>
      <c r="CQ125" s="831"/>
      <c r="CR125" s="831"/>
      <c r="CS125" s="831"/>
      <c r="CT125" s="831"/>
      <c r="CU125" s="831"/>
      <c r="CV125" s="831"/>
      <c r="CW125" s="831"/>
      <c r="CX125" s="831"/>
      <c r="CY125" s="831"/>
      <c r="CZ125" s="831"/>
      <c r="DA125" s="831"/>
      <c r="DB125" s="831"/>
      <c r="DC125" s="831"/>
      <c r="DD125" s="831"/>
      <c r="DE125" s="831"/>
      <c r="DF125" s="832"/>
      <c r="DG125" s="886" t="s">
        <v>466</v>
      </c>
      <c r="DH125" s="868"/>
      <c r="DI125" s="868"/>
      <c r="DJ125" s="868"/>
      <c r="DK125" s="868"/>
      <c r="DL125" s="868" t="s">
        <v>466</v>
      </c>
      <c r="DM125" s="868"/>
      <c r="DN125" s="868"/>
      <c r="DO125" s="868"/>
      <c r="DP125" s="868"/>
      <c r="DQ125" s="868" t="s">
        <v>466</v>
      </c>
      <c r="DR125" s="868"/>
      <c r="DS125" s="868"/>
      <c r="DT125" s="868"/>
      <c r="DU125" s="868"/>
      <c r="DV125" s="869" t="s">
        <v>466</v>
      </c>
      <c r="DW125" s="869"/>
      <c r="DX125" s="869"/>
      <c r="DY125" s="869"/>
      <c r="DZ125" s="870"/>
    </row>
    <row r="126" spans="1:130" s="235" customFormat="1" ht="26.25" customHeight="1" thickBot="1" x14ac:dyDescent="0.25">
      <c r="A126" s="843"/>
      <c r="B126" s="844"/>
      <c r="C126" s="847" t="s">
        <v>448</v>
      </c>
      <c r="D126" s="848"/>
      <c r="E126" s="848"/>
      <c r="F126" s="848"/>
      <c r="G126" s="848"/>
      <c r="H126" s="848"/>
      <c r="I126" s="848"/>
      <c r="J126" s="848"/>
      <c r="K126" s="848"/>
      <c r="L126" s="848"/>
      <c r="M126" s="848"/>
      <c r="N126" s="848"/>
      <c r="O126" s="848"/>
      <c r="P126" s="848"/>
      <c r="Q126" s="848"/>
      <c r="R126" s="848"/>
      <c r="S126" s="848"/>
      <c r="T126" s="848"/>
      <c r="U126" s="848"/>
      <c r="V126" s="848"/>
      <c r="W126" s="848"/>
      <c r="X126" s="848"/>
      <c r="Y126" s="848"/>
      <c r="Z126" s="849"/>
      <c r="AA126" s="802" t="s">
        <v>466</v>
      </c>
      <c r="AB126" s="803"/>
      <c r="AC126" s="803"/>
      <c r="AD126" s="803"/>
      <c r="AE126" s="804"/>
      <c r="AF126" s="805" t="s">
        <v>466</v>
      </c>
      <c r="AG126" s="803"/>
      <c r="AH126" s="803"/>
      <c r="AI126" s="803"/>
      <c r="AJ126" s="804"/>
      <c r="AK126" s="805" t="s">
        <v>466</v>
      </c>
      <c r="AL126" s="803"/>
      <c r="AM126" s="803"/>
      <c r="AN126" s="803"/>
      <c r="AO126" s="804"/>
      <c r="AP126" s="850" t="s">
        <v>466</v>
      </c>
      <c r="AQ126" s="851"/>
      <c r="AR126" s="851"/>
      <c r="AS126" s="851"/>
      <c r="AT126" s="852"/>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79"/>
      <c r="CL126" s="880"/>
      <c r="CM126" s="880"/>
      <c r="CN126" s="880"/>
      <c r="CO126" s="881"/>
      <c r="CP126" s="838" t="s">
        <v>469</v>
      </c>
      <c r="CQ126" s="773"/>
      <c r="CR126" s="773"/>
      <c r="CS126" s="773"/>
      <c r="CT126" s="773"/>
      <c r="CU126" s="773"/>
      <c r="CV126" s="773"/>
      <c r="CW126" s="773"/>
      <c r="CX126" s="773"/>
      <c r="CY126" s="773"/>
      <c r="CZ126" s="773"/>
      <c r="DA126" s="773"/>
      <c r="DB126" s="773"/>
      <c r="DC126" s="773"/>
      <c r="DD126" s="773"/>
      <c r="DE126" s="773"/>
      <c r="DF126" s="774"/>
      <c r="DG126" s="839">
        <v>9936920</v>
      </c>
      <c r="DH126" s="840"/>
      <c r="DI126" s="840"/>
      <c r="DJ126" s="840"/>
      <c r="DK126" s="840"/>
      <c r="DL126" s="840">
        <v>9796059</v>
      </c>
      <c r="DM126" s="840"/>
      <c r="DN126" s="840"/>
      <c r="DO126" s="840"/>
      <c r="DP126" s="840"/>
      <c r="DQ126" s="840">
        <v>9571474</v>
      </c>
      <c r="DR126" s="840"/>
      <c r="DS126" s="840"/>
      <c r="DT126" s="840"/>
      <c r="DU126" s="840"/>
      <c r="DV126" s="817">
        <v>0.9</v>
      </c>
      <c r="DW126" s="817"/>
      <c r="DX126" s="817"/>
      <c r="DY126" s="817"/>
      <c r="DZ126" s="818"/>
    </row>
    <row r="127" spans="1:130" s="235" customFormat="1" ht="26.25" customHeight="1" x14ac:dyDescent="0.2">
      <c r="A127" s="845"/>
      <c r="B127" s="846"/>
      <c r="C127" s="864" t="s">
        <v>470</v>
      </c>
      <c r="D127" s="865"/>
      <c r="E127" s="865"/>
      <c r="F127" s="865"/>
      <c r="G127" s="865"/>
      <c r="H127" s="865"/>
      <c r="I127" s="865"/>
      <c r="J127" s="865"/>
      <c r="K127" s="865"/>
      <c r="L127" s="865"/>
      <c r="M127" s="865"/>
      <c r="N127" s="865"/>
      <c r="O127" s="865"/>
      <c r="P127" s="865"/>
      <c r="Q127" s="865"/>
      <c r="R127" s="865"/>
      <c r="S127" s="865"/>
      <c r="T127" s="865"/>
      <c r="U127" s="865"/>
      <c r="V127" s="865"/>
      <c r="W127" s="865"/>
      <c r="X127" s="865"/>
      <c r="Y127" s="865"/>
      <c r="Z127" s="866"/>
      <c r="AA127" s="802">
        <v>857916</v>
      </c>
      <c r="AB127" s="803"/>
      <c r="AC127" s="803"/>
      <c r="AD127" s="803"/>
      <c r="AE127" s="804"/>
      <c r="AF127" s="805">
        <v>848969</v>
      </c>
      <c r="AG127" s="803"/>
      <c r="AH127" s="803"/>
      <c r="AI127" s="803"/>
      <c r="AJ127" s="804"/>
      <c r="AK127" s="805">
        <v>829093</v>
      </c>
      <c r="AL127" s="803"/>
      <c r="AM127" s="803"/>
      <c r="AN127" s="803"/>
      <c r="AO127" s="804"/>
      <c r="AP127" s="850">
        <v>0.1</v>
      </c>
      <c r="AQ127" s="851"/>
      <c r="AR127" s="851"/>
      <c r="AS127" s="851"/>
      <c r="AT127" s="852"/>
      <c r="AU127" s="271"/>
      <c r="AV127" s="271"/>
      <c r="AW127" s="271"/>
      <c r="AX127" s="867" t="s">
        <v>471</v>
      </c>
      <c r="AY127" s="835"/>
      <c r="AZ127" s="835"/>
      <c r="BA127" s="835"/>
      <c r="BB127" s="835"/>
      <c r="BC127" s="835"/>
      <c r="BD127" s="835"/>
      <c r="BE127" s="836"/>
      <c r="BF127" s="834" t="s">
        <v>472</v>
      </c>
      <c r="BG127" s="835"/>
      <c r="BH127" s="835"/>
      <c r="BI127" s="835"/>
      <c r="BJ127" s="835"/>
      <c r="BK127" s="835"/>
      <c r="BL127" s="836"/>
      <c r="BM127" s="834" t="s">
        <v>473</v>
      </c>
      <c r="BN127" s="835"/>
      <c r="BO127" s="835"/>
      <c r="BP127" s="835"/>
      <c r="BQ127" s="835"/>
      <c r="BR127" s="835"/>
      <c r="BS127" s="836"/>
      <c r="BT127" s="834" t="s">
        <v>474</v>
      </c>
      <c r="BU127" s="835"/>
      <c r="BV127" s="835"/>
      <c r="BW127" s="835"/>
      <c r="BX127" s="835"/>
      <c r="BY127" s="835"/>
      <c r="BZ127" s="837"/>
      <c r="CA127" s="271"/>
      <c r="CB127" s="271"/>
      <c r="CC127" s="271"/>
      <c r="CD127" s="272"/>
      <c r="CE127" s="272"/>
      <c r="CF127" s="272"/>
      <c r="CG127" s="269"/>
      <c r="CH127" s="269"/>
      <c r="CI127" s="269"/>
      <c r="CJ127" s="270"/>
      <c r="CK127" s="879"/>
      <c r="CL127" s="880"/>
      <c r="CM127" s="880"/>
      <c r="CN127" s="880"/>
      <c r="CO127" s="881"/>
      <c r="CP127" s="838" t="s">
        <v>475</v>
      </c>
      <c r="CQ127" s="773"/>
      <c r="CR127" s="773"/>
      <c r="CS127" s="773"/>
      <c r="CT127" s="773"/>
      <c r="CU127" s="773"/>
      <c r="CV127" s="773"/>
      <c r="CW127" s="773"/>
      <c r="CX127" s="773"/>
      <c r="CY127" s="773"/>
      <c r="CZ127" s="773"/>
      <c r="DA127" s="773"/>
      <c r="DB127" s="773"/>
      <c r="DC127" s="773"/>
      <c r="DD127" s="773"/>
      <c r="DE127" s="773"/>
      <c r="DF127" s="774"/>
      <c r="DG127" s="839" t="s">
        <v>466</v>
      </c>
      <c r="DH127" s="840"/>
      <c r="DI127" s="840"/>
      <c r="DJ127" s="840"/>
      <c r="DK127" s="840"/>
      <c r="DL127" s="840" t="s">
        <v>466</v>
      </c>
      <c r="DM127" s="840"/>
      <c r="DN127" s="840"/>
      <c r="DO127" s="840"/>
      <c r="DP127" s="840"/>
      <c r="DQ127" s="840" t="s">
        <v>466</v>
      </c>
      <c r="DR127" s="840"/>
      <c r="DS127" s="840"/>
      <c r="DT127" s="840"/>
      <c r="DU127" s="840"/>
      <c r="DV127" s="817" t="s">
        <v>466</v>
      </c>
      <c r="DW127" s="817"/>
      <c r="DX127" s="817"/>
      <c r="DY127" s="817"/>
      <c r="DZ127" s="818"/>
    </row>
    <row r="128" spans="1:130" s="235" customFormat="1" ht="26.25" customHeight="1" thickBot="1" x14ac:dyDescent="0.25">
      <c r="A128" s="819" t="s">
        <v>476</v>
      </c>
      <c r="B128" s="820"/>
      <c r="C128" s="820"/>
      <c r="D128" s="820"/>
      <c r="E128" s="820"/>
      <c r="F128" s="820"/>
      <c r="G128" s="820"/>
      <c r="H128" s="820"/>
      <c r="I128" s="820"/>
      <c r="J128" s="820"/>
      <c r="K128" s="820"/>
      <c r="L128" s="820"/>
      <c r="M128" s="820"/>
      <c r="N128" s="820"/>
      <c r="O128" s="820"/>
      <c r="P128" s="820"/>
      <c r="Q128" s="820"/>
      <c r="R128" s="820"/>
      <c r="S128" s="820"/>
      <c r="T128" s="820"/>
      <c r="U128" s="820"/>
      <c r="V128" s="820"/>
      <c r="W128" s="821" t="s">
        <v>477</v>
      </c>
      <c r="X128" s="821"/>
      <c r="Y128" s="821"/>
      <c r="Z128" s="822"/>
      <c r="AA128" s="823">
        <v>6455069</v>
      </c>
      <c r="AB128" s="824"/>
      <c r="AC128" s="824"/>
      <c r="AD128" s="824"/>
      <c r="AE128" s="825"/>
      <c r="AF128" s="826">
        <v>6381649</v>
      </c>
      <c r="AG128" s="824"/>
      <c r="AH128" s="824"/>
      <c r="AI128" s="824"/>
      <c r="AJ128" s="825"/>
      <c r="AK128" s="826">
        <v>7361953</v>
      </c>
      <c r="AL128" s="824"/>
      <c r="AM128" s="824"/>
      <c r="AN128" s="824"/>
      <c r="AO128" s="825"/>
      <c r="AP128" s="827"/>
      <c r="AQ128" s="828"/>
      <c r="AR128" s="828"/>
      <c r="AS128" s="828"/>
      <c r="AT128" s="829"/>
      <c r="AU128" s="271"/>
      <c r="AV128" s="271"/>
      <c r="AW128" s="271"/>
      <c r="AX128" s="830" t="s">
        <v>478</v>
      </c>
      <c r="AY128" s="831"/>
      <c r="AZ128" s="831"/>
      <c r="BA128" s="831"/>
      <c r="BB128" s="831"/>
      <c r="BC128" s="831"/>
      <c r="BD128" s="831"/>
      <c r="BE128" s="832"/>
      <c r="BF128" s="809" t="s">
        <v>479</v>
      </c>
      <c r="BG128" s="810"/>
      <c r="BH128" s="810"/>
      <c r="BI128" s="810"/>
      <c r="BJ128" s="810"/>
      <c r="BK128" s="810"/>
      <c r="BL128" s="833"/>
      <c r="BM128" s="809">
        <v>3.75</v>
      </c>
      <c r="BN128" s="810"/>
      <c r="BO128" s="810"/>
      <c r="BP128" s="810"/>
      <c r="BQ128" s="810"/>
      <c r="BR128" s="810"/>
      <c r="BS128" s="833"/>
      <c r="BT128" s="809">
        <v>5</v>
      </c>
      <c r="BU128" s="810"/>
      <c r="BV128" s="810"/>
      <c r="BW128" s="810"/>
      <c r="BX128" s="810"/>
      <c r="BY128" s="810"/>
      <c r="BZ128" s="811"/>
      <c r="CA128" s="272"/>
      <c r="CB128" s="272"/>
      <c r="CC128" s="272"/>
      <c r="CD128" s="272"/>
      <c r="CE128" s="272"/>
      <c r="CF128" s="272"/>
      <c r="CG128" s="269"/>
      <c r="CH128" s="269"/>
      <c r="CI128" s="269"/>
      <c r="CJ128" s="270"/>
      <c r="CK128" s="882"/>
      <c r="CL128" s="883"/>
      <c r="CM128" s="883"/>
      <c r="CN128" s="883"/>
      <c r="CO128" s="884"/>
      <c r="CP128" s="812" t="s">
        <v>480</v>
      </c>
      <c r="CQ128" s="751"/>
      <c r="CR128" s="751"/>
      <c r="CS128" s="751"/>
      <c r="CT128" s="751"/>
      <c r="CU128" s="751"/>
      <c r="CV128" s="751"/>
      <c r="CW128" s="751"/>
      <c r="CX128" s="751"/>
      <c r="CY128" s="751"/>
      <c r="CZ128" s="751"/>
      <c r="DA128" s="751"/>
      <c r="DB128" s="751"/>
      <c r="DC128" s="751"/>
      <c r="DD128" s="751"/>
      <c r="DE128" s="751"/>
      <c r="DF128" s="752"/>
      <c r="DG128" s="813">
        <v>21033574</v>
      </c>
      <c r="DH128" s="814"/>
      <c r="DI128" s="814"/>
      <c r="DJ128" s="814"/>
      <c r="DK128" s="814"/>
      <c r="DL128" s="814">
        <v>21230211</v>
      </c>
      <c r="DM128" s="814"/>
      <c r="DN128" s="814"/>
      <c r="DO128" s="814"/>
      <c r="DP128" s="814"/>
      <c r="DQ128" s="814">
        <v>14372536</v>
      </c>
      <c r="DR128" s="814"/>
      <c r="DS128" s="814"/>
      <c r="DT128" s="814"/>
      <c r="DU128" s="814"/>
      <c r="DV128" s="815">
        <v>1.3</v>
      </c>
      <c r="DW128" s="815"/>
      <c r="DX128" s="815"/>
      <c r="DY128" s="815"/>
      <c r="DZ128" s="816"/>
    </row>
    <row r="129" spans="1:131" s="235" customFormat="1" ht="26.25" customHeight="1" x14ac:dyDescent="0.2">
      <c r="A129" s="797" t="s">
        <v>99</v>
      </c>
      <c r="B129" s="798"/>
      <c r="C129" s="798"/>
      <c r="D129" s="798"/>
      <c r="E129" s="798"/>
      <c r="F129" s="798"/>
      <c r="G129" s="798"/>
      <c r="H129" s="798"/>
      <c r="I129" s="798"/>
      <c r="J129" s="798"/>
      <c r="K129" s="798"/>
      <c r="L129" s="798"/>
      <c r="M129" s="798"/>
      <c r="N129" s="798"/>
      <c r="O129" s="798"/>
      <c r="P129" s="798"/>
      <c r="Q129" s="798"/>
      <c r="R129" s="798"/>
      <c r="S129" s="798"/>
      <c r="T129" s="798"/>
      <c r="U129" s="798"/>
      <c r="V129" s="798"/>
      <c r="W129" s="799" t="s">
        <v>481</v>
      </c>
      <c r="X129" s="800"/>
      <c r="Y129" s="800"/>
      <c r="Z129" s="801"/>
      <c r="AA129" s="802">
        <v>1361868686</v>
      </c>
      <c r="AB129" s="803"/>
      <c r="AC129" s="803"/>
      <c r="AD129" s="803"/>
      <c r="AE129" s="804"/>
      <c r="AF129" s="805">
        <v>1352253956</v>
      </c>
      <c r="AG129" s="803"/>
      <c r="AH129" s="803"/>
      <c r="AI129" s="803"/>
      <c r="AJ129" s="804"/>
      <c r="AK129" s="805">
        <v>1344611193</v>
      </c>
      <c r="AL129" s="803"/>
      <c r="AM129" s="803"/>
      <c r="AN129" s="803"/>
      <c r="AO129" s="804"/>
      <c r="AP129" s="806"/>
      <c r="AQ129" s="807"/>
      <c r="AR129" s="807"/>
      <c r="AS129" s="807"/>
      <c r="AT129" s="808"/>
      <c r="AU129" s="273"/>
      <c r="AV129" s="273"/>
      <c r="AW129" s="273"/>
      <c r="AX129" s="772" t="s">
        <v>482</v>
      </c>
      <c r="AY129" s="773"/>
      <c r="AZ129" s="773"/>
      <c r="BA129" s="773"/>
      <c r="BB129" s="773"/>
      <c r="BC129" s="773"/>
      <c r="BD129" s="773"/>
      <c r="BE129" s="774"/>
      <c r="BF129" s="792" t="s">
        <v>483</v>
      </c>
      <c r="BG129" s="793"/>
      <c r="BH129" s="793"/>
      <c r="BI129" s="793"/>
      <c r="BJ129" s="793"/>
      <c r="BK129" s="793"/>
      <c r="BL129" s="794"/>
      <c r="BM129" s="792">
        <v>8.75</v>
      </c>
      <c r="BN129" s="793"/>
      <c r="BO129" s="793"/>
      <c r="BP129" s="793"/>
      <c r="BQ129" s="793"/>
      <c r="BR129" s="793"/>
      <c r="BS129" s="794"/>
      <c r="BT129" s="792">
        <v>15</v>
      </c>
      <c r="BU129" s="795"/>
      <c r="BV129" s="795"/>
      <c r="BW129" s="795"/>
      <c r="BX129" s="795"/>
      <c r="BY129" s="795"/>
      <c r="BZ129" s="796"/>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97" t="s">
        <v>484</v>
      </c>
      <c r="B130" s="798"/>
      <c r="C130" s="798"/>
      <c r="D130" s="798"/>
      <c r="E130" s="798"/>
      <c r="F130" s="798"/>
      <c r="G130" s="798"/>
      <c r="H130" s="798"/>
      <c r="I130" s="798"/>
      <c r="J130" s="798"/>
      <c r="K130" s="798"/>
      <c r="L130" s="798"/>
      <c r="M130" s="798"/>
      <c r="N130" s="798"/>
      <c r="O130" s="798"/>
      <c r="P130" s="798"/>
      <c r="Q130" s="798"/>
      <c r="R130" s="798"/>
      <c r="S130" s="798"/>
      <c r="T130" s="798"/>
      <c r="U130" s="798"/>
      <c r="V130" s="798"/>
      <c r="W130" s="799" t="s">
        <v>485</v>
      </c>
      <c r="X130" s="800"/>
      <c r="Y130" s="800"/>
      <c r="Z130" s="801"/>
      <c r="AA130" s="802">
        <v>245229838</v>
      </c>
      <c r="AB130" s="803"/>
      <c r="AC130" s="803"/>
      <c r="AD130" s="803"/>
      <c r="AE130" s="804"/>
      <c r="AF130" s="805">
        <v>239318016</v>
      </c>
      <c r="AG130" s="803"/>
      <c r="AH130" s="803"/>
      <c r="AI130" s="803"/>
      <c r="AJ130" s="804"/>
      <c r="AK130" s="805">
        <v>232873513</v>
      </c>
      <c r="AL130" s="803"/>
      <c r="AM130" s="803"/>
      <c r="AN130" s="803"/>
      <c r="AO130" s="804"/>
      <c r="AP130" s="806"/>
      <c r="AQ130" s="807"/>
      <c r="AR130" s="807"/>
      <c r="AS130" s="807"/>
      <c r="AT130" s="808"/>
      <c r="AU130" s="273"/>
      <c r="AV130" s="273"/>
      <c r="AW130" s="273"/>
      <c r="AX130" s="772" t="s">
        <v>486</v>
      </c>
      <c r="AY130" s="773"/>
      <c r="AZ130" s="773"/>
      <c r="BA130" s="773"/>
      <c r="BB130" s="773"/>
      <c r="BC130" s="773"/>
      <c r="BD130" s="773"/>
      <c r="BE130" s="774"/>
      <c r="BF130" s="775">
        <v>20.7</v>
      </c>
      <c r="BG130" s="776"/>
      <c r="BH130" s="776"/>
      <c r="BI130" s="776"/>
      <c r="BJ130" s="776"/>
      <c r="BK130" s="776"/>
      <c r="BL130" s="777"/>
      <c r="BM130" s="775">
        <v>25</v>
      </c>
      <c r="BN130" s="776"/>
      <c r="BO130" s="776"/>
      <c r="BP130" s="776"/>
      <c r="BQ130" s="776"/>
      <c r="BR130" s="776"/>
      <c r="BS130" s="777"/>
      <c r="BT130" s="775">
        <v>35</v>
      </c>
      <c r="BU130" s="778"/>
      <c r="BV130" s="778"/>
      <c r="BW130" s="778"/>
      <c r="BX130" s="778"/>
      <c r="BY130" s="778"/>
      <c r="BZ130" s="779"/>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487</v>
      </c>
      <c r="X131" s="783"/>
      <c r="Y131" s="783"/>
      <c r="Z131" s="784"/>
      <c r="AA131" s="785">
        <v>1116638848</v>
      </c>
      <c r="AB131" s="786"/>
      <c r="AC131" s="786"/>
      <c r="AD131" s="786"/>
      <c r="AE131" s="787"/>
      <c r="AF131" s="788">
        <v>1112935940</v>
      </c>
      <c r="AG131" s="786"/>
      <c r="AH131" s="786"/>
      <c r="AI131" s="786"/>
      <c r="AJ131" s="787"/>
      <c r="AK131" s="788">
        <v>1111737680</v>
      </c>
      <c r="AL131" s="786"/>
      <c r="AM131" s="786"/>
      <c r="AN131" s="786"/>
      <c r="AO131" s="787"/>
      <c r="AP131" s="789"/>
      <c r="AQ131" s="790"/>
      <c r="AR131" s="790"/>
      <c r="AS131" s="790"/>
      <c r="AT131" s="791"/>
      <c r="AU131" s="273"/>
      <c r="AV131" s="273"/>
      <c r="AW131" s="273"/>
      <c r="AX131" s="750" t="s">
        <v>488</v>
      </c>
      <c r="AY131" s="751"/>
      <c r="AZ131" s="751"/>
      <c r="BA131" s="751"/>
      <c r="BB131" s="751"/>
      <c r="BC131" s="751"/>
      <c r="BD131" s="751"/>
      <c r="BE131" s="752"/>
      <c r="BF131" s="753">
        <v>326.89999999999998</v>
      </c>
      <c r="BG131" s="754"/>
      <c r="BH131" s="754"/>
      <c r="BI131" s="754"/>
      <c r="BJ131" s="754"/>
      <c r="BK131" s="754"/>
      <c r="BL131" s="755"/>
      <c r="BM131" s="753">
        <v>400</v>
      </c>
      <c r="BN131" s="754"/>
      <c r="BO131" s="754"/>
      <c r="BP131" s="754"/>
      <c r="BQ131" s="754"/>
      <c r="BR131" s="754"/>
      <c r="BS131" s="755"/>
      <c r="BT131" s="756"/>
      <c r="BU131" s="757"/>
      <c r="BV131" s="757"/>
      <c r="BW131" s="757"/>
      <c r="BX131" s="757"/>
      <c r="BY131" s="757"/>
      <c r="BZ131" s="758"/>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59" t="s">
        <v>489</v>
      </c>
      <c r="B132" s="760"/>
      <c r="C132" s="760"/>
      <c r="D132" s="760"/>
      <c r="E132" s="760"/>
      <c r="F132" s="760"/>
      <c r="G132" s="760"/>
      <c r="H132" s="760"/>
      <c r="I132" s="760"/>
      <c r="J132" s="760"/>
      <c r="K132" s="760"/>
      <c r="L132" s="760"/>
      <c r="M132" s="760"/>
      <c r="N132" s="760"/>
      <c r="O132" s="760"/>
      <c r="P132" s="760"/>
      <c r="Q132" s="760"/>
      <c r="R132" s="760"/>
      <c r="S132" s="760"/>
      <c r="T132" s="760"/>
      <c r="U132" s="760"/>
      <c r="V132" s="763" t="s">
        <v>490</v>
      </c>
      <c r="W132" s="763"/>
      <c r="X132" s="763"/>
      <c r="Y132" s="763"/>
      <c r="Z132" s="764"/>
      <c r="AA132" s="765">
        <v>22.293531560000002</v>
      </c>
      <c r="AB132" s="766"/>
      <c r="AC132" s="766"/>
      <c r="AD132" s="766"/>
      <c r="AE132" s="767"/>
      <c r="AF132" s="768">
        <v>20.030666100000001</v>
      </c>
      <c r="AG132" s="766"/>
      <c r="AH132" s="766"/>
      <c r="AI132" s="766"/>
      <c r="AJ132" s="767"/>
      <c r="AK132" s="768">
        <v>19.77681651</v>
      </c>
      <c r="AL132" s="766"/>
      <c r="AM132" s="766"/>
      <c r="AN132" s="766"/>
      <c r="AO132" s="767"/>
      <c r="AP132" s="769"/>
      <c r="AQ132" s="770"/>
      <c r="AR132" s="770"/>
      <c r="AS132" s="770"/>
      <c r="AT132" s="771"/>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61"/>
      <c r="B133" s="762"/>
      <c r="C133" s="762"/>
      <c r="D133" s="762"/>
      <c r="E133" s="762"/>
      <c r="F133" s="762"/>
      <c r="G133" s="762"/>
      <c r="H133" s="762"/>
      <c r="I133" s="762"/>
      <c r="J133" s="762"/>
      <c r="K133" s="762"/>
      <c r="L133" s="762"/>
      <c r="M133" s="762"/>
      <c r="N133" s="762"/>
      <c r="O133" s="762"/>
      <c r="P133" s="762"/>
      <c r="Q133" s="762"/>
      <c r="R133" s="762"/>
      <c r="S133" s="762"/>
      <c r="T133" s="762"/>
      <c r="U133" s="762"/>
      <c r="V133" s="742" t="s">
        <v>491</v>
      </c>
      <c r="W133" s="742"/>
      <c r="X133" s="742"/>
      <c r="Y133" s="742"/>
      <c r="Z133" s="743"/>
      <c r="AA133" s="744">
        <v>21.1</v>
      </c>
      <c r="AB133" s="745"/>
      <c r="AC133" s="745"/>
      <c r="AD133" s="745"/>
      <c r="AE133" s="746"/>
      <c r="AF133" s="744">
        <v>20.9</v>
      </c>
      <c r="AG133" s="745"/>
      <c r="AH133" s="745"/>
      <c r="AI133" s="745"/>
      <c r="AJ133" s="746"/>
      <c r="AK133" s="744">
        <v>20.7</v>
      </c>
      <c r="AL133" s="745"/>
      <c r="AM133" s="745"/>
      <c r="AN133" s="745"/>
      <c r="AO133" s="746"/>
      <c r="AP133" s="747"/>
      <c r="AQ133" s="748"/>
      <c r="AR133" s="748"/>
      <c r="AS133" s="748"/>
      <c r="AT133" s="749"/>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8nWrN/9UPVnGG1LaAfv6rDRI+hUKkPsOfvdBQTytGpKUNJ4tfNLIaFYhAIdznChURyy8T7/sfNHNp3IVs/mI+Q==" saltValue="FdTqiF+7lBPcrE+LSWqI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492</v>
      </c>
    </row>
  </sheetData>
  <sheetProtection algorithmName="SHA-512" hashValue="TzwtEg46F6ltYJfMuHJZtUKYQoinVD8uLddvB9wfkIqtr6uwDLMOghaNfHLZXE0WMm5Expxy+3ZXFPuzRJiA4g==" saltValue="W/+LXxNLb+pe74ZCN+y8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493</v>
      </c>
    </row>
  </sheetData>
  <sheetProtection algorithmName="SHA-512" hashValue="JWGJUU6KDZssf0LAd5FfFJJKI83t14+Yz9FT0mMAvUAjx4ELcbnTWqOlovHegodGGPDLHgXYRM7JzRx2sUq3xg==" saltValue="MffNnI0oXbR3hTPBEo3pm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494</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495</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89" t="s">
        <v>496</v>
      </c>
      <c r="AP7" s="294"/>
      <c r="AQ7" s="295" t="s">
        <v>497</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90"/>
      <c r="AP8" s="300" t="s">
        <v>498</v>
      </c>
      <c r="AQ8" s="301" t="s">
        <v>499</v>
      </c>
      <c r="AR8" s="302" t="s">
        <v>500</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83" t="s">
        <v>501</v>
      </c>
      <c r="AL9" s="1184"/>
      <c r="AM9" s="1184"/>
      <c r="AN9" s="1185"/>
      <c r="AO9" s="303">
        <v>568272117</v>
      </c>
      <c r="AP9" s="303">
        <v>107877</v>
      </c>
      <c r="AQ9" s="304">
        <v>114021</v>
      </c>
      <c r="AR9" s="305">
        <v>-5.4</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83" t="s">
        <v>502</v>
      </c>
      <c r="AL10" s="1184"/>
      <c r="AM10" s="1184"/>
      <c r="AN10" s="1185"/>
      <c r="AO10" s="303">
        <v>1093002</v>
      </c>
      <c r="AP10" s="303">
        <v>207</v>
      </c>
      <c r="AQ10" s="304">
        <v>448</v>
      </c>
      <c r="AR10" s="305">
        <v>-53.8</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83" t="s">
        <v>503</v>
      </c>
      <c r="AL11" s="1184"/>
      <c r="AM11" s="1184"/>
      <c r="AN11" s="1185"/>
      <c r="AO11" s="303">
        <v>2281639</v>
      </c>
      <c r="AP11" s="303">
        <v>433</v>
      </c>
      <c r="AQ11" s="304">
        <v>560</v>
      </c>
      <c r="AR11" s="305">
        <v>-22.7</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83" t="s">
        <v>504</v>
      </c>
      <c r="AL12" s="1184"/>
      <c r="AM12" s="1184"/>
      <c r="AN12" s="1185"/>
      <c r="AO12" s="303" t="s">
        <v>505</v>
      </c>
      <c r="AP12" s="303" t="s">
        <v>505</v>
      </c>
      <c r="AQ12" s="304" t="s">
        <v>505</v>
      </c>
      <c r="AR12" s="305" t="s">
        <v>505</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83" t="s">
        <v>506</v>
      </c>
      <c r="AL13" s="1184"/>
      <c r="AM13" s="1184"/>
      <c r="AN13" s="1185"/>
      <c r="AO13" s="303">
        <v>121873</v>
      </c>
      <c r="AP13" s="303">
        <v>23</v>
      </c>
      <c r="AQ13" s="304">
        <v>17</v>
      </c>
      <c r="AR13" s="305">
        <v>35.299999999999997</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83" t="s">
        <v>507</v>
      </c>
      <c r="AL14" s="1184"/>
      <c r="AM14" s="1184"/>
      <c r="AN14" s="1185"/>
      <c r="AO14" s="303">
        <v>11349550</v>
      </c>
      <c r="AP14" s="303">
        <v>2155</v>
      </c>
      <c r="AQ14" s="304">
        <v>2100</v>
      </c>
      <c r="AR14" s="305">
        <v>2.6</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83" t="s">
        <v>508</v>
      </c>
      <c r="AL15" s="1184"/>
      <c r="AM15" s="1184"/>
      <c r="AN15" s="1185"/>
      <c r="AO15" s="303">
        <v>-49890253</v>
      </c>
      <c r="AP15" s="303">
        <v>-9471</v>
      </c>
      <c r="AQ15" s="304">
        <v>-10476</v>
      </c>
      <c r="AR15" s="305">
        <v>-9.6</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75" t="s">
        <v>154</v>
      </c>
      <c r="AL16" s="1176"/>
      <c r="AM16" s="1176"/>
      <c r="AN16" s="1177"/>
      <c r="AO16" s="303">
        <v>533227928</v>
      </c>
      <c r="AP16" s="303">
        <v>101225</v>
      </c>
      <c r="AQ16" s="304">
        <v>106669</v>
      </c>
      <c r="AR16" s="305">
        <v>-5.0999999999999996</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509</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510</v>
      </c>
      <c r="AP20" s="314" t="s">
        <v>511</v>
      </c>
      <c r="AQ20" s="315" t="s">
        <v>512</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86" t="s">
        <v>513</v>
      </c>
      <c r="AL21" s="1187"/>
      <c r="AM21" s="1187"/>
      <c r="AN21" s="1188"/>
      <c r="AO21" s="318">
        <v>1179.27</v>
      </c>
      <c r="AP21" s="319">
        <v>1235.6300000000001</v>
      </c>
      <c r="AQ21" s="320">
        <v>-56.36</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86" t="s">
        <v>514</v>
      </c>
      <c r="AL22" s="1187"/>
      <c r="AM22" s="1187"/>
      <c r="AN22" s="1188"/>
      <c r="AO22" s="323">
        <v>99.2</v>
      </c>
      <c r="AP22" s="324">
        <v>99.4</v>
      </c>
      <c r="AQ22" s="325">
        <v>-0.2</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515</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516</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517</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89" t="s">
        <v>496</v>
      </c>
      <c r="AP30" s="294"/>
      <c r="AQ30" s="295" t="s">
        <v>497</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90"/>
      <c r="AP31" s="300" t="s">
        <v>498</v>
      </c>
      <c r="AQ31" s="301" t="s">
        <v>499</v>
      </c>
      <c r="AR31" s="302" t="s">
        <v>500</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72" t="s">
        <v>518</v>
      </c>
      <c r="AL32" s="1173"/>
      <c r="AM32" s="1173"/>
      <c r="AN32" s="1174"/>
      <c r="AO32" s="303">
        <v>253599086</v>
      </c>
      <c r="AP32" s="303">
        <v>48142</v>
      </c>
      <c r="AQ32" s="304">
        <v>56874</v>
      </c>
      <c r="AR32" s="305">
        <v>-15.4</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72" t="s">
        <v>519</v>
      </c>
      <c r="AL33" s="1173"/>
      <c r="AM33" s="1173"/>
      <c r="AN33" s="1174"/>
      <c r="AO33" s="303">
        <v>67246828</v>
      </c>
      <c r="AP33" s="303">
        <v>12766</v>
      </c>
      <c r="AQ33" s="304">
        <v>4671</v>
      </c>
      <c r="AR33" s="305">
        <v>173.3</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72" t="s">
        <v>520</v>
      </c>
      <c r="AL34" s="1173"/>
      <c r="AM34" s="1173"/>
      <c r="AN34" s="1174"/>
      <c r="AO34" s="303">
        <v>126992969</v>
      </c>
      <c r="AP34" s="303">
        <v>24108</v>
      </c>
      <c r="AQ34" s="304">
        <v>14463</v>
      </c>
      <c r="AR34" s="305">
        <v>66.7</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72" t="s">
        <v>521</v>
      </c>
      <c r="AL35" s="1173"/>
      <c r="AM35" s="1173"/>
      <c r="AN35" s="1174"/>
      <c r="AO35" s="303">
        <v>2872913</v>
      </c>
      <c r="AP35" s="303">
        <v>545</v>
      </c>
      <c r="AQ35" s="304">
        <v>1275</v>
      </c>
      <c r="AR35" s="305">
        <v>-57.3</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72" t="s">
        <v>522</v>
      </c>
      <c r="AL36" s="1173"/>
      <c r="AM36" s="1173"/>
      <c r="AN36" s="1174"/>
      <c r="AO36" s="303">
        <v>766071</v>
      </c>
      <c r="AP36" s="303">
        <v>145</v>
      </c>
      <c r="AQ36" s="304">
        <v>58</v>
      </c>
      <c r="AR36" s="305">
        <v>150</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72" t="s">
        <v>523</v>
      </c>
      <c r="AL37" s="1173"/>
      <c r="AM37" s="1173"/>
      <c r="AN37" s="1174"/>
      <c r="AO37" s="303">
        <v>8622382</v>
      </c>
      <c r="AP37" s="303">
        <v>1637</v>
      </c>
      <c r="AQ37" s="304">
        <v>792</v>
      </c>
      <c r="AR37" s="305">
        <v>106.7</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69" t="s">
        <v>524</v>
      </c>
      <c r="AL38" s="1170"/>
      <c r="AM38" s="1170"/>
      <c r="AN38" s="1171"/>
      <c r="AO38" s="333">
        <v>1538</v>
      </c>
      <c r="AP38" s="333">
        <v>0</v>
      </c>
      <c r="AQ38" s="334">
        <v>1</v>
      </c>
      <c r="AR38" s="325">
        <v>-100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69" t="s">
        <v>525</v>
      </c>
      <c r="AL39" s="1170"/>
      <c r="AM39" s="1170"/>
      <c r="AN39" s="1171"/>
      <c r="AO39" s="303">
        <v>-7361953</v>
      </c>
      <c r="AP39" s="303">
        <v>-1398</v>
      </c>
      <c r="AQ39" s="304">
        <v>-2215</v>
      </c>
      <c r="AR39" s="305">
        <v>-36.9</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72" t="s">
        <v>526</v>
      </c>
      <c r="AL40" s="1173"/>
      <c r="AM40" s="1173"/>
      <c r="AN40" s="1174"/>
      <c r="AO40" s="303">
        <v>-232873513</v>
      </c>
      <c r="AP40" s="303">
        <v>-44207</v>
      </c>
      <c r="AQ40" s="304">
        <v>-46518</v>
      </c>
      <c r="AR40" s="305">
        <v>-5</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75" t="s">
        <v>527</v>
      </c>
      <c r="AL41" s="1176"/>
      <c r="AM41" s="1176"/>
      <c r="AN41" s="1177"/>
      <c r="AO41" s="303">
        <v>219866321</v>
      </c>
      <c r="AP41" s="303">
        <v>41738</v>
      </c>
      <c r="AQ41" s="304">
        <v>29401</v>
      </c>
      <c r="AR41" s="305">
        <v>42</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528</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529</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78" t="s">
        <v>496</v>
      </c>
      <c r="AN49" s="1180" t="s">
        <v>530</v>
      </c>
      <c r="AO49" s="1181"/>
      <c r="AP49" s="1181"/>
      <c r="AQ49" s="1181"/>
      <c r="AR49" s="1182"/>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79"/>
      <c r="AN50" s="345" t="s">
        <v>531</v>
      </c>
      <c r="AO50" s="346" t="s">
        <v>532</v>
      </c>
      <c r="AP50" s="347" t="s">
        <v>533</v>
      </c>
      <c r="AQ50" s="348" t="s">
        <v>534</v>
      </c>
      <c r="AR50" s="349" t="s">
        <v>535</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536</v>
      </c>
      <c r="AL51" s="342"/>
      <c r="AM51" s="350">
        <v>387852884</v>
      </c>
      <c r="AN51" s="351">
        <v>71809</v>
      </c>
      <c r="AO51" s="352">
        <v>-8</v>
      </c>
      <c r="AP51" s="353">
        <v>67951</v>
      </c>
      <c r="AQ51" s="354">
        <v>-28.3</v>
      </c>
      <c r="AR51" s="355">
        <v>20.3</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537</v>
      </c>
      <c r="AM52" s="358">
        <v>66867426</v>
      </c>
      <c r="AN52" s="359">
        <v>12380</v>
      </c>
      <c r="AO52" s="360">
        <v>-3.6</v>
      </c>
      <c r="AP52" s="361">
        <v>17498</v>
      </c>
      <c r="AQ52" s="362">
        <v>-29.7</v>
      </c>
      <c r="AR52" s="363">
        <v>26.1</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538</v>
      </c>
      <c r="AL53" s="342"/>
      <c r="AM53" s="350">
        <v>418017849</v>
      </c>
      <c r="AN53" s="351">
        <v>77831</v>
      </c>
      <c r="AO53" s="352">
        <v>8.4</v>
      </c>
      <c r="AP53" s="353">
        <v>72635</v>
      </c>
      <c r="AQ53" s="354">
        <v>6.9</v>
      </c>
      <c r="AR53" s="355">
        <v>1.5</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537</v>
      </c>
      <c r="AM54" s="358">
        <v>71289379</v>
      </c>
      <c r="AN54" s="359">
        <v>13273</v>
      </c>
      <c r="AO54" s="360">
        <v>7.2</v>
      </c>
      <c r="AP54" s="361">
        <v>18276</v>
      </c>
      <c r="AQ54" s="362">
        <v>4.4000000000000004</v>
      </c>
      <c r="AR54" s="363">
        <v>2.8</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539</v>
      </c>
      <c r="AL55" s="342"/>
      <c r="AM55" s="350">
        <v>417046771</v>
      </c>
      <c r="AN55" s="351">
        <v>78105</v>
      </c>
      <c r="AO55" s="352">
        <v>0.4</v>
      </c>
      <c r="AP55" s="353">
        <v>77936</v>
      </c>
      <c r="AQ55" s="354">
        <v>7.3</v>
      </c>
      <c r="AR55" s="355">
        <v>-6.9</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537</v>
      </c>
      <c r="AM56" s="358">
        <v>79627245</v>
      </c>
      <c r="AN56" s="359">
        <v>14913</v>
      </c>
      <c r="AO56" s="360">
        <v>12.4</v>
      </c>
      <c r="AP56" s="361">
        <v>19401</v>
      </c>
      <c r="AQ56" s="362">
        <v>6.2</v>
      </c>
      <c r="AR56" s="363">
        <v>6.2</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540</v>
      </c>
      <c r="AL57" s="342"/>
      <c r="AM57" s="350">
        <v>433997968</v>
      </c>
      <c r="AN57" s="351">
        <v>81818</v>
      </c>
      <c r="AO57" s="352">
        <v>4.8</v>
      </c>
      <c r="AP57" s="353">
        <v>82531</v>
      </c>
      <c r="AQ57" s="354">
        <v>5.9</v>
      </c>
      <c r="AR57" s="355">
        <v>-1.1000000000000001</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537</v>
      </c>
      <c r="AM58" s="358">
        <v>71265604</v>
      </c>
      <c r="AN58" s="359">
        <v>13435</v>
      </c>
      <c r="AO58" s="360">
        <v>-9.9</v>
      </c>
      <c r="AP58" s="361">
        <v>19102</v>
      </c>
      <c r="AQ58" s="362">
        <v>-1.5</v>
      </c>
      <c r="AR58" s="363">
        <v>-8.4</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541</v>
      </c>
      <c r="AL59" s="342"/>
      <c r="AM59" s="350">
        <v>485926819</v>
      </c>
      <c r="AN59" s="351">
        <v>92245</v>
      </c>
      <c r="AO59" s="352">
        <v>12.7</v>
      </c>
      <c r="AP59" s="353">
        <v>91743</v>
      </c>
      <c r="AQ59" s="354">
        <v>11.2</v>
      </c>
      <c r="AR59" s="355">
        <v>1.5</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537</v>
      </c>
      <c r="AM60" s="358">
        <v>82863576</v>
      </c>
      <c r="AN60" s="359">
        <v>15730</v>
      </c>
      <c r="AO60" s="360">
        <v>17.100000000000001</v>
      </c>
      <c r="AP60" s="361">
        <v>21872</v>
      </c>
      <c r="AQ60" s="362">
        <v>14.5</v>
      </c>
      <c r="AR60" s="363">
        <v>2.6</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542</v>
      </c>
      <c r="AL61" s="364"/>
      <c r="AM61" s="365">
        <v>428568458</v>
      </c>
      <c r="AN61" s="366">
        <v>80362</v>
      </c>
      <c r="AO61" s="367">
        <v>3.7</v>
      </c>
      <c r="AP61" s="368">
        <v>78559</v>
      </c>
      <c r="AQ61" s="369">
        <v>0.6</v>
      </c>
      <c r="AR61" s="355">
        <v>3.1</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537</v>
      </c>
      <c r="AM62" s="358">
        <v>74382646</v>
      </c>
      <c r="AN62" s="359">
        <v>13946</v>
      </c>
      <c r="AO62" s="360">
        <v>4.5999999999999996</v>
      </c>
      <c r="AP62" s="361">
        <v>19230</v>
      </c>
      <c r="AQ62" s="362">
        <v>-1.2</v>
      </c>
      <c r="AR62" s="363">
        <v>5.8</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Fd2PSMW5gYYOfm8ItDwBrlNjeqB5tXAWE0wQdDM5FoMrs/tBWpK+6hZOCRHDe0eomUwpWf2xSojyJuZdlfYqvA==" saltValue="Fw2xupl9QoeptvcG+oZ18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543</v>
      </c>
    </row>
    <row r="121" spans="125:125" ht="13.5" hidden="1" customHeight="1" x14ac:dyDescent="0.2">
      <c r="DU121" s="279"/>
    </row>
  </sheetData>
  <sheetProtection algorithmName="SHA-512" hashValue="wG6fdM8p/xx8LrNqdvjFU3z4mAfsjKeVji/1zyTHnZgazb1iDACsHcY/5X7QKlxbfPagMmc8mRhQnPxQp5RILg==" saltValue="UskVa6o9R+taEfpUAtWp7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544</v>
      </c>
    </row>
  </sheetData>
  <sheetProtection algorithmName="SHA-512" hashValue="SBNt3hn4a2VfUb58EJx7jndTIIJBsLOn5SsEvKuqMTPzUOGLE+A2ommUTB49Scl6HrtmjR4w5jTIEuZ8HRNLbQ==" saltValue="xTIL4OcNSW9sEqA8elu1X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545</v>
      </c>
      <c r="G46" s="373" t="s">
        <v>546</v>
      </c>
      <c r="H46" s="373" t="s">
        <v>547</v>
      </c>
      <c r="I46" s="373" t="s">
        <v>548</v>
      </c>
      <c r="J46" s="374" t="s">
        <v>549</v>
      </c>
    </row>
    <row r="47" spans="2:10" ht="57.75" customHeight="1" x14ac:dyDescent="0.2">
      <c r="B47" s="7"/>
      <c r="C47" s="1191" t="s">
        <v>3</v>
      </c>
      <c r="D47" s="1191"/>
      <c r="E47" s="1192"/>
      <c r="F47" s="375">
        <v>0.98</v>
      </c>
      <c r="G47" s="376">
        <v>0.75</v>
      </c>
      <c r="H47" s="376">
        <v>0.73</v>
      </c>
      <c r="I47" s="376">
        <v>1.1100000000000001</v>
      </c>
      <c r="J47" s="377">
        <v>0.73</v>
      </c>
    </row>
    <row r="48" spans="2:10" ht="57.75" customHeight="1" x14ac:dyDescent="0.2">
      <c r="B48" s="8"/>
      <c r="C48" s="1193" t="s">
        <v>4</v>
      </c>
      <c r="D48" s="1193"/>
      <c r="E48" s="1194"/>
      <c r="F48" s="378">
        <v>0.32</v>
      </c>
      <c r="G48" s="379">
        <v>0.27</v>
      </c>
      <c r="H48" s="379">
        <v>0.44</v>
      </c>
      <c r="I48" s="379">
        <v>0.62</v>
      </c>
      <c r="J48" s="380">
        <v>0.71</v>
      </c>
    </row>
    <row r="49" spans="2:10" ht="57.75" customHeight="1" thickBot="1" x14ac:dyDescent="0.25">
      <c r="B49" s="9"/>
      <c r="C49" s="1195" t="s">
        <v>5</v>
      </c>
      <c r="D49" s="1195"/>
      <c r="E49" s="1196"/>
      <c r="F49" s="381">
        <v>0.81</v>
      </c>
      <c r="G49" s="382" t="s">
        <v>550</v>
      </c>
      <c r="H49" s="382">
        <v>0.7</v>
      </c>
      <c r="I49" s="382">
        <v>1.1499999999999999</v>
      </c>
      <c r="J49" s="383">
        <v>0.28999999999999998</v>
      </c>
    </row>
    <row r="50" spans="2:10" ht="13.5" customHeight="1" x14ac:dyDescent="0.2"/>
  </sheetData>
  <sheetProtection algorithmName="SHA-512" hashValue="pmyv/QB/IKjuS0txeTZpQscCUm9tdW/6YOf3dxInwEFVc+1cBwfMW27aPOye+rOCsKgs6aNjcRBDLx84gw7XYg==" saltValue="cmzRfQOQnYseBX5pK7YN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2021-03-10T08:38:49Z</cp:lastPrinted>
  <dcterms:created xsi:type="dcterms:W3CDTF">2021-02-02T04:14:13Z</dcterms:created>
  <dcterms:modified xsi:type="dcterms:W3CDTF">2021-10-28T07:07:20Z</dcterms:modified>
  <cp:category/>
</cp:coreProperties>
</file>