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C000計画調整係\c_000計画調整係（共通）\c_030森林吸収源対策・地球温暖化\30 ホームページ\"/>
    </mc:Choice>
  </mc:AlternateContent>
  <bookViews>
    <workbookView xWindow="0" yWindow="0" windowWidth="19425" windowHeight="5760"/>
  </bookViews>
  <sheets>
    <sheet name="入力シート" sheetId="8" r:id="rId1"/>
    <sheet name="参考情報" sheetId="9" r:id="rId2"/>
    <sheet name="樹種" sheetId="2" state="hidden" r:id="rId3"/>
    <sheet name="パラメータ" sheetId="3" state="hidden" r:id="rId4"/>
    <sheet name="吸収量・固定量" sheetId="4" state="hidden" r:id="rId5"/>
    <sheet name="b" sheetId="6" state="hidden" r:id="rId6"/>
    <sheet name="a" sheetId="5" state="hidden" r:id="rId7"/>
    <sheet name="リスト" sheetId="7" state="hidden" r:id="rId8"/>
  </sheets>
  <definedNames>
    <definedName name="_xlnm._FilterDatabase" localSheetId="2" hidden="1">樹種!$B$4:$D$41</definedName>
    <definedName name="_xlnm.Print_Titles" localSheetId="2">樹種!$B:$D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2" l="1"/>
  <c r="D6" i="2" l="1"/>
  <c r="D7" i="2"/>
  <c r="D8" i="2"/>
  <c r="D9" i="2"/>
  <c r="D10" i="2"/>
  <c r="D11" i="2"/>
  <c r="D12" i="2"/>
  <c r="D13" i="2"/>
  <c r="D14" i="2"/>
  <c r="D15" i="2"/>
  <c r="D16" i="2"/>
  <c r="D17" i="2"/>
  <c r="D18" i="2"/>
  <c r="D19" i="2"/>
  <c r="D20" i="2"/>
  <c r="D21" i="2"/>
  <c r="D2" i="2" s="1"/>
  <c r="E2" i="6" s="1"/>
  <c r="J7" i="6" s="1"/>
  <c r="D22" i="2"/>
  <c r="D23" i="2"/>
  <c r="D24" i="2"/>
  <c r="D25" i="2"/>
  <c r="D26" i="2"/>
  <c r="D28" i="2"/>
  <c r="D29" i="2"/>
  <c r="D30" i="2"/>
  <c r="D31" i="2"/>
  <c r="D32" i="2"/>
  <c r="D33" i="2"/>
  <c r="D34" i="2"/>
  <c r="D35" i="2"/>
  <c r="D36" i="2"/>
  <c r="D37" i="2"/>
  <c r="D38" i="2"/>
  <c r="D39" i="2"/>
  <c r="D40" i="2"/>
  <c r="D41" i="2"/>
  <c r="C2" i="2"/>
  <c r="C2" i="6" s="1"/>
  <c r="D166" i="6" l="1"/>
  <c r="D160" i="6"/>
  <c r="D157" i="6"/>
  <c r="D163" i="6"/>
  <c r="D158" i="6"/>
  <c r="D161" i="6"/>
  <c r="D162" i="6"/>
  <c r="D164" i="6"/>
  <c r="D165" i="6"/>
  <c r="D159" i="6"/>
  <c r="L112" i="6"/>
  <c r="J111" i="6"/>
  <c r="L113" i="6"/>
  <c r="K125" i="6"/>
  <c r="J120" i="6"/>
  <c r="L122" i="6"/>
  <c r="L121" i="6"/>
  <c r="L115" i="6"/>
  <c r="L123" i="6"/>
  <c r="K111" i="6"/>
  <c r="K119" i="6"/>
  <c r="K108" i="6"/>
  <c r="J114" i="6"/>
  <c r="J122" i="6"/>
  <c r="L116" i="6"/>
  <c r="L124" i="6"/>
  <c r="K112" i="6"/>
  <c r="K120" i="6"/>
  <c r="K107" i="6"/>
  <c r="J115" i="6"/>
  <c r="J123" i="6"/>
  <c r="N107" i="6"/>
  <c r="L119" i="6"/>
  <c r="K123" i="6"/>
  <c r="J118" i="6"/>
  <c r="L107" i="6"/>
  <c r="J119" i="6"/>
  <c r="L109" i="6"/>
  <c r="L117" i="6"/>
  <c r="L125" i="6"/>
  <c r="K113" i="6"/>
  <c r="K121" i="6"/>
  <c r="K106" i="6"/>
  <c r="J116" i="6"/>
  <c r="J124" i="6"/>
  <c r="L111" i="6"/>
  <c r="L108" i="6"/>
  <c r="J110" i="6"/>
  <c r="J126" i="6"/>
  <c r="L120" i="6"/>
  <c r="K124" i="6"/>
  <c r="J108" i="6"/>
  <c r="K109" i="6"/>
  <c r="J112" i="6"/>
  <c r="L110" i="6"/>
  <c r="L118" i="6"/>
  <c r="L126" i="6"/>
  <c r="K114" i="6"/>
  <c r="K122" i="6"/>
  <c r="J109" i="6"/>
  <c r="J117" i="6"/>
  <c r="J125" i="6"/>
  <c r="K115" i="6"/>
  <c r="K116" i="6"/>
  <c r="K117" i="6"/>
  <c r="J107" i="6"/>
  <c r="L114" i="6"/>
  <c r="K118" i="6"/>
  <c r="K110" i="6"/>
  <c r="K126" i="6"/>
  <c r="J113" i="6"/>
  <c r="J121" i="6"/>
  <c r="X89" i="6"/>
  <c r="X153" i="6"/>
  <c r="W135" i="6"/>
  <c r="V117" i="6"/>
  <c r="W93" i="6"/>
  <c r="X106" i="6"/>
  <c r="W88" i="6"/>
  <c r="W152" i="6"/>
  <c r="V108" i="6"/>
  <c r="V149" i="6"/>
  <c r="W94" i="6"/>
  <c r="X91" i="6"/>
  <c r="X155" i="6"/>
  <c r="W137" i="6"/>
  <c r="V119" i="6"/>
  <c r="X108" i="6"/>
  <c r="W90" i="6"/>
  <c r="W154" i="6"/>
  <c r="V87" i="6"/>
  <c r="X85" i="6"/>
  <c r="X149" i="6"/>
  <c r="W131" i="6"/>
  <c r="V113" i="6"/>
  <c r="W117" i="6"/>
  <c r="X118" i="6"/>
  <c r="W100" i="6"/>
  <c r="V140" i="6"/>
  <c r="V79" i="6"/>
  <c r="V141" i="6"/>
  <c r="W102" i="6"/>
  <c r="P129" i="6"/>
  <c r="P131" i="6"/>
  <c r="P133" i="6"/>
  <c r="P136" i="6"/>
  <c r="AE20" i="6"/>
  <c r="AE84" i="6"/>
  <c r="AE148" i="6"/>
  <c r="AD52" i="6"/>
  <c r="AD116" i="6"/>
  <c r="AE13" i="6"/>
  <c r="AE77" i="6"/>
  <c r="AE141" i="6"/>
  <c r="AD45" i="6"/>
  <c r="AD109" i="6"/>
  <c r="AE7" i="6"/>
  <c r="AD16" i="6"/>
  <c r="AD160" i="6"/>
  <c r="B160" i="6" s="1"/>
  <c r="AE70" i="6"/>
  <c r="AE134" i="6"/>
  <c r="AD38" i="6"/>
  <c r="AD102" i="6"/>
  <c r="AD166" i="6"/>
  <c r="B166" i="6" s="1"/>
  <c r="AD15" i="6"/>
  <c r="AD119" i="6"/>
  <c r="AE55" i="6"/>
  <c r="AE8" i="6"/>
  <c r="AD159" i="6"/>
  <c r="B159" i="6" s="1"/>
  <c r="AE120" i="6"/>
  <c r="AD104" i="6"/>
  <c r="AE33" i="6"/>
  <c r="AE97" i="6"/>
  <c r="AE161" i="6"/>
  <c r="C161" i="6" s="1"/>
  <c r="AD65" i="6"/>
  <c r="AD129" i="6"/>
  <c r="AE67" i="6"/>
  <c r="AE163" i="6"/>
  <c r="C163" i="6" s="1"/>
  <c r="AD115" i="6"/>
  <c r="AE26" i="6"/>
  <c r="AE90" i="6"/>
  <c r="AE154" i="6"/>
  <c r="AD58" i="6"/>
  <c r="AD122" i="6"/>
  <c r="AE43" i="6"/>
  <c r="AD43" i="6"/>
  <c r="F7" i="6"/>
  <c r="X124" i="6"/>
  <c r="X87" i="6"/>
  <c r="P147" i="6"/>
  <c r="AE100" i="6"/>
  <c r="AE29" i="6"/>
  <c r="AE93" i="6"/>
  <c r="AE157" i="6"/>
  <c r="C157" i="6" s="1"/>
  <c r="AE64" i="6"/>
  <c r="X97" i="6"/>
  <c r="W79" i="6"/>
  <c r="W143" i="6"/>
  <c r="V99" i="6"/>
  <c r="W125" i="6"/>
  <c r="X114" i="6"/>
  <c r="W96" i="6"/>
  <c r="V154" i="6"/>
  <c r="V93" i="6"/>
  <c r="V105" i="6"/>
  <c r="W110" i="6"/>
  <c r="X99" i="6"/>
  <c r="W81" i="6"/>
  <c r="W145" i="6"/>
  <c r="V101" i="6"/>
  <c r="X116" i="6"/>
  <c r="W98" i="6"/>
  <c r="V156" i="6"/>
  <c r="V95" i="6"/>
  <c r="X93" i="6"/>
  <c r="X78" i="6"/>
  <c r="W139" i="6"/>
  <c r="V121" i="6"/>
  <c r="W149" i="6"/>
  <c r="X126" i="6"/>
  <c r="W108" i="6"/>
  <c r="V148" i="6"/>
  <c r="V78" i="6"/>
  <c r="V136" i="6"/>
  <c r="W126" i="6"/>
  <c r="P137" i="6"/>
  <c r="P139" i="6"/>
  <c r="P141" i="6"/>
  <c r="P127" i="6"/>
  <c r="AE28" i="6"/>
  <c r="AE92" i="6"/>
  <c r="AE156" i="6"/>
  <c r="AD60" i="6"/>
  <c r="AD124" i="6"/>
  <c r="AE21" i="6"/>
  <c r="AE85" i="6"/>
  <c r="AE149" i="6"/>
  <c r="AD53" i="6"/>
  <c r="AD117" i="6"/>
  <c r="AE48" i="6"/>
  <c r="AD40" i="6"/>
  <c r="AE14" i="6"/>
  <c r="AE78" i="6"/>
  <c r="AE142" i="6"/>
  <c r="AD46" i="6"/>
  <c r="AD110" i="6"/>
  <c r="AE47" i="6"/>
  <c r="AD23" i="6"/>
  <c r="AD135" i="6"/>
  <c r="AE63" i="6"/>
  <c r="AD31" i="6"/>
  <c r="AE16" i="6"/>
  <c r="AE128" i="6"/>
  <c r="AD120" i="6"/>
  <c r="AE41" i="6"/>
  <c r="AE105" i="6"/>
  <c r="AD9" i="6"/>
  <c r="AD73" i="6"/>
  <c r="AD137" i="6"/>
  <c r="AE75" i="6"/>
  <c r="AD19" i="6"/>
  <c r="AD123" i="6"/>
  <c r="AE34" i="6"/>
  <c r="AE98" i="6"/>
  <c r="AE162" i="6"/>
  <c r="C162" i="6" s="1"/>
  <c r="AD66" i="6"/>
  <c r="AD130" i="6"/>
  <c r="AE59" i="6"/>
  <c r="AD67" i="6"/>
  <c r="W153" i="6"/>
  <c r="W83" i="6"/>
  <c r="V103" i="6"/>
  <c r="X134" i="6"/>
  <c r="V127" i="6"/>
  <c r="V80" i="6"/>
  <c r="P145" i="6"/>
  <c r="P149" i="6"/>
  <c r="AE36" i="6"/>
  <c r="AE164" i="6"/>
  <c r="C164" i="6" s="1"/>
  <c r="AD132" i="6"/>
  <c r="X105" i="6"/>
  <c r="W87" i="6"/>
  <c r="W151" i="6"/>
  <c r="V107" i="6"/>
  <c r="V77" i="6"/>
  <c r="X122" i="6"/>
  <c r="W104" i="6"/>
  <c r="V144" i="6"/>
  <c r="V83" i="6"/>
  <c r="X80" i="6"/>
  <c r="W134" i="6"/>
  <c r="X107" i="6"/>
  <c r="W89" i="6"/>
  <c r="V109" i="6"/>
  <c r="W106" i="6"/>
  <c r="V146" i="6"/>
  <c r="V85" i="6"/>
  <c r="X101" i="6"/>
  <c r="W147" i="6"/>
  <c r="V128" i="6"/>
  <c r="W116" i="6"/>
  <c r="W142" i="6"/>
  <c r="P135" i="6"/>
  <c r="AD68" i="6"/>
  <c r="AD61" i="6"/>
  <c r="X121" i="6"/>
  <c r="W103" i="6"/>
  <c r="V143" i="6"/>
  <c r="V82" i="6"/>
  <c r="V76" i="6"/>
  <c r="X138" i="6"/>
  <c r="W120" i="6"/>
  <c r="V131" i="6"/>
  <c r="X127" i="6"/>
  <c r="D127" i="6" s="1"/>
  <c r="X112" i="6"/>
  <c r="V150" i="6"/>
  <c r="X123" i="6"/>
  <c r="W105" i="6"/>
  <c r="V145" i="6"/>
  <c r="V84" i="6"/>
  <c r="X140" i="6"/>
  <c r="W122" i="6"/>
  <c r="V133" i="6"/>
  <c r="X136" i="6"/>
  <c r="X117" i="6"/>
  <c r="W99" i="6"/>
  <c r="V139" i="6"/>
  <c r="V96" i="6"/>
  <c r="X86" i="6"/>
  <c r="X150" i="6"/>
  <c r="W132" i="6"/>
  <c r="V114" i="6"/>
  <c r="X143" i="6"/>
  <c r="X104" i="6"/>
  <c r="V129" i="6"/>
  <c r="P130" i="6"/>
  <c r="P132" i="6"/>
  <c r="P152" i="6"/>
  <c r="P151" i="6"/>
  <c r="AE52" i="6"/>
  <c r="AE116" i="6"/>
  <c r="AD20" i="6"/>
  <c r="AD84" i="6"/>
  <c r="AD148" i="6"/>
  <c r="AE45" i="6"/>
  <c r="AE109" i="6"/>
  <c r="AD13" i="6"/>
  <c r="AD77" i="6"/>
  <c r="AD141" i="6"/>
  <c r="AE96" i="6"/>
  <c r="AD96" i="6"/>
  <c r="AE38" i="6"/>
  <c r="AE102" i="6"/>
  <c r="AE166" i="6"/>
  <c r="C166" i="6" s="1"/>
  <c r="AD70" i="6"/>
  <c r="AD134" i="6"/>
  <c r="AE111" i="6"/>
  <c r="AD63" i="6"/>
  <c r="AE15" i="6"/>
  <c r="AE103" i="6"/>
  <c r="AD87" i="6"/>
  <c r="AE56" i="6"/>
  <c r="AD32" i="6"/>
  <c r="AD56" i="6"/>
  <c r="AE65" i="6"/>
  <c r="AE129" i="6"/>
  <c r="AD33" i="6"/>
  <c r="AD97" i="6"/>
  <c r="AD161" i="6"/>
  <c r="B161" i="6" s="1"/>
  <c r="AE115" i="6"/>
  <c r="AD59" i="6"/>
  <c r="AD163" i="6"/>
  <c r="B163" i="6" s="1"/>
  <c r="AE58" i="6"/>
  <c r="AE122" i="6"/>
  <c r="AD26" i="6"/>
  <c r="AD90" i="6"/>
  <c r="AD154" i="6"/>
  <c r="AE123" i="6"/>
  <c r="AD131" i="6"/>
  <c r="X129" i="6"/>
  <c r="W111" i="6"/>
  <c r="V151" i="6"/>
  <c r="X79" i="6"/>
  <c r="X82" i="6"/>
  <c r="X146" i="6"/>
  <c r="W128" i="6"/>
  <c r="V110" i="6"/>
  <c r="X151" i="6"/>
  <c r="X128" i="6"/>
  <c r="V137" i="6"/>
  <c r="X131" i="6"/>
  <c r="W113" i="6"/>
  <c r="V124" i="6"/>
  <c r="X84" i="6"/>
  <c r="X148" i="6"/>
  <c r="W130" i="6"/>
  <c r="X113" i="6"/>
  <c r="V138" i="6"/>
  <c r="X154" i="6"/>
  <c r="X95" i="6"/>
  <c r="X83" i="6"/>
  <c r="V132" i="6"/>
  <c r="W114" i="6"/>
  <c r="W118" i="6"/>
  <c r="W107" i="6"/>
  <c r="V86" i="6"/>
  <c r="X77" i="6"/>
  <c r="V122" i="6"/>
  <c r="X120" i="6"/>
  <c r="P138" i="6"/>
  <c r="P134" i="6"/>
  <c r="AE60" i="6"/>
  <c r="AD28" i="6"/>
  <c r="AD156" i="6"/>
  <c r="AE117" i="6"/>
  <c r="AD85" i="6"/>
  <c r="AE80" i="6"/>
  <c r="AD144" i="6"/>
  <c r="AE110" i="6"/>
  <c r="AD54" i="6"/>
  <c r="AD150" i="6"/>
  <c r="AD47" i="6"/>
  <c r="AE39" i="6"/>
  <c r="AD111" i="6"/>
  <c r="AE144" i="6"/>
  <c r="AE17" i="6"/>
  <c r="AE121" i="6"/>
  <c r="AD57" i="6"/>
  <c r="AE19" i="6"/>
  <c r="AD35" i="6"/>
  <c r="AE10" i="6"/>
  <c r="AE114" i="6"/>
  <c r="AD50" i="6"/>
  <c r="AD162" i="6"/>
  <c r="B162" i="6" s="1"/>
  <c r="AD91" i="6"/>
  <c r="X137" i="6"/>
  <c r="V92" i="6"/>
  <c r="W80" i="6"/>
  <c r="W101" i="6"/>
  <c r="X115" i="6"/>
  <c r="V111" i="6"/>
  <c r="W138" i="6"/>
  <c r="V152" i="6"/>
  <c r="W115" i="6"/>
  <c r="X119" i="6"/>
  <c r="W84" i="6"/>
  <c r="V104" i="6"/>
  <c r="X144" i="6"/>
  <c r="P146" i="6"/>
  <c r="P142" i="6"/>
  <c r="AE68" i="6"/>
  <c r="AD36" i="6"/>
  <c r="AD164" i="6"/>
  <c r="B164" i="6" s="1"/>
  <c r="AE125" i="6"/>
  <c r="AD93" i="6"/>
  <c r="AE112" i="6"/>
  <c r="AE22" i="6"/>
  <c r="AE118" i="6"/>
  <c r="AD62" i="6"/>
  <c r="AD158" i="6"/>
  <c r="B158" i="6" s="1"/>
  <c r="AD79" i="6"/>
  <c r="AE71" i="6"/>
  <c r="AD127" i="6"/>
  <c r="AE160" i="6"/>
  <c r="C160" i="6" s="1"/>
  <c r="AE25" i="6"/>
  <c r="AE137" i="6"/>
  <c r="AD81" i="6"/>
  <c r="AE35" i="6"/>
  <c r="AD51" i="6"/>
  <c r="AE18" i="6"/>
  <c r="AE130" i="6"/>
  <c r="AD74" i="6"/>
  <c r="AE11" i="6"/>
  <c r="AD107" i="6"/>
  <c r="X145" i="6"/>
  <c r="D145" i="6" s="1"/>
  <c r="X103" i="6"/>
  <c r="W112" i="6"/>
  <c r="W133" i="6"/>
  <c r="X139" i="6"/>
  <c r="V94" i="6"/>
  <c r="W146" i="6"/>
  <c r="W95" i="6"/>
  <c r="X135" i="6"/>
  <c r="D135" i="6" s="1"/>
  <c r="W136" i="6"/>
  <c r="X96" i="6"/>
  <c r="X147" i="6"/>
  <c r="D147" i="6" s="1"/>
  <c r="X92" i="6"/>
  <c r="V125" i="6"/>
  <c r="X109" i="6"/>
  <c r="W155" i="6"/>
  <c r="V90" i="6"/>
  <c r="W124" i="6"/>
  <c r="X111" i="6"/>
  <c r="V142" i="6"/>
  <c r="P155" i="6"/>
  <c r="P143" i="6"/>
  <c r="AE108" i="6"/>
  <c r="AD76" i="6"/>
  <c r="AE37" i="6"/>
  <c r="AE165" i="6"/>
  <c r="C165" i="6" s="1"/>
  <c r="AD125" i="6"/>
  <c r="AE152" i="6"/>
  <c r="AE46" i="6"/>
  <c r="AE150" i="6"/>
  <c r="AD86" i="6"/>
  <c r="AE95" i="6"/>
  <c r="AD103" i="6"/>
  <c r="AE119" i="6"/>
  <c r="AE24" i="6"/>
  <c r="AD72" i="6"/>
  <c r="AE57" i="6"/>
  <c r="AE153" i="6"/>
  <c r="AD105" i="6"/>
  <c r="AE91" i="6"/>
  <c r="AD83" i="6"/>
  <c r="AE50" i="6"/>
  <c r="AE146" i="6"/>
  <c r="AD98" i="6"/>
  <c r="AE83" i="6"/>
  <c r="AD24" i="6"/>
  <c r="V118" i="6"/>
  <c r="W141" i="6"/>
  <c r="AE140" i="6"/>
  <c r="AD37" i="6"/>
  <c r="AE86" i="6"/>
  <c r="AE23" i="6"/>
  <c r="AD152" i="6"/>
  <c r="AD145" i="6"/>
  <c r="AE82" i="6"/>
  <c r="AD138" i="6"/>
  <c r="V130" i="6"/>
  <c r="V100" i="6"/>
  <c r="W82" i="6"/>
  <c r="X142" i="6"/>
  <c r="X88" i="6"/>
  <c r="P128" i="6"/>
  <c r="AD140" i="6"/>
  <c r="AD69" i="6"/>
  <c r="AD128" i="6"/>
  <c r="AD39" i="6"/>
  <c r="AE104" i="6"/>
  <c r="AE9" i="6"/>
  <c r="AD153" i="6"/>
  <c r="AE106" i="6"/>
  <c r="AD27" i="6"/>
  <c r="W119" i="6"/>
  <c r="V115" i="6"/>
  <c r="W144" i="6"/>
  <c r="X152" i="6"/>
  <c r="W97" i="6"/>
  <c r="X100" i="6"/>
  <c r="V112" i="6"/>
  <c r="X125" i="6"/>
  <c r="V147" i="6"/>
  <c r="X94" i="6"/>
  <c r="W140" i="6"/>
  <c r="W85" i="6"/>
  <c r="V98" i="6"/>
  <c r="P140" i="6"/>
  <c r="P144" i="6"/>
  <c r="AE124" i="6"/>
  <c r="AD92" i="6"/>
  <c r="AE53" i="6"/>
  <c r="AD21" i="6"/>
  <c r="AD133" i="6"/>
  <c r="AD64" i="6"/>
  <c r="AE54" i="6"/>
  <c r="AE158" i="6"/>
  <c r="C158" i="6" s="1"/>
  <c r="AD94" i="6"/>
  <c r="AE127" i="6"/>
  <c r="AD151" i="6"/>
  <c r="AE135" i="6"/>
  <c r="AE40" i="6"/>
  <c r="AD88" i="6"/>
  <c r="AE73" i="6"/>
  <c r="AD17" i="6"/>
  <c r="AD113" i="6"/>
  <c r="AE99" i="6"/>
  <c r="AD99" i="6"/>
  <c r="AE66" i="6"/>
  <c r="AD10" i="6"/>
  <c r="AD106" i="6"/>
  <c r="AE107" i="6"/>
  <c r="AH7" i="6"/>
  <c r="AD121" i="6"/>
  <c r="AE74" i="6"/>
  <c r="AD114" i="6"/>
  <c r="X98" i="6"/>
  <c r="W150" i="6"/>
  <c r="W129" i="6"/>
  <c r="V102" i="6"/>
  <c r="V134" i="6"/>
  <c r="W156" i="6"/>
  <c r="P156" i="6"/>
  <c r="AE69" i="6"/>
  <c r="AD112" i="6"/>
  <c r="AD126" i="6"/>
  <c r="AE88" i="6"/>
  <c r="AD41" i="6"/>
  <c r="AD147" i="6"/>
  <c r="AD11" i="6"/>
  <c r="X130" i="6"/>
  <c r="V155" i="6"/>
  <c r="W91" i="6"/>
  <c r="V135" i="6"/>
  <c r="P153" i="6"/>
  <c r="AD12" i="6"/>
  <c r="AD165" i="6"/>
  <c r="B165" i="6" s="1"/>
  <c r="AD30" i="6"/>
  <c r="AE31" i="6"/>
  <c r="AE113" i="6"/>
  <c r="AE155" i="6"/>
  <c r="AD146" i="6"/>
  <c r="W127" i="6"/>
  <c r="X90" i="6"/>
  <c r="V123" i="6"/>
  <c r="W86" i="6"/>
  <c r="W121" i="6"/>
  <c r="X132" i="6"/>
  <c r="D132" i="6" s="1"/>
  <c r="V120" i="6"/>
  <c r="X133" i="6"/>
  <c r="D133" i="6" s="1"/>
  <c r="V126" i="6"/>
  <c r="X102" i="6"/>
  <c r="W148" i="6"/>
  <c r="W109" i="6"/>
  <c r="V91" i="6"/>
  <c r="P148" i="6"/>
  <c r="F20" i="6"/>
  <c r="AE132" i="6"/>
  <c r="AD100" i="6"/>
  <c r="AE61" i="6"/>
  <c r="AD29" i="6"/>
  <c r="AD149" i="6"/>
  <c r="AD80" i="6"/>
  <c r="AE62" i="6"/>
  <c r="AD14" i="6"/>
  <c r="AD118" i="6"/>
  <c r="AE143" i="6"/>
  <c r="AD8" i="6"/>
  <c r="AE151" i="6"/>
  <c r="AE72" i="6"/>
  <c r="AD136" i="6"/>
  <c r="AE81" i="6"/>
  <c r="AD25" i="6"/>
  <c r="AE131" i="6"/>
  <c r="AD139" i="6"/>
  <c r="AD18" i="6"/>
  <c r="AE147" i="6"/>
  <c r="V153" i="6"/>
  <c r="X156" i="6"/>
  <c r="D156" i="6" s="1"/>
  <c r="X141" i="6"/>
  <c r="D141" i="6" s="1"/>
  <c r="X110" i="6"/>
  <c r="V81" i="6"/>
  <c r="AE12" i="6"/>
  <c r="AD108" i="6"/>
  <c r="AD157" i="6"/>
  <c r="B157" i="6" s="1"/>
  <c r="AD22" i="6"/>
  <c r="AE159" i="6"/>
  <c r="C159" i="6" s="1"/>
  <c r="AD55" i="6"/>
  <c r="AE89" i="6"/>
  <c r="AE139" i="6"/>
  <c r="AD34" i="6"/>
  <c r="X81" i="6"/>
  <c r="V106" i="6"/>
  <c r="V97" i="6"/>
  <c r="V88" i="6"/>
  <c r="AE44" i="6"/>
  <c r="AE101" i="6"/>
  <c r="AE94" i="6"/>
  <c r="AD142" i="6"/>
  <c r="AD71" i="6"/>
  <c r="AD49" i="6"/>
  <c r="AD7" i="6"/>
  <c r="AD42" i="6"/>
  <c r="W78" i="6"/>
  <c r="AE136" i="6"/>
  <c r="AD48" i="6"/>
  <c r="AD82" i="6"/>
  <c r="P154" i="6"/>
  <c r="AE30" i="6"/>
  <c r="AE49" i="6"/>
  <c r="AE27" i="6"/>
  <c r="V116" i="6"/>
  <c r="AD78" i="6"/>
  <c r="AD44" i="6"/>
  <c r="AE79" i="6"/>
  <c r="W77" i="6"/>
  <c r="AD95" i="6"/>
  <c r="AE133" i="6"/>
  <c r="AE42" i="6"/>
  <c r="V89" i="6"/>
  <c r="AD143" i="6"/>
  <c r="P150" i="6"/>
  <c r="AE126" i="6"/>
  <c r="AE145" i="6"/>
  <c r="AD155" i="6"/>
  <c r="AE76" i="6"/>
  <c r="AD89" i="6"/>
  <c r="W123" i="6"/>
  <c r="AE51" i="6"/>
  <c r="AE32" i="6"/>
  <c r="AD75" i="6"/>
  <c r="W92" i="6"/>
  <c r="AE87" i="6"/>
  <c r="AD101" i="6"/>
  <c r="AE138" i="6"/>
  <c r="I28" i="8"/>
  <c r="D129" i="6" l="1"/>
  <c r="D139" i="6"/>
  <c r="D142" i="6"/>
  <c r="D152" i="6"/>
  <c r="D151" i="6"/>
  <c r="D130" i="6"/>
  <c r="D134" i="6"/>
  <c r="D144" i="6"/>
  <c r="D154" i="6"/>
  <c r="D131" i="6"/>
  <c r="D138" i="6"/>
  <c r="D128" i="6"/>
  <c r="D143" i="6"/>
  <c r="D149" i="6"/>
  <c r="D155" i="6"/>
  <c r="D137" i="6"/>
  <c r="D136" i="6"/>
  <c r="D148" i="6"/>
  <c r="D150" i="6"/>
  <c r="D153" i="6"/>
  <c r="D146" i="6"/>
  <c r="D140" i="6"/>
  <c r="B107" i="6"/>
  <c r="B2" i="2"/>
  <c r="D3" i="4" l="1"/>
  <c r="E8" i="4" s="1"/>
  <c r="B3" i="4"/>
  <c r="H11" i="4" l="1"/>
  <c r="H19" i="4"/>
  <c r="H27" i="4"/>
  <c r="H35" i="4"/>
  <c r="H43" i="4"/>
  <c r="H51" i="4"/>
  <c r="H59" i="4"/>
  <c r="H67" i="4"/>
  <c r="H75" i="4"/>
  <c r="H83" i="4"/>
  <c r="H91" i="4"/>
  <c r="H99" i="4"/>
  <c r="H107" i="4"/>
  <c r="H115" i="4"/>
  <c r="H123" i="4"/>
  <c r="H131" i="4"/>
  <c r="H139" i="4"/>
  <c r="H147" i="4"/>
  <c r="H155" i="4"/>
  <c r="H163" i="4"/>
  <c r="G11" i="4"/>
  <c r="G19" i="4"/>
  <c r="G27" i="4"/>
  <c r="G35" i="4"/>
  <c r="G43" i="4"/>
  <c r="G51" i="4"/>
  <c r="G59" i="4"/>
  <c r="G67" i="4"/>
  <c r="G75" i="4"/>
  <c r="G83" i="4"/>
  <c r="G91" i="4"/>
  <c r="G99" i="4"/>
  <c r="G107" i="4"/>
  <c r="G115" i="4"/>
  <c r="G123" i="4"/>
  <c r="G131" i="4"/>
  <c r="G139" i="4"/>
  <c r="G147" i="4"/>
  <c r="G155" i="4"/>
  <c r="G163" i="4"/>
  <c r="H10" i="4"/>
  <c r="H66" i="4"/>
  <c r="H114" i="4"/>
  <c r="H154" i="4"/>
  <c r="G66" i="4"/>
  <c r="G114" i="4"/>
  <c r="G154" i="4"/>
  <c r="H12" i="4"/>
  <c r="H20" i="4"/>
  <c r="H28" i="4"/>
  <c r="H36" i="4"/>
  <c r="H44" i="4"/>
  <c r="H52" i="4"/>
  <c r="H60" i="4"/>
  <c r="H68" i="4"/>
  <c r="H76" i="4"/>
  <c r="H84" i="4"/>
  <c r="H92" i="4"/>
  <c r="H100" i="4"/>
  <c r="H108" i="4"/>
  <c r="H116" i="4"/>
  <c r="H124" i="4"/>
  <c r="H132" i="4"/>
  <c r="H140" i="4"/>
  <c r="H148" i="4"/>
  <c r="H156" i="4"/>
  <c r="H164" i="4"/>
  <c r="G12" i="4"/>
  <c r="G20" i="4"/>
  <c r="G28" i="4"/>
  <c r="G36" i="4"/>
  <c r="G44" i="4"/>
  <c r="G52" i="4"/>
  <c r="G60" i="4"/>
  <c r="G68" i="4"/>
  <c r="G76" i="4"/>
  <c r="G84" i="4"/>
  <c r="G92" i="4"/>
  <c r="G100" i="4"/>
  <c r="G108" i="4"/>
  <c r="G116" i="4"/>
  <c r="G124" i="4"/>
  <c r="G132" i="4"/>
  <c r="G140" i="4"/>
  <c r="G148" i="4"/>
  <c r="G156" i="4"/>
  <c r="G164" i="4"/>
  <c r="H26" i="4"/>
  <c r="H74" i="4"/>
  <c r="H122" i="4"/>
  <c r="G10" i="4"/>
  <c r="G50" i="4"/>
  <c r="G90" i="4"/>
  <c r="G138" i="4"/>
  <c r="H13" i="4"/>
  <c r="H21" i="4"/>
  <c r="H29" i="4"/>
  <c r="H37" i="4"/>
  <c r="H45" i="4"/>
  <c r="H53" i="4"/>
  <c r="H61" i="4"/>
  <c r="H69" i="4"/>
  <c r="H77" i="4"/>
  <c r="H85" i="4"/>
  <c r="H93" i="4"/>
  <c r="H101" i="4"/>
  <c r="H109" i="4"/>
  <c r="H117" i="4"/>
  <c r="H125" i="4"/>
  <c r="H133" i="4"/>
  <c r="H141" i="4"/>
  <c r="H149" i="4"/>
  <c r="H157" i="4"/>
  <c r="H165" i="4"/>
  <c r="G13" i="4"/>
  <c r="G21" i="4"/>
  <c r="G29" i="4"/>
  <c r="G37" i="4"/>
  <c r="G45" i="4"/>
  <c r="G53" i="4"/>
  <c r="G61" i="4"/>
  <c r="G69" i="4"/>
  <c r="G77" i="4"/>
  <c r="G85" i="4"/>
  <c r="G93" i="4"/>
  <c r="G101" i="4"/>
  <c r="G109" i="4"/>
  <c r="G117" i="4"/>
  <c r="G125" i="4"/>
  <c r="G133" i="4"/>
  <c r="G141" i="4"/>
  <c r="G149" i="4"/>
  <c r="G157" i="4"/>
  <c r="G165" i="4"/>
  <c r="G161" i="4"/>
  <c r="H58" i="4"/>
  <c r="H14" i="4"/>
  <c r="H22" i="4"/>
  <c r="H30" i="4"/>
  <c r="H38" i="4"/>
  <c r="H46" i="4"/>
  <c r="H54" i="4"/>
  <c r="H62" i="4"/>
  <c r="H70" i="4"/>
  <c r="H78" i="4"/>
  <c r="H86" i="4"/>
  <c r="H94" i="4"/>
  <c r="H102" i="4"/>
  <c r="H110" i="4"/>
  <c r="H118" i="4"/>
  <c r="H126" i="4"/>
  <c r="H134" i="4"/>
  <c r="H142" i="4"/>
  <c r="H150" i="4"/>
  <c r="H158" i="4"/>
  <c r="H166" i="4"/>
  <c r="G14" i="4"/>
  <c r="G22" i="4"/>
  <c r="G30" i="4"/>
  <c r="G38" i="4"/>
  <c r="G46" i="4"/>
  <c r="G54" i="4"/>
  <c r="G62" i="4"/>
  <c r="G70" i="4"/>
  <c r="G78" i="4"/>
  <c r="G86" i="4"/>
  <c r="G94" i="4"/>
  <c r="G102" i="4"/>
  <c r="G110" i="4"/>
  <c r="G118" i="4"/>
  <c r="G126" i="4"/>
  <c r="G134" i="4"/>
  <c r="G142" i="4"/>
  <c r="G150" i="4"/>
  <c r="G158" i="4"/>
  <c r="G166" i="4"/>
  <c r="G153" i="4"/>
  <c r="H50" i="4"/>
  <c r="H82" i="4"/>
  <c r="H130" i="4"/>
  <c r="G18" i="4"/>
  <c r="G58" i="4"/>
  <c r="G106" i="4"/>
  <c r="G146" i="4"/>
  <c r="H15" i="4"/>
  <c r="H23" i="4"/>
  <c r="H31" i="4"/>
  <c r="H39" i="4"/>
  <c r="H47" i="4"/>
  <c r="H55" i="4"/>
  <c r="H63" i="4"/>
  <c r="H71" i="4"/>
  <c r="H79" i="4"/>
  <c r="H87" i="4"/>
  <c r="H95" i="4"/>
  <c r="H103" i="4"/>
  <c r="H111" i="4"/>
  <c r="H119" i="4"/>
  <c r="H127" i="4"/>
  <c r="H135" i="4"/>
  <c r="H143" i="4"/>
  <c r="H151" i="4"/>
  <c r="H159" i="4"/>
  <c r="H167" i="4"/>
  <c r="G15" i="4"/>
  <c r="G23" i="4"/>
  <c r="G31" i="4"/>
  <c r="G39" i="4"/>
  <c r="G47" i="4"/>
  <c r="G55" i="4"/>
  <c r="G63" i="4"/>
  <c r="G71" i="4"/>
  <c r="G79" i="4"/>
  <c r="G87" i="4"/>
  <c r="G95" i="4"/>
  <c r="G103" i="4"/>
  <c r="G111" i="4"/>
  <c r="G119" i="4"/>
  <c r="G127" i="4"/>
  <c r="G135" i="4"/>
  <c r="G143" i="4"/>
  <c r="G151" i="4"/>
  <c r="G159" i="4"/>
  <c r="G167" i="4"/>
  <c r="G129" i="4"/>
  <c r="H34" i="4"/>
  <c r="H98" i="4"/>
  <c r="H146" i="4"/>
  <c r="G26" i="4"/>
  <c r="G74" i="4"/>
  <c r="G122" i="4"/>
  <c r="H16" i="4"/>
  <c r="H24" i="4"/>
  <c r="H32" i="4"/>
  <c r="H40" i="4"/>
  <c r="H48" i="4"/>
  <c r="H56" i="4"/>
  <c r="H64" i="4"/>
  <c r="H72" i="4"/>
  <c r="H80" i="4"/>
  <c r="H88" i="4"/>
  <c r="H96" i="4"/>
  <c r="H104" i="4"/>
  <c r="H112" i="4"/>
  <c r="H120" i="4"/>
  <c r="H128" i="4"/>
  <c r="H136" i="4"/>
  <c r="H144" i="4"/>
  <c r="H152" i="4"/>
  <c r="H160" i="4"/>
  <c r="H8" i="4"/>
  <c r="G16" i="4"/>
  <c r="G24" i="4"/>
  <c r="G32" i="4"/>
  <c r="G40" i="4"/>
  <c r="G48" i="4"/>
  <c r="G56" i="4"/>
  <c r="G64" i="4"/>
  <c r="G72" i="4"/>
  <c r="G80" i="4"/>
  <c r="G88" i="4"/>
  <c r="G96" i="4"/>
  <c r="G104" i="4"/>
  <c r="G112" i="4"/>
  <c r="G120" i="4"/>
  <c r="G128" i="4"/>
  <c r="G136" i="4"/>
  <c r="G144" i="4"/>
  <c r="G152" i="4"/>
  <c r="G160" i="4"/>
  <c r="G8" i="4"/>
  <c r="G137" i="4"/>
  <c r="H42" i="4"/>
  <c r="H106" i="4"/>
  <c r="H162" i="4"/>
  <c r="G42" i="4"/>
  <c r="G82" i="4"/>
  <c r="G130" i="4"/>
  <c r="H9" i="4"/>
  <c r="H17" i="4"/>
  <c r="H25" i="4"/>
  <c r="H33" i="4"/>
  <c r="H41" i="4"/>
  <c r="H49" i="4"/>
  <c r="H57" i="4"/>
  <c r="H65" i="4"/>
  <c r="H73" i="4"/>
  <c r="H81" i="4"/>
  <c r="H89" i="4"/>
  <c r="H97" i="4"/>
  <c r="H105" i="4"/>
  <c r="H113" i="4"/>
  <c r="H121" i="4"/>
  <c r="H129" i="4"/>
  <c r="H137" i="4"/>
  <c r="H145" i="4"/>
  <c r="H153" i="4"/>
  <c r="H161" i="4"/>
  <c r="G9" i="4"/>
  <c r="G17" i="4"/>
  <c r="G25" i="4"/>
  <c r="G33" i="4"/>
  <c r="G41" i="4"/>
  <c r="G49" i="4"/>
  <c r="G57" i="4"/>
  <c r="G65" i="4"/>
  <c r="G73" i="4"/>
  <c r="G81" i="4"/>
  <c r="G89" i="4"/>
  <c r="G97" i="4"/>
  <c r="G105" i="4"/>
  <c r="G113" i="4"/>
  <c r="G121" i="4"/>
  <c r="G145" i="4"/>
  <c r="H18" i="4"/>
  <c r="H90" i="4"/>
  <c r="H138" i="4"/>
  <c r="G34" i="4"/>
  <c r="G98" i="4"/>
  <c r="G162" i="4"/>
  <c r="E125" i="4"/>
  <c r="E69" i="4"/>
  <c r="F161" i="4"/>
  <c r="F113" i="4"/>
  <c r="F73" i="4"/>
  <c r="F25" i="4"/>
  <c r="E156" i="4"/>
  <c r="E116" i="4"/>
  <c r="E84" i="4"/>
  <c r="E60" i="4"/>
  <c r="F8" i="4"/>
  <c r="F144" i="4"/>
  <c r="F120" i="4"/>
  <c r="F104" i="4"/>
  <c r="F80" i="4"/>
  <c r="F56" i="4"/>
  <c r="F40" i="4"/>
  <c r="F24" i="4"/>
  <c r="E19" i="4"/>
  <c r="E155" i="4"/>
  <c r="E139" i="4"/>
  <c r="E123" i="4"/>
  <c r="E107" i="4"/>
  <c r="E91" i="4"/>
  <c r="E75" i="4"/>
  <c r="E67" i="4"/>
  <c r="E59" i="4"/>
  <c r="E51" i="4"/>
  <c r="E43" i="4"/>
  <c r="E35" i="4"/>
  <c r="F167" i="4"/>
  <c r="F159" i="4"/>
  <c r="F151" i="4"/>
  <c r="F143" i="4"/>
  <c r="F135" i="4"/>
  <c r="F127" i="4"/>
  <c r="F119" i="4"/>
  <c r="F111" i="4"/>
  <c r="F103" i="4"/>
  <c r="F95" i="4"/>
  <c r="F87" i="4"/>
  <c r="F79" i="4"/>
  <c r="F71" i="4"/>
  <c r="F63" i="4"/>
  <c r="F55" i="4"/>
  <c r="F47" i="4"/>
  <c r="F39" i="4"/>
  <c r="F31" i="4"/>
  <c r="F23" i="4"/>
  <c r="F15" i="4"/>
  <c r="E21" i="4"/>
  <c r="E133" i="4"/>
  <c r="E77" i="4"/>
  <c r="E45" i="4"/>
  <c r="F145" i="4"/>
  <c r="F105" i="4"/>
  <c r="F9" i="4"/>
  <c r="E164" i="4"/>
  <c r="E132" i="4"/>
  <c r="E108" i="4"/>
  <c r="E76" i="4"/>
  <c r="E52" i="4"/>
  <c r="E36" i="4"/>
  <c r="F152" i="4"/>
  <c r="F128" i="4"/>
  <c r="F112" i="4"/>
  <c r="F88" i="4"/>
  <c r="F72" i="4"/>
  <c r="F48" i="4"/>
  <c r="F32" i="4"/>
  <c r="F16" i="4"/>
  <c r="E27" i="4"/>
  <c r="E11" i="4"/>
  <c r="E163" i="4"/>
  <c r="E147" i="4"/>
  <c r="E131" i="4"/>
  <c r="E115" i="4"/>
  <c r="E99" i="4"/>
  <c r="E83" i="4"/>
  <c r="E26" i="4"/>
  <c r="E18" i="4"/>
  <c r="E10" i="4"/>
  <c r="E162" i="4"/>
  <c r="E154" i="4"/>
  <c r="E146" i="4"/>
  <c r="E138" i="4"/>
  <c r="E130" i="4"/>
  <c r="E122" i="4"/>
  <c r="E114" i="4"/>
  <c r="E106" i="4"/>
  <c r="E98" i="4"/>
  <c r="E90" i="4"/>
  <c r="E82" i="4"/>
  <c r="E74" i="4"/>
  <c r="E66" i="4"/>
  <c r="E58" i="4"/>
  <c r="E50" i="4"/>
  <c r="E42" i="4"/>
  <c r="E34" i="4"/>
  <c r="F166" i="4"/>
  <c r="F158" i="4"/>
  <c r="F150" i="4"/>
  <c r="F142" i="4"/>
  <c r="F134" i="4"/>
  <c r="F126" i="4"/>
  <c r="F118" i="4"/>
  <c r="F110" i="4"/>
  <c r="F102" i="4"/>
  <c r="F94" i="4"/>
  <c r="F86" i="4"/>
  <c r="F78" i="4"/>
  <c r="F70" i="4"/>
  <c r="F62" i="4"/>
  <c r="F54" i="4"/>
  <c r="F46" i="4"/>
  <c r="F38" i="4"/>
  <c r="F30" i="4"/>
  <c r="F22" i="4"/>
  <c r="F14" i="4"/>
  <c r="E157" i="4"/>
  <c r="E101" i="4"/>
  <c r="E37" i="4"/>
  <c r="F137" i="4"/>
  <c r="F89" i="4"/>
  <c r="F41" i="4"/>
  <c r="E140" i="4"/>
  <c r="E92" i="4"/>
  <c r="E44" i="4"/>
  <c r="F160" i="4"/>
  <c r="F136" i="4"/>
  <c r="F96" i="4"/>
  <c r="F64" i="4"/>
  <c r="E25" i="4"/>
  <c r="E17" i="4"/>
  <c r="E9" i="4"/>
  <c r="E161" i="4"/>
  <c r="E153" i="4"/>
  <c r="E145" i="4"/>
  <c r="E137" i="4"/>
  <c r="E129" i="4"/>
  <c r="E121" i="4"/>
  <c r="E113" i="4"/>
  <c r="E105" i="4"/>
  <c r="E97" i="4"/>
  <c r="E89" i="4"/>
  <c r="E81" i="4"/>
  <c r="E73" i="4"/>
  <c r="E65" i="4"/>
  <c r="E57" i="4"/>
  <c r="E49" i="4"/>
  <c r="E41" i="4"/>
  <c r="E33" i="4"/>
  <c r="F165" i="4"/>
  <c r="F157" i="4"/>
  <c r="F149" i="4"/>
  <c r="F141" i="4"/>
  <c r="F133" i="4"/>
  <c r="F125" i="4"/>
  <c r="F117" i="4"/>
  <c r="F109" i="4"/>
  <c r="F101" i="4"/>
  <c r="F93" i="4"/>
  <c r="F85" i="4"/>
  <c r="F77" i="4"/>
  <c r="F69" i="4"/>
  <c r="F61" i="4"/>
  <c r="F53" i="4"/>
  <c r="F45" i="4"/>
  <c r="F37" i="4"/>
  <c r="F29" i="4"/>
  <c r="F21" i="4"/>
  <c r="F13" i="4"/>
  <c r="E165" i="4"/>
  <c r="E149" i="4"/>
  <c r="E109" i="4"/>
  <c r="E85" i="4"/>
  <c r="E61" i="4"/>
  <c r="E29" i="4"/>
  <c r="F129" i="4"/>
  <c r="F97" i="4"/>
  <c r="F65" i="4"/>
  <c r="F17" i="4"/>
  <c r="E20" i="4"/>
  <c r="E148" i="4"/>
  <c r="E100" i="4"/>
  <c r="E28" i="4"/>
  <c r="E160" i="4"/>
  <c r="E144" i="4"/>
  <c r="E128" i="4"/>
  <c r="E112" i="4"/>
  <c r="E96" i="4"/>
  <c r="E88" i="4"/>
  <c r="E72" i="4"/>
  <c r="E56" i="4"/>
  <c r="E48" i="4"/>
  <c r="E32" i="4"/>
  <c r="F156" i="4"/>
  <c r="F148" i="4"/>
  <c r="F132" i="4"/>
  <c r="F116" i="4"/>
  <c r="F100" i="4"/>
  <c r="F92" i="4"/>
  <c r="F76" i="4"/>
  <c r="F60" i="4"/>
  <c r="F44" i="4"/>
  <c r="F28" i="4"/>
  <c r="F12" i="4"/>
  <c r="E23" i="4"/>
  <c r="E15" i="4"/>
  <c r="E167" i="4"/>
  <c r="E159" i="4"/>
  <c r="E151" i="4"/>
  <c r="E143" i="4"/>
  <c r="E135" i="4"/>
  <c r="E127" i="4"/>
  <c r="E119" i="4"/>
  <c r="E111" i="4"/>
  <c r="E103" i="4"/>
  <c r="E95" i="4"/>
  <c r="E87" i="4"/>
  <c r="E79" i="4"/>
  <c r="E71" i="4"/>
  <c r="E63" i="4"/>
  <c r="E55" i="4"/>
  <c r="E47" i="4"/>
  <c r="E39" i="4"/>
  <c r="E31" i="4"/>
  <c r="F163" i="4"/>
  <c r="F155" i="4"/>
  <c r="F147" i="4"/>
  <c r="F139" i="4"/>
  <c r="F131" i="4"/>
  <c r="F123" i="4"/>
  <c r="F115" i="4"/>
  <c r="F107" i="4"/>
  <c r="F99" i="4"/>
  <c r="F91" i="4"/>
  <c r="F83" i="4"/>
  <c r="F75" i="4"/>
  <c r="F67" i="4"/>
  <c r="F59" i="4"/>
  <c r="F51" i="4"/>
  <c r="F43" i="4"/>
  <c r="F35" i="4"/>
  <c r="F27" i="4"/>
  <c r="F19" i="4"/>
  <c r="F11" i="4"/>
  <c r="E13" i="4"/>
  <c r="E141" i="4"/>
  <c r="E93" i="4"/>
  <c r="E53" i="4"/>
  <c r="F153" i="4"/>
  <c r="F121" i="4"/>
  <c r="F81" i="4"/>
  <c r="F57" i="4"/>
  <c r="F33" i="4"/>
  <c r="E12" i="4"/>
  <c r="E124" i="4"/>
  <c r="E68" i="4"/>
  <c r="E24" i="4"/>
  <c r="E16" i="4"/>
  <c r="E152" i="4"/>
  <c r="E136" i="4"/>
  <c r="E120" i="4"/>
  <c r="E104" i="4"/>
  <c r="E80" i="4"/>
  <c r="E64" i="4"/>
  <c r="E40" i="4"/>
  <c r="F164" i="4"/>
  <c r="F140" i="4"/>
  <c r="F124" i="4"/>
  <c r="F108" i="4"/>
  <c r="F84" i="4"/>
  <c r="F68" i="4"/>
  <c r="F52" i="4"/>
  <c r="F36" i="4"/>
  <c r="F20" i="4"/>
  <c r="E22" i="4"/>
  <c r="E14" i="4"/>
  <c r="E166" i="4"/>
  <c r="E158" i="4"/>
  <c r="E150" i="4"/>
  <c r="E142" i="4"/>
  <c r="E134" i="4"/>
  <c r="E126" i="4"/>
  <c r="E118" i="4"/>
  <c r="E110" i="4"/>
  <c r="E102" i="4"/>
  <c r="E94" i="4"/>
  <c r="E86" i="4"/>
  <c r="E78" i="4"/>
  <c r="E70" i="4"/>
  <c r="E62" i="4"/>
  <c r="E54" i="4"/>
  <c r="E46" i="4"/>
  <c r="E38" i="4"/>
  <c r="E30" i="4"/>
  <c r="F162" i="4"/>
  <c r="F154" i="4"/>
  <c r="F146" i="4"/>
  <c r="F138" i="4"/>
  <c r="F130" i="4"/>
  <c r="F122" i="4"/>
  <c r="F114" i="4"/>
  <c r="F106" i="4"/>
  <c r="F98" i="4"/>
  <c r="F90" i="4"/>
  <c r="F82" i="4"/>
  <c r="F74" i="4"/>
  <c r="F66" i="4"/>
  <c r="F58" i="4"/>
  <c r="F50" i="4"/>
  <c r="F42" i="4"/>
  <c r="F34" i="4"/>
  <c r="F26" i="4"/>
  <c r="F18" i="4"/>
  <c r="F10" i="4"/>
  <c r="E117" i="4"/>
  <c r="F49" i="4"/>
  <c r="C3" i="4" l="1"/>
  <c r="D28" i="8"/>
  <c r="AJ11" i="6" l="1"/>
  <c r="AJ19" i="6"/>
  <c r="AJ27" i="6"/>
  <c r="AJ35" i="6"/>
  <c r="AJ43" i="6"/>
  <c r="AJ51" i="6"/>
  <c r="AI7" i="6"/>
  <c r="AI16" i="6"/>
  <c r="AI24" i="6"/>
  <c r="AI32" i="6"/>
  <c r="AI40" i="6"/>
  <c r="AI48" i="6"/>
  <c r="AI56" i="6"/>
  <c r="AH14" i="6"/>
  <c r="AH22" i="6"/>
  <c r="AH30" i="6"/>
  <c r="AH38" i="6"/>
  <c r="AH46" i="6"/>
  <c r="AH54" i="6"/>
  <c r="AB12" i="6"/>
  <c r="AB20" i="6"/>
  <c r="AB28" i="6"/>
  <c r="AB36" i="6"/>
  <c r="AB44" i="6"/>
  <c r="AB52" i="6"/>
  <c r="AJ13" i="6"/>
  <c r="AJ21" i="6"/>
  <c r="AJ29" i="6"/>
  <c r="AJ37" i="6"/>
  <c r="AJ45" i="6"/>
  <c r="AJ14" i="6"/>
  <c r="AJ22" i="6"/>
  <c r="AJ30" i="6"/>
  <c r="AJ38" i="6"/>
  <c r="AJ46" i="6"/>
  <c r="AJ54" i="6"/>
  <c r="AI11" i="6"/>
  <c r="AI19" i="6"/>
  <c r="AI27" i="6"/>
  <c r="AI35" i="6"/>
  <c r="AI43" i="6"/>
  <c r="AI51" i="6"/>
  <c r="AH9" i="6"/>
  <c r="AH17" i="6"/>
  <c r="AH25" i="6"/>
  <c r="AH33" i="6"/>
  <c r="AH41" i="6"/>
  <c r="AH49" i="6"/>
  <c r="AH8" i="6"/>
  <c r="AB15" i="6"/>
  <c r="AB23" i="6"/>
  <c r="AB31" i="6"/>
  <c r="AB39" i="6"/>
  <c r="AB47" i="6"/>
  <c r="AB55" i="6"/>
  <c r="AJ15" i="6"/>
  <c r="AJ23" i="6"/>
  <c r="AJ31" i="6"/>
  <c r="AJ39" i="6"/>
  <c r="AJ47" i="6"/>
  <c r="AJ55" i="6"/>
  <c r="AI12" i="6"/>
  <c r="AI20" i="6"/>
  <c r="AI28" i="6"/>
  <c r="AI36" i="6"/>
  <c r="AI44" i="6"/>
  <c r="AI52" i="6"/>
  <c r="AH10" i="6"/>
  <c r="AH18" i="6"/>
  <c r="AH26" i="6"/>
  <c r="AH34" i="6"/>
  <c r="AH42" i="6"/>
  <c r="AH50" i="6"/>
  <c r="AB7" i="6"/>
  <c r="AB16" i="6"/>
  <c r="AB24" i="6"/>
  <c r="AB32" i="6"/>
  <c r="AB40" i="6"/>
  <c r="AB48" i="6"/>
  <c r="AB56" i="6"/>
  <c r="AJ10" i="6"/>
  <c r="AJ26" i="6"/>
  <c r="AJ42" i="6"/>
  <c r="AJ8" i="6"/>
  <c r="AI18" i="6"/>
  <c r="AI31" i="6"/>
  <c r="AI45" i="6"/>
  <c r="AI8" i="6"/>
  <c r="AH20" i="6"/>
  <c r="AH32" i="6"/>
  <c r="AH45" i="6"/>
  <c r="AB14" i="6"/>
  <c r="AB27" i="6"/>
  <c r="AB41" i="6"/>
  <c r="AB53" i="6"/>
  <c r="AB63" i="6"/>
  <c r="AA11" i="6"/>
  <c r="AA19" i="6"/>
  <c r="AA27" i="6"/>
  <c r="AA35" i="6"/>
  <c r="AA43" i="6"/>
  <c r="AA51" i="6"/>
  <c r="AA59" i="6"/>
  <c r="AA8" i="6"/>
  <c r="Z15" i="6"/>
  <c r="Z23" i="6"/>
  <c r="Z31" i="6"/>
  <c r="Z39" i="6"/>
  <c r="Z47" i="6"/>
  <c r="Z55" i="6"/>
  <c r="Z63" i="6"/>
  <c r="V11" i="6"/>
  <c r="V19" i="6"/>
  <c r="V27" i="6"/>
  <c r="V35" i="6"/>
  <c r="V43" i="6"/>
  <c r="V51" i="6"/>
  <c r="V59" i="6"/>
  <c r="V67" i="6"/>
  <c r="V75" i="6"/>
  <c r="X11" i="6"/>
  <c r="X19" i="6"/>
  <c r="X27" i="6"/>
  <c r="X35" i="6"/>
  <c r="X43" i="6"/>
  <c r="X51" i="6"/>
  <c r="X59" i="6"/>
  <c r="AJ12" i="6"/>
  <c r="AJ28" i="6"/>
  <c r="AJ44" i="6"/>
  <c r="AJ7" i="6"/>
  <c r="AI21" i="6"/>
  <c r="AI33" i="6"/>
  <c r="AI46" i="6"/>
  <c r="AH21" i="6"/>
  <c r="AH35" i="6"/>
  <c r="AH47" i="6"/>
  <c r="AB17" i="6"/>
  <c r="AB29" i="6"/>
  <c r="AB42" i="6"/>
  <c r="AB54" i="6"/>
  <c r="AB64" i="6"/>
  <c r="AA12" i="6"/>
  <c r="AA20" i="6"/>
  <c r="AA28" i="6"/>
  <c r="AA36" i="6"/>
  <c r="AA44" i="6"/>
  <c r="AA52" i="6"/>
  <c r="AA60" i="6"/>
  <c r="Z7" i="6"/>
  <c r="Z16" i="6"/>
  <c r="Z24" i="6"/>
  <c r="Z32" i="6"/>
  <c r="Z40" i="6"/>
  <c r="Z48" i="6"/>
  <c r="Z56" i="6"/>
  <c r="Z64" i="6"/>
  <c r="V12" i="6"/>
  <c r="V20" i="6"/>
  <c r="V28" i="6"/>
  <c r="V36" i="6"/>
  <c r="V44" i="6"/>
  <c r="V52" i="6"/>
  <c r="V60" i="6"/>
  <c r="V68" i="6"/>
  <c r="V8" i="6"/>
  <c r="X12" i="6"/>
  <c r="X20" i="6"/>
  <c r="X28" i="6"/>
  <c r="X36" i="6"/>
  <c r="X44" i="6"/>
  <c r="X52" i="6"/>
  <c r="X60" i="6"/>
  <c r="AJ17" i="6"/>
  <c r="AJ33" i="6"/>
  <c r="AJ49" i="6"/>
  <c r="AI10" i="6"/>
  <c r="AI23" i="6"/>
  <c r="AI37" i="6"/>
  <c r="AI49" i="6"/>
  <c r="AH12" i="6"/>
  <c r="AH24" i="6"/>
  <c r="AH37" i="6"/>
  <c r="AH51" i="6"/>
  <c r="AB19" i="6"/>
  <c r="AB33" i="6"/>
  <c r="AB45" i="6"/>
  <c r="AB58" i="6"/>
  <c r="AB66" i="6"/>
  <c r="AA14" i="6"/>
  <c r="AA22" i="6"/>
  <c r="AA30" i="6"/>
  <c r="AA38" i="6"/>
  <c r="AA46" i="6"/>
  <c r="AA54" i="6"/>
  <c r="AA62" i="6"/>
  <c r="Z10" i="6"/>
  <c r="Z18" i="6"/>
  <c r="Z26" i="6"/>
  <c r="Z34" i="6"/>
  <c r="Z42" i="6"/>
  <c r="Z50" i="6"/>
  <c r="Z58" i="6"/>
  <c r="Z66" i="6"/>
  <c r="V14" i="6"/>
  <c r="V22" i="6"/>
  <c r="V30" i="6"/>
  <c r="V38" i="6"/>
  <c r="V46" i="6"/>
  <c r="V54" i="6"/>
  <c r="V62" i="6"/>
  <c r="AJ18" i="6"/>
  <c r="AJ34" i="6"/>
  <c r="AJ50" i="6"/>
  <c r="AI13" i="6"/>
  <c r="AI25" i="6"/>
  <c r="AI38" i="6"/>
  <c r="AI50" i="6"/>
  <c r="AH13" i="6"/>
  <c r="AH27" i="6"/>
  <c r="AH39" i="6"/>
  <c r="AH52" i="6"/>
  <c r="AB9" i="6"/>
  <c r="AB21" i="6"/>
  <c r="AB34" i="6"/>
  <c r="AB46" i="6"/>
  <c r="AB59" i="6"/>
  <c r="AB8" i="6"/>
  <c r="AA15" i="6"/>
  <c r="AA23" i="6"/>
  <c r="AA31" i="6"/>
  <c r="AA39" i="6"/>
  <c r="AA47" i="6"/>
  <c r="AA55" i="6"/>
  <c r="AA63" i="6"/>
  <c r="Z11" i="6"/>
  <c r="Z19" i="6"/>
  <c r="Z27" i="6"/>
  <c r="Z35" i="6"/>
  <c r="Z43" i="6"/>
  <c r="Z51" i="6"/>
  <c r="Z59" i="6"/>
  <c r="Z8" i="6"/>
  <c r="V15" i="6"/>
  <c r="V23" i="6"/>
  <c r="V31" i="6"/>
  <c r="V39" i="6"/>
  <c r="V47" i="6"/>
  <c r="V55" i="6"/>
  <c r="V63" i="6"/>
  <c r="V71" i="6"/>
  <c r="W7" i="6"/>
  <c r="X15" i="6"/>
  <c r="X23" i="6"/>
  <c r="X31" i="6"/>
  <c r="X39" i="6"/>
  <c r="X47" i="6"/>
  <c r="X55" i="6"/>
  <c r="X63" i="6"/>
  <c r="AJ16" i="6"/>
  <c r="AJ48" i="6"/>
  <c r="AI22" i="6"/>
  <c r="AI47" i="6"/>
  <c r="AH23" i="6"/>
  <c r="AH48" i="6"/>
  <c r="AB30" i="6"/>
  <c r="AB57" i="6"/>
  <c r="AA13" i="6"/>
  <c r="AA29" i="6"/>
  <c r="AA45" i="6"/>
  <c r="AA61" i="6"/>
  <c r="Z17" i="6"/>
  <c r="Z33" i="6"/>
  <c r="Z49" i="6"/>
  <c r="Z65" i="6"/>
  <c r="V21" i="6"/>
  <c r="V37" i="6"/>
  <c r="V53" i="6"/>
  <c r="V69" i="6"/>
  <c r="X9" i="6"/>
  <c r="X22" i="6"/>
  <c r="X34" i="6"/>
  <c r="X48" i="6"/>
  <c r="X61" i="6"/>
  <c r="X70" i="6"/>
  <c r="T9" i="6"/>
  <c r="T17" i="6"/>
  <c r="T25" i="6"/>
  <c r="T33" i="6"/>
  <c r="T41" i="6"/>
  <c r="T49" i="6"/>
  <c r="T57" i="6"/>
  <c r="T65" i="6"/>
  <c r="T73" i="6"/>
  <c r="T81" i="6"/>
  <c r="T89" i="6"/>
  <c r="T97" i="6"/>
  <c r="T105" i="6"/>
  <c r="R11" i="6"/>
  <c r="R19" i="6"/>
  <c r="R27" i="6"/>
  <c r="R35" i="6"/>
  <c r="R43" i="6"/>
  <c r="R51" i="6"/>
  <c r="R59" i="6"/>
  <c r="R67" i="6"/>
  <c r="R75" i="6"/>
  <c r="R83" i="6"/>
  <c r="R91" i="6"/>
  <c r="R99" i="6"/>
  <c r="R8" i="6"/>
  <c r="P14" i="6"/>
  <c r="P22" i="6"/>
  <c r="P30" i="6"/>
  <c r="P38" i="6"/>
  <c r="P46" i="6"/>
  <c r="P54" i="6"/>
  <c r="P62" i="6"/>
  <c r="P70" i="6"/>
  <c r="P78" i="6"/>
  <c r="P86" i="6"/>
  <c r="P94" i="6"/>
  <c r="P102" i="6"/>
  <c r="P110" i="6"/>
  <c r="D110" i="6" s="1"/>
  <c r="P118" i="6"/>
  <c r="D118" i="6" s="1"/>
  <c r="P126" i="6"/>
  <c r="D126" i="6" s="1"/>
  <c r="N12" i="6"/>
  <c r="N20" i="6"/>
  <c r="N28" i="6"/>
  <c r="N36" i="6"/>
  <c r="N44" i="6"/>
  <c r="AJ20" i="6"/>
  <c r="AJ52" i="6"/>
  <c r="AI26" i="6"/>
  <c r="AI53" i="6"/>
  <c r="AH28" i="6"/>
  <c r="AH53" i="6"/>
  <c r="AB10" i="6"/>
  <c r="AB35" i="6"/>
  <c r="AB60" i="6"/>
  <c r="AA16" i="6"/>
  <c r="AA32" i="6"/>
  <c r="AA48" i="6"/>
  <c r="AA64" i="6"/>
  <c r="Z20" i="6"/>
  <c r="Z36" i="6"/>
  <c r="Z52" i="6"/>
  <c r="V24" i="6"/>
  <c r="V40" i="6"/>
  <c r="V56" i="6"/>
  <c r="V70" i="6"/>
  <c r="X10" i="6"/>
  <c r="X24" i="6"/>
  <c r="X37" i="6"/>
  <c r="X49" i="6"/>
  <c r="X62" i="6"/>
  <c r="X71" i="6"/>
  <c r="T10" i="6"/>
  <c r="T18" i="6"/>
  <c r="T26" i="6"/>
  <c r="T34" i="6"/>
  <c r="T42" i="6"/>
  <c r="T50" i="6"/>
  <c r="T58" i="6"/>
  <c r="T66" i="6"/>
  <c r="T74" i="6"/>
  <c r="T82" i="6"/>
  <c r="T90" i="6"/>
  <c r="T98" i="6"/>
  <c r="T106" i="6"/>
  <c r="R12" i="6"/>
  <c r="R20" i="6"/>
  <c r="R28" i="6"/>
  <c r="R36" i="6"/>
  <c r="R44" i="6"/>
  <c r="R52" i="6"/>
  <c r="R60" i="6"/>
  <c r="R68" i="6"/>
  <c r="R76" i="6"/>
  <c r="R84" i="6"/>
  <c r="R92" i="6"/>
  <c r="R100" i="6"/>
  <c r="R7" i="6"/>
  <c r="P15" i="6"/>
  <c r="P23" i="6"/>
  <c r="P31" i="6"/>
  <c r="P39" i="6"/>
  <c r="P47" i="6"/>
  <c r="P55" i="6"/>
  <c r="P63" i="6"/>
  <c r="P71" i="6"/>
  <c r="P79" i="6"/>
  <c r="P87" i="6"/>
  <c r="P95" i="6"/>
  <c r="P103" i="6"/>
  <c r="P111" i="6"/>
  <c r="D111" i="6" s="1"/>
  <c r="P119" i="6"/>
  <c r="D119" i="6" s="1"/>
  <c r="AJ25" i="6"/>
  <c r="AJ56" i="6"/>
  <c r="AI30" i="6"/>
  <c r="AI55" i="6"/>
  <c r="AH31" i="6"/>
  <c r="AH56" i="6"/>
  <c r="AB13" i="6"/>
  <c r="AB38" i="6"/>
  <c r="AB62" i="6"/>
  <c r="AA18" i="6"/>
  <c r="AA34" i="6"/>
  <c r="AA50" i="6"/>
  <c r="AA66" i="6"/>
  <c r="Z22" i="6"/>
  <c r="Z38" i="6"/>
  <c r="Z54" i="6"/>
  <c r="V10" i="6"/>
  <c r="V26" i="6"/>
  <c r="V42" i="6"/>
  <c r="V58" i="6"/>
  <c r="V73" i="6"/>
  <c r="X14" i="6"/>
  <c r="X26" i="6"/>
  <c r="X40" i="6"/>
  <c r="X53" i="6"/>
  <c r="X65" i="6"/>
  <c r="X73" i="6"/>
  <c r="T12" i="6"/>
  <c r="T20" i="6"/>
  <c r="T28" i="6"/>
  <c r="T36" i="6"/>
  <c r="T44" i="6"/>
  <c r="T52" i="6"/>
  <c r="T60" i="6"/>
  <c r="T68" i="6"/>
  <c r="T76" i="6"/>
  <c r="T84" i="6"/>
  <c r="T92" i="6"/>
  <c r="T100" i="6"/>
  <c r="S8" i="6"/>
  <c r="R14" i="6"/>
  <c r="R22" i="6"/>
  <c r="AJ32" i="6"/>
  <c r="AI9" i="6"/>
  <c r="AI34" i="6"/>
  <c r="AH11" i="6"/>
  <c r="AH36" i="6"/>
  <c r="AB18" i="6"/>
  <c r="AB43" i="6"/>
  <c r="AB65" i="6"/>
  <c r="AA21" i="6"/>
  <c r="AA37" i="6"/>
  <c r="AA53" i="6"/>
  <c r="Z9" i="6"/>
  <c r="Z25" i="6"/>
  <c r="Z41" i="6"/>
  <c r="Z57" i="6"/>
  <c r="V13" i="6"/>
  <c r="V29" i="6"/>
  <c r="V45" i="6"/>
  <c r="V61" i="6"/>
  <c r="V74" i="6"/>
  <c r="X16" i="6"/>
  <c r="X29" i="6"/>
  <c r="X41" i="6"/>
  <c r="X54" i="6"/>
  <c r="X66" i="6"/>
  <c r="X74" i="6"/>
  <c r="T13" i="6"/>
  <c r="T21" i="6"/>
  <c r="T29" i="6"/>
  <c r="T37" i="6"/>
  <c r="T45" i="6"/>
  <c r="T53" i="6"/>
  <c r="T61" i="6"/>
  <c r="T69" i="6"/>
  <c r="T77" i="6"/>
  <c r="T85" i="6"/>
  <c r="T93" i="6"/>
  <c r="T101" i="6"/>
  <c r="T7" i="6"/>
  <c r="R15" i="6"/>
  <c r="R23" i="6"/>
  <c r="R31" i="6"/>
  <c r="R39" i="6"/>
  <c r="R47" i="6"/>
  <c r="R55" i="6"/>
  <c r="R63" i="6"/>
  <c r="R71" i="6"/>
  <c r="R79" i="6"/>
  <c r="R87" i="6"/>
  <c r="R95" i="6"/>
  <c r="R103" i="6"/>
  <c r="P10" i="6"/>
  <c r="P18" i="6"/>
  <c r="P26" i="6"/>
  <c r="P34" i="6"/>
  <c r="P42" i="6"/>
  <c r="AJ24" i="6"/>
  <c r="AI29" i="6"/>
  <c r="AH29" i="6"/>
  <c r="AB11" i="6"/>
  <c r="AB61" i="6"/>
  <c r="AA33" i="6"/>
  <c r="AA65" i="6"/>
  <c r="Z37" i="6"/>
  <c r="V9" i="6"/>
  <c r="V41" i="6"/>
  <c r="V72" i="6"/>
  <c r="X25" i="6"/>
  <c r="X50" i="6"/>
  <c r="X72" i="6"/>
  <c r="T19" i="6"/>
  <c r="T35" i="6"/>
  <c r="T51" i="6"/>
  <c r="T67" i="6"/>
  <c r="T83" i="6"/>
  <c r="T99" i="6"/>
  <c r="R13" i="6"/>
  <c r="R29" i="6"/>
  <c r="R41" i="6"/>
  <c r="R54" i="6"/>
  <c r="R66" i="6"/>
  <c r="R80" i="6"/>
  <c r="R93" i="6"/>
  <c r="R105" i="6"/>
  <c r="P17" i="6"/>
  <c r="P29" i="6"/>
  <c r="P43" i="6"/>
  <c r="P53" i="6"/>
  <c r="P65" i="6"/>
  <c r="P75" i="6"/>
  <c r="P85" i="6"/>
  <c r="P97" i="6"/>
  <c r="P107" i="6"/>
  <c r="D107" i="6" s="1"/>
  <c r="P117" i="6"/>
  <c r="D117" i="6" s="1"/>
  <c r="O8" i="6"/>
  <c r="N15" i="6"/>
  <c r="N24" i="6"/>
  <c r="N33" i="6"/>
  <c r="N42" i="6"/>
  <c r="N51" i="6"/>
  <c r="N59" i="6"/>
  <c r="N67" i="6"/>
  <c r="N75" i="6"/>
  <c r="N83" i="6"/>
  <c r="N91" i="6"/>
  <c r="N99" i="6"/>
  <c r="N115" i="6"/>
  <c r="B115" i="6" s="1"/>
  <c r="N123" i="6"/>
  <c r="B123" i="6" s="1"/>
  <c r="N131" i="6"/>
  <c r="B131" i="6" s="1"/>
  <c r="N139" i="6"/>
  <c r="B139" i="6" s="1"/>
  <c r="N147" i="6"/>
  <c r="B147" i="6" s="1"/>
  <c r="N155" i="6"/>
  <c r="B155" i="6" s="1"/>
  <c r="W15" i="6"/>
  <c r="W23" i="6"/>
  <c r="W31" i="6"/>
  <c r="W39" i="6"/>
  <c r="W47" i="6"/>
  <c r="W55" i="6"/>
  <c r="W63" i="6"/>
  <c r="W71" i="6"/>
  <c r="S11" i="6"/>
  <c r="S19" i="6"/>
  <c r="S27" i="6"/>
  <c r="S35" i="6"/>
  <c r="S43" i="6"/>
  <c r="S51" i="6"/>
  <c r="S59" i="6"/>
  <c r="S67" i="6"/>
  <c r="S75" i="6"/>
  <c r="S83" i="6"/>
  <c r="S91" i="6"/>
  <c r="S99" i="6"/>
  <c r="S9" i="6"/>
  <c r="O134" i="6"/>
  <c r="C134" i="6" s="1"/>
  <c r="O142" i="6"/>
  <c r="C142" i="6" s="1"/>
  <c r="O150" i="6"/>
  <c r="C150" i="6" s="1"/>
  <c r="O11" i="6"/>
  <c r="O19" i="6"/>
  <c r="O27" i="6"/>
  <c r="O35" i="6"/>
  <c r="O43" i="6"/>
  <c r="O51" i="6"/>
  <c r="O59" i="6"/>
  <c r="O67" i="6"/>
  <c r="O75" i="6"/>
  <c r="O83" i="6"/>
  <c r="O91" i="6"/>
  <c r="O99" i="6"/>
  <c r="O107" i="6"/>
  <c r="C107" i="6" s="1"/>
  <c r="O115" i="6"/>
  <c r="C115" i="6" s="1"/>
  <c r="O123" i="6"/>
  <c r="C123" i="6" s="1"/>
  <c r="AJ36" i="6"/>
  <c r="AI39" i="6"/>
  <c r="AH40" i="6"/>
  <c r="AB22" i="6"/>
  <c r="AA7" i="6"/>
  <c r="AA40" i="6"/>
  <c r="Z12" i="6"/>
  <c r="Z44" i="6"/>
  <c r="V16" i="6"/>
  <c r="V48" i="6"/>
  <c r="W8" i="6"/>
  <c r="X30" i="6"/>
  <c r="X56" i="6"/>
  <c r="X75" i="6"/>
  <c r="T22" i="6"/>
  <c r="T38" i="6"/>
  <c r="T54" i="6"/>
  <c r="T70" i="6"/>
  <c r="T86" i="6"/>
  <c r="T102" i="6"/>
  <c r="R16" i="6"/>
  <c r="R30" i="6"/>
  <c r="R42" i="6"/>
  <c r="R56" i="6"/>
  <c r="R69" i="6"/>
  <c r="R81" i="6"/>
  <c r="R94" i="6"/>
  <c r="R106" i="6"/>
  <c r="P19" i="6"/>
  <c r="P32" i="6"/>
  <c r="P44" i="6"/>
  <c r="P56" i="6"/>
  <c r="P66" i="6"/>
  <c r="P76" i="6"/>
  <c r="P88" i="6"/>
  <c r="P98" i="6"/>
  <c r="P108" i="6"/>
  <c r="D108" i="6" s="1"/>
  <c r="P120" i="6"/>
  <c r="D120" i="6" s="1"/>
  <c r="O7" i="6"/>
  <c r="N16" i="6"/>
  <c r="N25" i="6"/>
  <c r="N34" i="6"/>
  <c r="N43" i="6"/>
  <c r="N52" i="6"/>
  <c r="N60" i="6"/>
  <c r="N68" i="6"/>
  <c r="N76" i="6"/>
  <c r="N84" i="6"/>
  <c r="N92" i="6"/>
  <c r="N100" i="6"/>
  <c r="N108" i="6"/>
  <c r="B108" i="6" s="1"/>
  <c r="N116" i="6"/>
  <c r="B116" i="6" s="1"/>
  <c r="N124" i="6"/>
  <c r="B124" i="6" s="1"/>
  <c r="N132" i="6"/>
  <c r="B132" i="6" s="1"/>
  <c r="N140" i="6"/>
  <c r="B140" i="6" s="1"/>
  <c r="N148" i="6"/>
  <c r="B148" i="6" s="1"/>
  <c r="N156" i="6"/>
  <c r="B156" i="6" s="1"/>
  <c r="W16" i="6"/>
  <c r="W24" i="6"/>
  <c r="W32" i="6"/>
  <c r="W40" i="6"/>
  <c r="W48" i="6"/>
  <c r="W56" i="6"/>
  <c r="W64" i="6"/>
  <c r="W72" i="6"/>
  <c r="S12" i="6"/>
  <c r="S20" i="6"/>
  <c r="S28" i="6"/>
  <c r="S36" i="6"/>
  <c r="S44" i="6"/>
  <c r="S52" i="6"/>
  <c r="S60" i="6"/>
  <c r="S68" i="6"/>
  <c r="S76" i="6"/>
  <c r="S84" i="6"/>
  <c r="S92" i="6"/>
  <c r="S100" i="6"/>
  <c r="O127" i="6"/>
  <c r="C127" i="6" s="1"/>
  <c r="O135" i="6"/>
  <c r="C135" i="6" s="1"/>
  <c r="O143" i="6"/>
  <c r="C143" i="6" s="1"/>
  <c r="O151" i="6"/>
  <c r="C151" i="6" s="1"/>
  <c r="O12" i="6"/>
  <c r="O20" i="6"/>
  <c r="O28" i="6"/>
  <c r="O36" i="6"/>
  <c r="O44" i="6"/>
  <c r="O52" i="6"/>
  <c r="O60" i="6"/>
  <c r="O68" i="6"/>
  <c r="O76" i="6"/>
  <c r="O84" i="6"/>
  <c r="O92" i="6"/>
  <c r="O100" i="6"/>
  <c r="AJ41" i="6"/>
  <c r="AI42" i="6"/>
  <c r="AH44" i="6"/>
  <c r="AB26" i="6"/>
  <c r="AA10" i="6"/>
  <c r="AA42" i="6"/>
  <c r="Z14" i="6"/>
  <c r="Z46" i="6"/>
  <c r="V18" i="6"/>
  <c r="V50" i="6"/>
  <c r="X7" i="6"/>
  <c r="X33" i="6"/>
  <c r="X58" i="6"/>
  <c r="X8" i="6"/>
  <c r="T24" i="6"/>
  <c r="T40" i="6"/>
  <c r="T56" i="6"/>
  <c r="T72" i="6"/>
  <c r="T88" i="6"/>
  <c r="T104" i="6"/>
  <c r="R18" i="6"/>
  <c r="R33" i="6"/>
  <c r="R46" i="6"/>
  <c r="R58" i="6"/>
  <c r="R72" i="6"/>
  <c r="R85" i="6"/>
  <c r="R97" i="6"/>
  <c r="P9" i="6"/>
  <c r="P21" i="6"/>
  <c r="P35" i="6"/>
  <c r="P48" i="6"/>
  <c r="P58" i="6"/>
  <c r="P68" i="6"/>
  <c r="P80" i="6"/>
  <c r="P90" i="6"/>
  <c r="P100" i="6"/>
  <c r="P112" i="6"/>
  <c r="D112" i="6" s="1"/>
  <c r="P122" i="6"/>
  <c r="D122" i="6" s="1"/>
  <c r="N9" i="6"/>
  <c r="N18" i="6"/>
  <c r="N27" i="6"/>
  <c r="N37" i="6"/>
  <c r="N46" i="6"/>
  <c r="N54" i="6"/>
  <c r="N62" i="6"/>
  <c r="N70" i="6"/>
  <c r="N78" i="6"/>
  <c r="N86" i="6"/>
  <c r="N94" i="6"/>
  <c r="N102" i="6"/>
  <c r="N110" i="6"/>
  <c r="B110" i="6" s="1"/>
  <c r="N118" i="6"/>
  <c r="B118" i="6" s="1"/>
  <c r="N126" i="6"/>
  <c r="B126" i="6" s="1"/>
  <c r="N134" i="6"/>
  <c r="B134" i="6" s="1"/>
  <c r="N142" i="6"/>
  <c r="B142" i="6" s="1"/>
  <c r="N150" i="6"/>
  <c r="B150" i="6" s="1"/>
  <c r="W10" i="6"/>
  <c r="W18" i="6"/>
  <c r="W26" i="6"/>
  <c r="W34" i="6"/>
  <c r="W42" i="6"/>
  <c r="W50" i="6"/>
  <c r="AJ53" i="6"/>
  <c r="AI54" i="6"/>
  <c r="AH55" i="6"/>
  <c r="AB37" i="6"/>
  <c r="AA17" i="6"/>
  <c r="AA49" i="6"/>
  <c r="Z21" i="6"/>
  <c r="Z53" i="6"/>
  <c r="V25" i="6"/>
  <c r="V57" i="6"/>
  <c r="X13" i="6"/>
  <c r="X38" i="6"/>
  <c r="X64" i="6"/>
  <c r="T11" i="6"/>
  <c r="T27" i="6"/>
  <c r="T43" i="6"/>
  <c r="T59" i="6"/>
  <c r="T75" i="6"/>
  <c r="T91" i="6"/>
  <c r="T8" i="6"/>
  <c r="R21" i="6"/>
  <c r="R34" i="6"/>
  <c r="R48" i="6"/>
  <c r="R61" i="6"/>
  <c r="R73" i="6"/>
  <c r="R86" i="6"/>
  <c r="R98" i="6"/>
  <c r="P11" i="6"/>
  <c r="P24" i="6"/>
  <c r="P36" i="6"/>
  <c r="P49" i="6"/>
  <c r="P59" i="6"/>
  <c r="P69" i="6"/>
  <c r="P81" i="6"/>
  <c r="P91" i="6"/>
  <c r="P101" i="6"/>
  <c r="P113" i="6"/>
  <c r="D113" i="6" s="1"/>
  <c r="P123" i="6"/>
  <c r="D123" i="6" s="1"/>
  <c r="N10" i="6"/>
  <c r="N19" i="6"/>
  <c r="N29" i="6"/>
  <c r="N38" i="6"/>
  <c r="N47" i="6"/>
  <c r="N55" i="6"/>
  <c r="N63" i="6"/>
  <c r="N71" i="6"/>
  <c r="N79" i="6"/>
  <c r="N87" i="6"/>
  <c r="N95" i="6"/>
  <c r="N103" i="6"/>
  <c r="N111" i="6"/>
  <c r="B111" i="6" s="1"/>
  <c r="N119" i="6"/>
  <c r="B119" i="6" s="1"/>
  <c r="N127" i="6"/>
  <c r="B127" i="6" s="1"/>
  <c r="N135" i="6"/>
  <c r="B135" i="6" s="1"/>
  <c r="N143" i="6"/>
  <c r="B143" i="6" s="1"/>
  <c r="N151" i="6"/>
  <c r="B151" i="6" s="1"/>
  <c r="W11" i="6"/>
  <c r="W19" i="6"/>
  <c r="W27" i="6"/>
  <c r="W35" i="6"/>
  <c r="W43" i="6"/>
  <c r="W51" i="6"/>
  <c r="W59" i="6"/>
  <c r="W67" i="6"/>
  <c r="W75" i="6"/>
  <c r="S15" i="6"/>
  <c r="S23" i="6"/>
  <c r="S31" i="6"/>
  <c r="S39" i="6"/>
  <c r="S47" i="6"/>
  <c r="S55" i="6"/>
  <c r="S63" i="6"/>
  <c r="S71" i="6"/>
  <c r="S79" i="6"/>
  <c r="S87" i="6"/>
  <c r="S95" i="6"/>
  <c r="AJ9" i="6"/>
  <c r="AH19" i="6"/>
  <c r="AA26" i="6"/>
  <c r="Z30" i="6"/>
  <c r="V34" i="6"/>
  <c r="X21" i="6"/>
  <c r="X69" i="6"/>
  <c r="T32" i="6"/>
  <c r="T64" i="6"/>
  <c r="T96" i="6"/>
  <c r="R26" i="6"/>
  <c r="R53" i="6"/>
  <c r="R78" i="6"/>
  <c r="R104" i="6"/>
  <c r="P28" i="6"/>
  <c r="P52" i="6"/>
  <c r="P74" i="6"/>
  <c r="P96" i="6"/>
  <c r="P116" i="6"/>
  <c r="D116" i="6" s="1"/>
  <c r="N14" i="6"/>
  <c r="N32" i="6"/>
  <c r="N50" i="6"/>
  <c r="N66" i="6"/>
  <c r="N82" i="6"/>
  <c r="N98" i="6"/>
  <c r="N114" i="6"/>
  <c r="B114" i="6" s="1"/>
  <c r="N130" i="6"/>
  <c r="B130" i="6" s="1"/>
  <c r="N146" i="6"/>
  <c r="B146" i="6" s="1"/>
  <c r="W14" i="6"/>
  <c r="W30" i="6"/>
  <c r="W46" i="6"/>
  <c r="W61" i="6"/>
  <c r="W74" i="6"/>
  <c r="S18" i="6"/>
  <c r="S32" i="6"/>
  <c r="S45" i="6"/>
  <c r="S57" i="6"/>
  <c r="S70" i="6"/>
  <c r="S82" i="6"/>
  <c r="S96" i="6"/>
  <c r="S106" i="6"/>
  <c r="O137" i="6"/>
  <c r="C137" i="6" s="1"/>
  <c r="O147" i="6"/>
  <c r="C147" i="6" s="1"/>
  <c r="O10" i="6"/>
  <c r="O22" i="6"/>
  <c r="O32" i="6"/>
  <c r="O42" i="6"/>
  <c r="O54" i="6"/>
  <c r="O64" i="6"/>
  <c r="O74" i="6"/>
  <c r="O86" i="6"/>
  <c r="O96" i="6"/>
  <c r="O106" i="6"/>
  <c r="O116" i="6"/>
  <c r="C116" i="6" s="1"/>
  <c r="O125" i="6"/>
  <c r="C125" i="6" s="1"/>
  <c r="X18" i="6"/>
  <c r="T95" i="6"/>
  <c r="P27" i="6"/>
  <c r="P115" i="6"/>
  <c r="D115" i="6" s="1"/>
  <c r="N81" i="6"/>
  <c r="N145" i="6"/>
  <c r="B145" i="6" s="1"/>
  <c r="W73" i="6"/>
  <c r="S69" i="6"/>
  <c r="O146" i="6"/>
  <c r="C146" i="6" s="1"/>
  <c r="O41" i="6"/>
  <c r="O95" i="6"/>
  <c r="AJ40" i="6"/>
  <c r="AH43" i="6"/>
  <c r="AB25" i="6"/>
  <c r="AA41" i="6"/>
  <c r="Z45" i="6"/>
  <c r="V49" i="6"/>
  <c r="X32" i="6"/>
  <c r="X76" i="6"/>
  <c r="T39" i="6"/>
  <c r="T71" i="6"/>
  <c r="T103" i="6"/>
  <c r="R32" i="6"/>
  <c r="R57" i="6"/>
  <c r="R82" i="6"/>
  <c r="P7" i="6"/>
  <c r="P33" i="6"/>
  <c r="P57" i="6"/>
  <c r="P77" i="6"/>
  <c r="P99" i="6"/>
  <c r="P121" i="6"/>
  <c r="D121" i="6" s="1"/>
  <c r="N17" i="6"/>
  <c r="N35" i="6"/>
  <c r="N53" i="6"/>
  <c r="N69" i="6"/>
  <c r="N85" i="6"/>
  <c r="N101" i="6"/>
  <c r="N117" i="6"/>
  <c r="B117" i="6" s="1"/>
  <c r="N133" i="6"/>
  <c r="B133" i="6" s="1"/>
  <c r="N149" i="6"/>
  <c r="B149" i="6" s="1"/>
  <c r="W17" i="6"/>
  <c r="W33" i="6"/>
  <c r="W49" i="6"/>
  <c r="W62" i="6"/>
  <c r="W76" i="6"/>
  <c r="S21" i="6"/>
  <c r="S33" i="6"/>
  <c r="S46" i="6"/>
  <c r="S58" i="6"/>
  <c r="S72" i="6"/>
  <c r="S85" i="6"/>
  <c r="S97" i="6"/>
  <c r="O128" i="6"/>
  <c r="C128" i="6" s="1"/>
  <c r="O138" i="6"/>
  <c r="C138" i="6" s="1"/>
  <c r="O148" i="6"/>
  <c r="C148" i="6" s="1"/>
  <c r="O13" i="6"/>
  <c r="O23" i="6"/>
  <c r="O33" i="6"/>
  <c r="O45" i="6"/>
  <c r="O55" i="6"/>
  <c r="O65" i="6"/>
  <c r="O77" i="6"/>
  <c r="O87" i="6"/>
  <c r="O97" i="6"/>
  <c r="O108" i="6"/>
  <c r="C108" i="6" s="1"/>
  <c r="O117" i="6"/>
  <c r="C117" i="6" s="1"/>
  <c r="O126" i="6"/>
  <c r="C126" i="6" s="1"/>
  <c r="P40" i="6"/>
  <c r="O89" i="6"/>
  <c r="AA25" i="6"/>
  <c r="V33" i="6"/>
  <c r="T63" i="6"/>
  <c r="R25" i="6"/>
  <c r="P51" i="6"/>
  <c r="N31" i="6"/>
  <c r="N97" i="6"/>
  <c r="W13" i="6"/>
  <c r="S17" i="6"/>
  <c r="S81" i="6"/>
  <c r="O156" i="6"/>
  <c r="C156" i="6" s="1"/>
  <c r="O53" i="6"/>
  <c r="O114" i="6"/>
  <c r="C114" i="6" s="1"/>
  <c r="AI14" i="6"/>
  <c r="AB49" i="6"/>
  <c r="AA56" i="6"/>
  <c r="Z60" i="6"/>
  <c r="V64" i="6"/>
  <c r="X42" i="6"/>
  <c r="T14" i="6"/>
  <c r="T46" i="6"/>
  <c r="T78" i="6"/>
  <c r="S7" i="6"/>
  <c r="R37" i="6"/>
  <c r="R62" i="6"/>
  <c r="R88" i="6"/>
  <c r="P12" i="6"/>
  <c r="P37" i="6"/>
  <c r="P60" i="6"/>
  <c r="P82" i="6"/>
  <c r="P104" i="6"/>
  <c r="P124" i="6"/>
  <c r="D124" i="6" s="1"/>
  <c r="N21" i="6"/>
  <c r="N39" i="6"/>
  <c r="N56" i="6"/>
  <c r="N72" i="6"/>
  <c r="N88" i="6"/>
  <c r="N104" i="6"/>
  <c r="N120" i="6"/>
  <c r="B120" i="6" s="1"/>
  <c r="N136" i="6"/>
  <c r="B136" i="6" s="1"/>
  <c r="N152" i="6"/>
  <c r="B152" i="6" s="1"/>
  <c r="W20" i="6"/>
  <c r="W36" i="6"/>
  <c r="W52" i="6"/>
  <c r="W65" i="6"/>
  <c r="W9" i="6"/>
  <c r="S22" i="6"/>
  <c r="S34" i="6"/>
  <c r="S48" i="6"/>
  <c r="S61" i="6"/>
  <c r="S73" i="6"/>
  <c r="S86" i="6"/>
  <c r="S98" i="6"/>
  <c r="O129" i="6"/>
  <c r="C129" i="6" s="1"/>
  <c r="O139" i="6"/>
  <c r="C139" i="6" s="1"/>
  <c r="O149" i="6"/>
  <c r="C149" i="6" s="1"/>
  <c r="O14" i="6"/>
  <c r="O24" i="6"/>
  <c r="O34" i="6"/>
  <c r="O46" i="6"/>
  <c r="O56" i="6"/>
  <c r="O66" i="6"/>
  <c r="O78" i="6"/>
  <c r="O88" i="6"/>
  <c r="O98" i="6"/>
  <c r="O109" i="6"/>
  <c r="C109" i="6" s="1"/>
  <c r="O118" i="6"/>
  <c r="C118" i="6" s="1"/>
  <c r="O9" i="6"/>
  <c r="T15" i="6"/>
  <c r="S49" i="6"/>
  <c r="S101" i="6"/>
  <c r="O140" i="6"/>
  <c r="C140" i="6" s="1"/>
  <c r="O15" i="6"/>
  <c r="O37" i="6"/>
  <c r="O47" i="6"/>
  <c r="O69" i="6"/>
  <c r="O101" i="6"/>
  <c r="O119" i="6"/>
  <c r="C119" i="6" s="1"/>
  <c r="N13" i="6"/>
  <c r="W60" i="6"/>
  <c r="O136" i="6"/>
  <c r="C136" i="6" s="1"/>
  <c r="O63" i="6"/>
  <c r="O124" i="6"/>
  <c r="C124" i="6" s="1"/>
  <c r="AI15" i="6"/>
  <c r="AB50" i="6"/>
  <c r="AA57" i="6"/>
  <c r="Z61" i="6"/>
  <c r="V65" i="6"/>
  <c r="X45" i="6"/>
  <c r="T47" i="6"/>
  <c r="T79" i="6"/>
  <c r="R9" i="6"/>
  <c r="R38" i="6"/>
  <c r="R64" i="6"/>
  <c r="R89" i="6"/>
  <c r="P13" i="6"/>
  <c r="P61" i="6"/>
  <c r="P83" i="6"/>
  <c r="P105" i="6"/>
  <c r="P125" i="6"/>
  <c r="D125" i="6" s="1"/>
  <c r="N22" i="6"/>
  <c r="N40" i="6"/>
  <c r="N57" i="6"/>
  <c r="N73" i="6"/>
  <c r="N89" i="6"/>
  <c r="N105" i="6"/>
  <c r="N121" i="6"/>
  <c r="B121" i="6" s="1"/>
  <c r="N137" i="6"/>
  <c r="B137" i="6" s="1"/>
  <c r="N153" i="6"/>
  <c r="B153" i="6" s="1"/>
  <c r="W21" i="6"/>
  <c r="W37" i="6"/>
  <c r="W53" i="6"/>
  <c r="W66" i="6"/>
  <c r="S10" i="6"/>
  <c r="S24" i="6"/>
  <c r="S37" i="6"/>
  <c r="S62" i="6"/>
  <c r="S74" i="6"/>
  <c r="S88" i="6"/>
  <c r="O130" i="6"/>
  <c r="C130" i="6" s="1"/>
  <c r="O152" i="6"/>
  <c r="C152" i="6" s="1"/>
  <c r="O25" i="6"/>
  <c r="O57" i="6"/>
  <c r="O79" i="6"/>
  <c r="O110" i="6"/>
  <c r="C110" i="6" s="1"/>
  <c r="AH16" i="6"/>
  <c r="T31" i="6"/>
  <c r="R77" i="6"/>
  <c r="P73" i="6"/>
  <c r="N65" i="6"/>
  <c r="N129" i="6"/>
  <c r="B129" i="6" s="1"/>
  <c r="W45" i="6"/>
  <c r="S42" i="6"/>
  <c r="S105" i="6"/>
  <c r="O31" i="6"/>
  <c r="O105" i="6"/>
  <c r="AI17" i="6"/>
  <c r="AB51" i="6"/>
  <c r="AA58" i="6"/>
  <c r="Z62" i="6"/>
  <c r="V66" i="6"/>
  <c r="X46" i="6"/>
  <c r="T16" i="6"/>
  <c r="T48" i="6"/>
  <c r="T80" i="6"/>
  <c r="R10" i="6"/>
  <c r="R40" i="6"/>
  <c r="R65" i="6"/>
  <c r="R90" i="6"/>
  <c r="P16" i="6"/>
  <c r="P41" i="6"/>
  <c r="P64" i="6"/>
  <c r="P84" i="6"/>
  <c r="P106" i="6"/>
  <c r="P8" i="6"/>
  <c r="N23" i="6"/>
  <c r="N41" i="6"/>
  <c r="N58" i="6"/>
  <c r="N74" i="6"/>
  <c r="N90" i="6"/>
  <c r="N106" i="6"/>
  <c r="N122" i="6"/>
  <c r="B122" i="6" s="1"/>
  <c r="N138" i="6"/>
  <c r="B138" i="6" s="1"/>
  <c r="N154" i="6"/>
  <c r="B154" i="6" s="1"/>
  <c r="W22" i="6"/>
  <c r="W38" i="6"/>
  <c r="W54" i="6"/>
  <c r="W68" i="6"/>
  <c r="S13" i="6"/>
  <c r="S25" i="6"/>
  <c r="S38" i="6"/>
  <c r="S50" i="6"/>
  <c r="S64" i="6"/>
  <c r="S77" i="6"/>
  <c r="S89" i="6"/>
  <c r="S102" i="6"/>
  <c r="O131" i="6"/>
  <c r="C131" i="6" s="1"/>
  <c r="O141" i="6"/>
  <c r="C141" i="6" s="1"/>
  <c r="O153" i="6"/>
  <c r="C153" i="6" s="1"/>
  <c r="O16" i="6"/>
  <c r="O26" i="6"/>
  <c r="O38" i="6"/>
  <c r="O48" i="6"/>
  <c r="O58" i="6"/>
  <c r="O70" i="6"/>
  <c r="O80" i="6"/>
  <c r="O90" i="6"/>
  <c r="O102" i="6"/>
  <c r="O111" i="6"/>
  <c r="C111" i="6" s="1"/>
  <c r="O120" i="6"/>
  <c r="C120" i="6" s="1"/>
  <c r="X67" i="6"/>
  <c r="R24" i="6"/>
  <c r="R74" i="6"/>
  <c r="P25" i="6"/>
  <c r="P72" i="6"/>
  <c r="P92" i="6"/>
  <c r="N11" i="6"/>
  <c r="N96" i="6"/>
  <c r="N144" i="6"/>
  <c r="B144" i="6" s="1"/>
  <c r="W28" i="6"/>
  <c r="W58" i="6"/>
  <c r="W70" i="6"/>
  <c r="S29" i="6"/>
  <c r="S54" i="6"/>
  <c r="S80" i="6"/>
  <c r="O133" i="6"/>
  <c r="C133" i="6" s="1"/>
  <c r="O155" i="6"/>
  <c r="C155" i="6" s="1"/>
  <c r="O30" i="6"/>
  <c r="O50" i="6"/>
  <c r="O72" i="6"/>
  <c r="O104" i="6"/>
  <c r="O122" i="6"/>
  <c r="C122" i="6" s="1"/>
  <c r="S56" i="6"/>
  <c r="O73" i="6"/>
  <c r="AI41" i="6"/>
  <c r="AA9" i="6"/>
  <c r="Z13" i="6"/>
  <c r="V17" i="6"/>
  <c r="V7" i="6"/>
  <c r="X57" i="6"/>
  <c r="T23" i="6"/>
  <c r="T55" i="6"/>
  <c r="T87" i="6"/>
  <c r="R17" i="6"/>
  <c r="R45" i="6"/>
  <c r="R70" i="6"/>
  <c r="R96" i="6"/>
  <c r="P20" i="6"/>
  <c r="P45" i="6"/>
  <c r="P67" i="6"/>
  <c r="P89" i="6"/>
  <c r="P109" i="6"/>
  <c r="D109" i="6" s="1"/>
  <c r="N7" i="6"/>
  <c r="N26" i="6"/>
  <c r="N45" i="6"/>
  <c r="N61" i="6"/>
  <c r="N77" i="6"/>
  <c r="N93" i="6"/>
  <c r="N109" i="6"/>
  <c r="B109" i="6" s="1"/>
  <c r="N125" i="6"/>
  <c r="B125" i="6" s="1"/>
  <c r="N141" i="6"/>
  <c r="B141" i="6" s="1"/>
  <c r="N8" i="6"/>
  <c r="W25" i="6"/>
  <c r="W41" i="6"/>
  <c r="W57" i="6"/>
  <c r="W69" i="6"/>
  <c r="S14" i="6"/>
  <c r="S26" i="6"/>
  <c r="S40" i="6"/>
  <c r="S53" i="6"/>
  <c r="S65" i="6"/>
  <c r="S78" i="6"/>
  <c r="S90" i="6"/>
  <c r="S103" i="6"/>
  <c r="O132" i="6"/>
  <c r="C132" i="6" s="1"/>
  <c r="O144" i="6"/>
  <c r="C144" i="6" s="1"/>
  <c r="O154" i="6"/>
  <c r="C154" i="6" s="1"/>
  <c r="O17" i="6"/>
  <c r="O29" i="6"/>
  <c r="O39" i="6"/>
  <c r="O49" i="6"/>
  <c r="O61" i="6"/>
  <c r="O71" i="6"/>
  <c r="O81" i="6"/>
  <c r="O93" i="6"/>
  <c r="O103" i="6"/>
  <c r="O112" i="6"/>
  <c r="C112" i="6" s="1"/>
  <c r="O121" i="6"/>
  <c r="C121" i="6" s="1"/>
  <c r="AH15" i="6"/>
  <c r="AA24" i="6"/>
  <c r="Z28" i="6"/>
  <c r="V32" i="6"/>
  <c r="X17" i="6"/>
  <c r="T30" i="6"/>
  <c r="T62" i="6"/>
  <c r="T94" i="6"/>
  <c r="R49" i="6"/>
  <c r="R101" i="6"/>
  <c r="P50" i="6"/>
  <c r="P114" i="6"/>
  <c r="D114" i="6" s="1"/>
  <c r="N30" i="6"/>
  <c r="N48" i="6"/>
  <c r="N64" i="6"/>
  <c r="N80" i="6"/>
  <c r="N112" i="6"/>
  <c r="B112" i="6" s="1"/>
  <c r="N128" i="6"/>
  <c r="B128" i="6" s="1"/>
  <c r="W12" i="6"/>
  <c r="W44" i="6"/>
  <c r="S16" i="6"/>
  <c r="S41" i="6"/>
  <c r="S66" i="6"/>
  <c r="S93" i="6"/>
  <c r="S104" i="6"/>
  <c r="O145" i="6"/>
  <c r="C145" i="6" s="1"/>
  <c r="O18" i="6"/>
  <c r="O40" i="6"/>
  <c r="O62" i="6"/>
  <c r="O82" i="6"/>
  <c r="O94" i="6"/>
  <c r="O113" i="6"/>
  <c r="C113" i="6" s="1"/>
  <c r="Z29" i="6"/>
  <c r="X68" i="6"/>
  <c r="R50" i="6"/>
  <c r="R102" i="6"/>
  <c r="P93" i="6"/>
  <c r="N49" i="6"/>
  <c r="N113" i="6"/>
  <c r="B113" i="6" s="1"/>
  <c r="W29" i="6"/>
  <c r="S30" i="6"/>
  <c r="S94" i="6"/>
  <c r="O21" i="6"/>
  <c r="O85" i="6"/>
  <c r="G7" i="6"/>
  <c r="L31" i="6"/>
  <c r="L95" i="6"/>
  <c r="K39" i="6"/>
  <c r="K103" i="6"/>
  <c r="J47" i="6"/>
  <c r="L49" i="6"/>
  <c r="K57" i="6"/>
  <c r="J65" i="6"/>
  <c r="L54" i="6"/>
  <c r="K20" i="6"/>
  <c r="J70" i="6"/>
  <c r="H14" i="6"/>
  <c r="H78" i="6"/>
  <c r="G63" i="6"/>
  <c r="L63" i="6"/>
  <c r="L9" i="6"/>
  <c r="K71" i="6"/>
  <c r="J15" i="6"/>
  <c r="L17" i="6"/>
  <c r="L81" i="6"/>
  <c r="K25" i="6"/>
  <c r="K89" i="6"/>
  <c r="C89" i="6" s="1"/>
  <c r="J33" i="6"/>
  <c r="L12" i="6"/>
  <c r="L98" i="6"/>
  <c r="D98" i="6" s="1"/>
  <c r="K62" i="6"/>
  <c r="J28" i="6"/>
  <c r="J103" i="6"/>
  <c r="B103" i="6" s="1"/>
  <c r="H46" i="6"/>
  <c r="G31" i="6"/>
  <c r="L15" i="6"/>
  <c r="L103" i="6"/>
  <c r="D103" i="6" s="1"/>
  <c r="K63" i="6"/>
  <c r="J31" i="6"/>
  <c r="L97" i="6"/>
  <c r="D97" i="6" s="1"/>
  <c r="K65" i="6"/>
  <c r="J25" i="6"/>
  <c r="J95" i="6"/>
  <c r="B95" i="6" s="1"/>
  <c r="H62" i="6"/>
  <c r="G71" i="6"/>
  <c r="L35" i="6"/>
  <c r="K85" i="6"/>
  <c r="J51" i="6"/>
  <c r="H63" i="6"/>
  <c r="G48" i="6"/>
  <c r="L68" i="6"/>
  <c r="K34" i="6"/>
  <c r="J81" i="6"/>
  <c r="H24" i="6"/>
  <c r="H7" i="6"/>
  <c r="G73" i="6"/>
  <c r="L18" i="6"/>
  <c r="L102" i="6"/>
  <c r="D102" i="6" s="1"/>
  <c r="K68" i="6"/>
  <c r="J34" i="6"/>
  <c r="H50" i="6"/>
  <c r="G35" i="6"/>
  <c r="F19" i="6"/>
  <c r="L30" i="6"/>
  <c r="K82" i="6"/>
  <c r="G45" i="6"/>
  <c r="F60" i="6"/>
  <c r="L39" i="6"/>
  <c r="K87" i="6"/>
  <c r="J55" i="6"/>
  <c r="L33" i="6"/>
  <c r="K81" i="6"/>
  <c r="J49" i="6"/>
  <c r="L34" i="6"/>
  <c r="K30" i="6"/>
  <c r="J18" i="6"/>
  <c r="H8" i="6"/>
  <c r="L55" i="6"/>
  <c r="K23" i="6"/>
  <c r="J71" i="6"/>
  <c r="L57" i="6"/>
  <c r="K17" i="6"/>
  <c r="K105" i="6"/>
  <c r="C105" i="6" s="1"/>
  <c r="L66" i="6"/>
  <c r="K52" i="6"/>
  <c r="J50" i="6"/>
  <c r="H22" i="6"/>
  <c r="G23" i="6"/>
  <c r="F23" i="6"/>
  <c r="L77" i="6"/>
  <c r="K43" i="6"/>
  <c r="K8" i="6"/>
  <c r="J88" i="6"/>
  <c r="H31" i="6"/>
  <c r="G16" i="6"/>
  <c r="G80" i="6"/>
  <c r="L26" i="6"/>
  <c r="K76" i="6"/>
  <c r="J42" i="6"/>
  <c r="H56" i="6"/>
  <c r="G41" i="6"/>
  <c r="L60" i="6"/>
  <c r="K26" i="6"/>
  <c r="J75" i="6"/>
  <c r="H18" i="6"/>
  <c r="K9" i="6"/>
  <c r="L8" i="6"/>
  <c r="J17" i="6"/>
  <c r="L22" i="6"/>
  <c r="K84" i="6"/>
  <c r="G55" i="6"/>
  <c r="L24" i="6"/>
  <c r="K21" i="6"/>
  <c r="J19" i="6"/>
  <c r="H79" i="6"/>
  <c r="G8" i="6"/>
  <c r="L36" i="6"/>
  <c r="K22" i="6"/>
  <c r="J20" i="6"/>
  <c r="H80" i="6"/>
  <c r="L38" i="6"/>
  <c r="K36" i="6"/>
  <c r="J22" i="6"/>
  <c r="H82" i="6"/>
  <c r="G75" i="6"/>
  <c r="L10" i="6"/>
  <c r="K102" i="6"/>
  <c r="H28" i="6"/>
  <c r="F13" i="6"/>
  <c r="J48" i="6"/>
  <c r="H61" i="6"/>
  <c r="L37" i="6"/>
  <c r="K88" i="6"/>
  <c r="G50" i="6"/>
  <c r="F62" i="6"/>
  <c r="K27" i="6"/>
  <c r="J76" i="6"/>
  <c r="H83" i="6"/>
  <c r="K80" i="6"/>
  <c r="H85" i="6"/>
  <c r="K15" i="6"/>
  <c r="J23" i="6"/>
  <c r="K33" i="6"/>
  <c r="J41" i="6"/>
  <c r="L44" i="6"/>
  <c r="K94" i="6"/>
  <c r="C94" i="6" s="1"/>
  <c r="H30" i="6"/>
  <c r="G79" i="6"/>
  <c r="L45" i="6"/>
  <c r="K32" i="6"/>
  <c r="J29" i="6"/>
  <c r="J9" i="6"/>
  <c r="H9" i="6"/>
  <c r="F16" i="6"/>
  <c r="L46" i="6"/>
  <c r="K44" i="6"/>
  <c r="J30" i="6"/>
  <c r="J8" i="6"/>
  <c r="G17" i="6"/>
  <c r="F17" i="6"/>
  <c r="L50" i="6"/>
  <c r="K46" i="6"/>
  <c r="J44" i="6"/>
  <c r="H10" i="6"/>
  <c r="G11" i="6"/>
  <c r="G83" i="6"/>
  <c r="L52" i="6"/>
  <c r="H44" i="6"/>
  <c r="F28" i="6"/>
  <c r="K19" i="6"/>
  <c r="J69" i="6"/>
  <c r="L59" i="6"/>
  <c r="H17" i="6"/>
  <c r="G66" i="6"/>
  <c r="F70" i="6"/>
  <c r="K48" i="6"/>
  <c r="J92" i="6"/>
  <c r="B92" i="6" s="1"/>
  <c r="G20" i="6"/>
  <c r="K92" i="6"/>
  <c r="C92" i="6" s="1"/>
  <c r="H59" i="6"/>
  <c r="G58" i="6"/>
  <c r="F9" i="6"/>
  <c r="G54" i="6"/>
  <c r="K50" i="6"/>
  <c r="G53" i="6"/>
  <c r="J67" i="6"/>
  <c r="F82" i="6"/>
  <c r="G44" i="6"/>
  <c r="K99" i="6"/>
  <c r="J58" i="6"/>
  <c r="F32" i="6"/>
  <c r="L62" i="6"/>
  <c r="F12" i="6"/>
  <c r="F26" i="6"/>
  <c r="J94" i="6"/>
  <c r="B94" i="6" s="1"/>
  <c r="K31" i="6"/>
  <c r="J39" i="6"/>
  <c r="L25" i="6"/>
  <c r="K41" i="6"/>
  <c r="J57" i="6"/>
  <c r="L76" i="6"/>
  <c r="H38" i="6"/>
  <c r="G9" i="6"/>
  <c r="L56" i="6"/>
  <c r="K53" i="6"/>
  <c r="J40" i="6"/>
  <c r="H15" i="6"/>
  <c r="G24" i="6"/>
  <c r="F24" i="6"/>
  <c r="L58" i="6"/>
  <c r="K54" i="6"/>
  <c r="J52" i="6"/>
  <c r="H16" i="6"/>
  <c r="G25" i="6"/>
  <c r="L70" i="6"/>
  <c r="K58" i="6"/>
  <c r="J54" i="6"/>
  <c r="H26" i="6"/>
  <c r="G19" i="6"/>
  <c r="F11" i="6"/>
  <c r="L74" i="6"/>
  <c r="J26" i="6"/>
  <c r="H60" i="6"/>
  <c r="F36" i="6"/>
  <c r="K40" i="6"/>
  <c r="J86" i="6"/>
  <c r="L80" i="6"/>
  <c r="J11" i="6"/>
  <c r="H33" i="6"/>
  <c r="G82" i="6"/>
  <c r="F78" i="6"/>
  <c r="L19" i="6"/>
  <c r="K69" i="6"/>
  <c r="G36" i="6"/>
  <c r="F57" i="6"/>
  <c r="L29" i="6"/>
  <c r="G30" i="6"/>
  <c r="F75" i="6"/>
  <c r="G28" i="6"/>
  <c r="K72" i="6"/>
  <c r="L42" i="6"/>
  <c r="H77" i="6"/>
  <c r="K101" i="6"/>
  <c r="C101" i="6" s="1"/>
  <c r="F72" i="6"/>
  <c r="G21" i="6"/>
  <c r="K56" i="6"/>
  <c r="L84" i="6"/>
  <c r="G74" i="6"/>
  <c r="G46" i="6"/>
  <c r="G86" i="6"/>
  <c r="J59" i="6"/>
  <c r="K47" i="6"/>
  <c r="L67" i="6"/>
  <c r="G60" i="6"/>
  <c r="L91" i="6"/>
  <c r="D91" i="6" s="1"/>
  <c r="K55" i="6"/>
  <c r="J10" i="6"/>
  <c r="F27" i="6"/>
  <c r="H81" i="6"/>
  <c r="G10" i="6"/>
  <c r="F66" i="6"/>
  <c r="L64" i="6"/>
  <c r="L48" i="6"/>
  <c r="K51" i="6"/>
  <c r="K95" i="6"/>
  <c r="C95" i="6" s="1"/>
  <c r="H71" i="6"/>
  <c r="G34" i="6"/>
  <c r="J45" i="6"/>
  <c r="F65" i="6"/>
  <c r="G22" i="6"/>
  <c r="F51" i="6"/>
  <c r="K79" i="6"/>
  <c r="L105" i="6"/>
  <c r="D105" i="6" s="1"/>
  <c r="L86" i="6"/>
  <c r="J87" i="6"/>
  <c r="B87" i="6" s="1"/>
  <c r="L99" i="6"/>
  <c r="J61" i="6"/>
  <c r="H55" i="6"/>
  <c r="L100" i="6"/>
  <c r="D100" i="6" s="1"/>
  <c r="J62" i="6"/>
  <c r="H64" i="6"/>
  <c r="J66" i="6"/>
  <c r="H66" i="6"/>
  <c r="D66" i="6" s="1"/>
  <c r="J85" i="6"/>
  <c r="F44" i="6"/>
  <c r="K83" i="6"/>
  <c r="C83" i="6" s="1"/>
  <c r="H45" i="6"/>
  <c r="J32" i="6"/>
  <c r="G18" i="6"/>
  <c r="J13" i="6"/>
  <c r="G52" i="6"/>
  <c r="H27" i="6"/>
  <c r="G12" i="6"/>
  <c r="F45" i="6"/>
  <c r="L69" i="6"/>
  <c r="H53" i="6"/>
  <c r="L21" i="6"/>
  <c r="J93" i="6"/>
  <c r="B93" i="6" s="1"/>
  <c r="J36" i="6"/>
  <c r="G70" i="6"/>
  <c r="H41" i="6"/>
  <c r="H68" i="6"/>
  <c r="H52" i="6"/>
  <c r="F73" i="6"/>
  <c r="L93" i="6"/>
  <c r="G42" i="6"/>
  <c r="L7" i="6"/>
  <c r="L23" i="6"/>
  <c r="J72" i="6"/>
  <c r="H72" i="6"/>
  <c r="H74" i="6"/>
  <c r="K104" i="6"/>
  <c r="L40" i="6"/>
  <c r="L27" i="6"/>
  <c r="H21" i="6"/>
  <c r="K70" i="6"/>
  <c r="H86" i="6"/>
  <c r="G14" i="6"/>
  <c r="L94" i="6"/>
  <c r="L85" i="6"/>
  <c r="D85" i="6" s="1"/>
  <c r="L47" i="6"/>
  <c r="K73" i="6"/>
  <c r="K10" i="6"/>
  <c r="H54" i="6"/>
  <c r="K11" i="6"/>
  <c r="J80" i="6"/>
  <c r="G32" i="6"/>
  <c r="K12" i="6"/>
  <c r="J89" i="6"/>
  <c r="G33" i="6"/>
  <c r="K14" i="6"/>
  <c r="J91" i="6"/>
  <c r="G27" i="6"/>
  <c r="H12" i="6"/>
  <c r="F68" i="6"/>
  <c r="L11" i="6"/>
  <c r="L16" i="6"/>
  <c r="J74" i="6"/>
  <c r="F18" i="6"/>
  <c r="L61" i="6"/>
  <c r="J56" i="6"/>
  <c r="G38" i="6"/>
  <c r="L72" i="6"/>
  <c r="G78" i="6"/>
  <c r="F55" i="6"/>
  <c r="F79" i="6"/>
  <c r="L106" i="6"/>
  <c r="D106" i="6" s="1"/>
  <c r="H11" i="6"/>
  <c r="F50" i="6"/>
  <c r="J98" i="6"/>
  <c r="J77" i="6"/>
  <c r="F41" i="6"/>
  <c r="F81" i="6"/>
  <c r="H69" i="6"/>
  <c r="L43" i="6"/>
  <c r="K29" i="6"/>
  <c r="F10" i="6"/>
  <c r="F74" i="6"/>
  <c r="F49" i="6"/>
  <c r="G72" i="6"/>
  <c r="G81" i="6"/>
  <c r="G61" i="6"/>
  <c r="K45" i="6"/>
  <c r="F21" i="6"/>
  <c r="F77" i="6"/>
  <c r="G69" i="6"/>
  <c r="J24" i="6"/>
  <c r="L89" i="6"/>
  <c r="L92" i="6"/>
  <c r="G77" i="6"/>
  <c r="F25" i="6"/>
  <c r="G62" i="6"/>
  <c r="G26" i="6"/>
  <c r="L71" i="6"/>
  <c r="J63" i="6"/>
  <c r="K97" i="6"/>
  <c r="K42" i="6"/>
  <c r="H70" i="6"/>
  <c r="K64" i="6"/>
  <c r="J96" i="6"/>
  <c r="G40" i="6"/>
  <c r="K66" i="6"/>
  <c r="J97" i="6"/>
  <c r="G49" i="6"/>
  <c r="K78" i="6"/>
  <c r="J99" i="6"/>
  <c r="B99" i="6" s="1"/>
  <c r="G43" i="6"/>
  <c r="K18" i="6"/>
  <c r="H76" i="6"/>
  <c r="F76" i="6"/>
  <c r="L32" i="6"/>
  <c r="J27" i="6"/>
  <c r="L101" i="6"/>
  <c r="D101" i="6" s="1"/>
  <c r="J90" i="6"/>
  <c r="F30" i="6"/>
  <c r="L83" i="6"/>
  <c r="D83" i="6" s="1"/>
  <c r="H36" i="6"/>
  <c r="F67" i="6"/>
  <c r="H57" i="6"/>
  <c r="F43" i="6"/>
  <c r="J78" i="6"/>
  <c r="F85" i="6"/>
  <c r="L20" i="6"/>
  <c r="K16" i="6"/>
  <c r="F40" i="6"/>
  <c r="J64" i="6"/>
  <c r="H75" i="6"/>
  <c r="F71" i="6"/>
  <c r="H37" i="6"/>
  <c r="K7" i="6"/>
  <c r="J38" i="6"/>
  <c r="H23" i="6"/>
  <c r="K98" i="6"/>
  <c r="C98" i="6" s="1"/>
  <c r="G65" i="6"/>
  <c r="L28" i="6"/>
  <c r="K100" i="6"/>
  <c r="C100" i="6" s="1"/>
  <c r="G59" i="6"/>
  <c r="K60" i="6"/>
  <c r="K24" i="6"/>
  <c r="F46" i="6"/>
  <c r="F22" i="6"/>
  <c r="F42" i="6"/>
  <c r="F83" i="6"/>
  <c r="K13" i="6"/>
  <c r="J16" i="6"/>
  <c r="L73" i="6"/>
  <c r="J60" i="6"/>
  <c r="H39" i="6"/>
  <c r="L78" i="6"/>
  <c r="H40" i="6"/>
  <c r="L82" i="6"/>
  <c r="H42" i="6"/>
  <c r="J46" i="6"/>
  <c r="L96" i="6"/>
  <c r="D96" i="6" s="1"/>
  <c r="F54" i="6"/>
  <c r="H51" i="6"/>
  <c r="G37" i="6"/>
  <c r="G76" i="6"/>
  <c r="F14" i="6"/>
  <c r="F48" i="6"/>
  <c r="K93" i="6"/>
  <c r="F15" i="6"/>
  <c r="H47" i="6"/>
  <c r="L90" i="6"/>
  <c r="H58" i="6"/>
  <c r="J68" i="6"/>
  <c r="K61" i="6"/>
  <c r="F86" i="6"/>
  <c r="H67" i="6"/>
  <c r="K35" i="6"/>
  <c r="K77" i="6"/>
  <c r="H73" i="6"/>
  <c r="K59" i="6"/>
  <c r="J101" i="6"/>
  <c r="J35" i="6"/>
  <c r="K37" i="6"/>
  <c r="H20" i="6"/>
  <c r="L79" i="6"/>
  <c r="L41" i="6"/>
  <c r="K74" i="6"/>
  <c r="G15" i="6"/>
  <c r="K75" i="6"/>
  <c r="J104" i="6"/>
  <c r="B104" i="6" s="1"/>
  <c r="G56" i="6"/>
  <c r="K86" i="6"/>
  <c r="J105" i="6"/>
  <c r="B105" i="6" s="1"/>
  <c r="G57" i="6"/>
  <c r="K90" i="6"/>
  <c r="G51" i="6"/>
  <c r="K38" i="6"/>
  <c r="G13" i="6"/>
  <c r="F84" i="6"/>
  <c r="L53" i="6"/>
  <c r="J102" i="6"/>
  <c r="B102" i="6" s="1"/>
  <c r="J106" i="6"/>
  <c r="B106" i="6" s="1"/>
  <c r="F38" i="6"/>
  <c r="L104" i="6"/>
  <c r="H19" i="6"/>
  <c r="J14" i="6"/>
  <c r="F8" i="6"/>
  <c r="F35" i="6"/>
  <c r="H25" i="6"/>
  <c r="F33" i="6"/>
  <c r="J37" i="6"/>
  <c r="F64" i="6"/>
  <c r="L51" i="6"/>
  <c r="F29" i="6"/>
  <c r="J21" i="6"/>
  <c r="F47" i="6"/>
  <c r="K28" i="6"/>
  <c r="H43" i="6"/>
  <c r="F59" i="6"/>
  <c r="L87" i="6"/>
  <c r="L65" i="6"/>
  <c r="G39" i="6"/>
  <c r="L13" i="6"/>
  <c r="K96" i="6"/>
  <c r="C96" i="6" s="1"/>
  <c r="G64" i="6"/>
  <c r="L14" i="6"/>
  <c r="H32" i="6"/>
  <c r="H34" i="6"/>
  <c r="G29" i="6"/>
  <c r="L75" i="6"/>
  <c r="H49" i="6"/>
  <c r="H35" i="6"/>
  <c r="F56" i="6"/>
  <c r="G84" i="6"/>
  <c r="J82" i="6"/>
  <c r="F80" i="6"/>
  <c r="J100" i="6"/>
  <c r="G47" i="6"/>
  <c r="G67" i="6"/>
  <c r="H13" i="6"/>
  <c r="H65" i="6"/>
  <c r="K91" i="6"/>
  <c r="C91" i="6" s="1"/>
  <c r="F69" i="6"/>
  <c r="J43" i="6"/>
  <c r="F58" i="6"/>
  <c r="F63" i="6"/>
  <c r="F53" i="6"/>
  <c r="F39" i="6"/>
  <c r="J79" i="6"/>
  <c r="L88" i="6"/>
  <c r="D88" i="6" s="1"/>
  <c r="H48" i="6"/>
  <c r="J12" i="6"/>
  <c r="H29" i="6"/>
  <c r="K67" i="6"/>
  <c r="J84" i="6"/>
  <c r="H84" i="6"/>
  <c r="F31" i="6"/>
  <c r="G85" i="6"/>
  <c r="G68" i="6"/>
  <c r="K49" i="6"/>
  <c r="J73" i="6"/>
  <c r="J83" i="6"/>
  <c r="B83" i="6" s="1"/>
  <c r="F52" i="6"/>
  <c r="J53" i="6"/>
  <c r="F37" i="6"/>
  <c r="F34" i="6"/>
  <c r="F61" i="6"/>
  <c r="C93" i="6" l="1"/>
  <c r="D92" i="6"/>
  <c r="C99" i="6"/>
  <c r="D99" i="6"/>
  <c r="D93" i="6"/>
  <c r="C87" i="6"/>
  <c r="B96" i="6"/>
  <c r="C102" i="6"/>
  <c r="D94" i="6"/>
  <c r="C90" i="6"/>
  <c r="C79" i="6"/>
  <c r="B79" i="6"/>
  <c r="B84" i="6"/>
  <c r="B97" i="6"/>
  <c r="B100" i="6"/>
  <c r="B88" i="6"/>
  <c r="B98" i="6"/>
  <c r="B91" i="6"/>
  <c r="D79" i="6"/>
  <c r="B82" i="6"/>
  <c r="D84" i="6"/>
  <c r="D80" i="6"/>
  <c r="B86" i="6"/>
  <c r="B89" i="6"/>
  <c r="C97" i="6"/>
  <c r="D89" i="6"/>
  <c r="D82" i="6"/>
  <c r="B101" i="6"/>
  <c r="D87" i="6"/>
  <c r="D104" i="6"/>
  <c r="D78" i="6"/>
  <c r="B81" i="6"/>
  <c r="D90" i="6"/>
  <c r="C103" i="6"/>
  <c r="C106" i="6"/>
  <c r="C77" i="6"/>
  <c r="C80" i="6"/>
  <c r="C76" i="6"/>
  <c r="D77" i="6"/>
  <c r="D86" i="6"/>
  <c r="C86" i="6"/>
  <c r="B78" i="6"/>
  <c r="C78" i="6"/>
  <c r="D76" i="6"/>
  <c r="B76" i="6"/>
  <c r="C82" i="6"/>
  <c r="D81" i="6"/>
  <c r="C81" i="6"/>
  <c r="B77" i="6"/>
  <c r="C85" i="6"/>
  <c r="B80" i="6"/>
  <c r="C84" i="6"/>
  <c r="B85" i="6"/>
  <c r="B90" i="6"/>
  <c r="C104" i="6"/>
  <c r="D95" i="6"/>
  <c r="C88" i="6"/>
  <c r="D57" i="6"/>
  <c r="C65" i="6"/>
  <c r="C59" i="6"/>
  <c r="D63" i="6"/>
  <c r="C60" i="6"/>
  <c r="D64" i="6"/>
  <c r="D60" i="6"/>
  <c r="D62" i="6"/>
  <c r="C62" i="6"/>
  <c r="C64" i="6"/>
  <c r="C66" i="6"/>
  <c r="D59" i="6"/>
  <c r="C61" i="6"/>
  <c r="C57" i="6"/>
  <c r="B7" i="6"/>
  <c r="D65" i="6"/>
  <c r="C63" i="6"/>
  <c r="C7" i="6"/>
  <c r="D58" i="6"/>
  <c r="C58" i="6"/>
  <c r="D61" i="6"/>
  <c r="D11" i="6"/>
  <c r="C39" i="6"/>
  <c r="B70" i="6"/>
  <c r="C45" i="6"/>
  <c r="C33" i="6"/>
  <c r="D56" i="6"/>
  <c r="B68" i="6"/>
  <c r="D12" i="6"/>
  <c r="B24" i="6"/>
  <c r="C47" i="6"/>
  <c r="B47" i="6"/>
  <c r="B16" i="6"/>
  <c r="D16" i="6"/>
  <c r="C14" i="6"/>
  <c r="D47" i="6"/>
  <c r="B22" i="6"/>
  <c r="C41" i="6"/>
  <c r="B8" i="6"/>
  <c r="C70" i="6"/>
  <c r="D72" i="6"/>
  <c r="B72" i="6"/>
  <c r="B21" i="6"/>
  <c r="B56" i="6"/>
  <c r="C67" i="6"/>
  <c r="B37" i="6"/>
  <c r="C8" i="6"/>
  <c r="D34" i="6"/>
  <c r="C16" i="6"/>
  <c r="B53" i="6"/>
  <c r="D40" i="6"/>
  <c r="B74" i="6"/>
  <c r="B39" i="6"/>
  <c r="C73" i="6"/>
  <c r="B64" i="6"/>
  <c r="B41" i="6"/>
  <c r="D39" i="6"/>
  <c r="D52" i="6"/>
  <c r="B52" i="6"/>
  <c r="B49" i="6"/>
  <c r="C31" i="6"/>
  <c r="D53" i="6"/>
  <c r="C55" i="6"/>
  <c r="C30" i="6"/>
  <c r="C34" i="6"/>
  <c r="C74" i="6"/>
  <c r="B19" i="6"/>
  <c r="D37" i="6"/>
  <c r="D73" i="6"/>
  <c r="D20" i="6"/>
  <c r="B71" i="6"/>
  <c r="C50" i="6"/>
  <c r="D71" i="6"/>
  <c r="C25" i="6"/>
  <c r="B63" i="6"/>
  <c r="C17" i="6"/>
  <c r="B26" i="6"/>
  <c r="D10" i="6"/>
  <c r="D45" i="6"/>
  <c r="D55" i="6"/>
  <c r="C49" i="6"/>
  <c r="C26" i="6"/>
  <c r="D33" i="6"/>
  <c r="D28" i="6"/>
  <c r="D7" i="6"/>
  <c r="B10" i="6"/>
  <c r="B73" i="6"/>
  <c r="B51" i="6"/>
  <c r="C10" i="6"/>
  <c r="D15" i="6"/>
  <c r="B40" i="6"/>
  <c r="C46" i="6"/>
  <c r="B69" i="6"/>
  <c r="D29" i="6"/>
  <c r="D44" i="6"/>
  <c r="B58" i="6"/>
  <c r="C15" i="6"/>
  <c r="B31" i="6"/>
  <c r="B18" i="6"/>
  <c r="B75" i="6"/>
  <c r="B27" i="6"/>
  <c r="D48" i="6"/>
  <c r="B67" i="6"/>
  <c r="B65" i="6"/>
  <c r="B30" i="6"/>
  <c r="B23" i="6"/>
  <c r="C32" i="6"/>
  <c r="D35" i="6"/>
  <c r="D31" i="6"/>
  <c r="B48" i="6"/>
  <c r="C40" i="6"/>
  <c r="C72" i="6"/>
  <c r="C23" i="6"/>
  <c r="B35" i="6"/>
  <c r="D36" i="6"/>
  <c r="B43" i="6"/>
  <c r="D23" i="6"/>
  <c r="D9" i="6"/>
  <c r="D27" i="6"/>
  <c r="D70" i="6"/>
  <c r="B57" i="6"/>
  <c r="B54" i="6"/>
  <c r="D74" i="6"/>
  <c r="D68" i="6"/>
  <c r="C52" i="6"/>
  <c r="B15" i="6"/>
  <c r="D14" i="6"/>
  <c r="C71" i="6"/>
  <c r="C54" i="6"/>
  <c r="D69" i="6"/>
  <c r="C44" i="6"/>
  <c r="D32" i="6"/>
  <c r="D42" i="6"/>
  <c r="D67" i="6"/>
  <c r="B66" i="6"/>
  <c r="B9" i="6"/>
  <c r="C36" i="6"/>
  <c r="C43" i="6"/>
  <c r="C53" i="6"/>
  <c r="B50" i="6"/>
  <c r="C28" i="6"/>
  <c r="C35" i="6"/>
  <c r="B59" i="6"/>
  <c r="D17" i="6"/>
  <c r="D54" i="6"/>
  <c r="C21" i="6"/>
  <c r="C22" i="6"/>
  <c r="B32" i="6"/>
  <c r="D21" i="6"/>
  <c r="C20" i="6"/>
  <c r="C27" i="6"/>
  <c r="C18" i="6"/>
  <c r="C29" i="6"/>
  <c r="B45" i="6"/>
  <c r="C13" i="6"/>
  <c r="B17" i="6"/>
  <c r="B34" i="6"/>
  <c r="C19" i="6"/>
  <c r="C69" i="6"/>
  <c r="C68" i="6"/>
  <c r="B25" i="6"/>
  <c r="C75" i="6"/>
  <c r="C11" i="6"/>
  <c r="D75" i="6"/>
  <c r="D30" i="6"/>
  <c r="D46" i="6"/>
  <c r="B46" i="6"/>
  <c r="D41" i="6"/>
  <c r="B11" i="6"/>
  <c r="C38" i="6"/>
  <c r="C51" i="6"/>
  <c r="D19" i="6"/>
  <c r="D8" i="6"/>
  <c r="D13" i="6"/>
  <c r="C56" i="6"/>
  <c r="B14" i="6"/>
  <c r="D24" i="6"/>
  <c r="C12" i="6"/>
  <c r="C48" i="6"/>
  <c r="C9" i="6"/>
  <c r="B55" i="6"/>
  <c r="B36" i="6"/>
  <c r="B28" i="6"/>
  <c r="D22" i="6"/>
  <c r="C37" i="6"/>
  <c r="C24" i="6"/>
  <c r="B38" i="6"/>
  <c r="B20" i="6"/>
  <c r="B29" i="6"/>
  <c r="D43" i="6"/>
  <c r="B12" i="6"/>
  <c r="B13" i="6"/>
  <c r="D51" i="6"/>
  <c r="C42" i="6"/>
  <c r="B60" i="6"/>
  <c r="D49" i="6"/>
  <c r="D26" i="6"/>
  <c r="B61" i="6"/>
  <c r="D25" i="6"/>
  <c r="B62" i="6"/>
  <c r="D18" i="6"/>
  <c r="D50" i="6"/>
  <c r="B42" i="6"/>
  <c r="B44" i="6"/>
  <c r="D38" i="6"/>
  <c r="B33" i="6"/>
  <c r="C8" i="4" l="1"/>
  <c r="J8" i="4" s="1"/>
  <c r="C58" i="4"/>
  <c r="J58" i="4" s="1"/>
  <c r="C59" i="4"/>
  <c r="J59" i="4" s="1"/>
  <c r="D59" i="4"/>
  <c r="K59" i="4" s="1"/>
  <c r="C60" i="4"/>
  <c r="J60" i="4" s="1"/>
  <c r="D60" i="4"/>
  <c r="K60" i="4" s="1"/>
  <c r="C61" i="4"/>
  <c r="J61" i="4" s="1"/>
  <c r="D61" i="4"/>
  <c r="K61" i="4" s="1"/>
  <c r="D58" i="4"/>
  <c r="K58" i="4" s="1"/>
  <c r="C19" i="4"/>
  <c r="J19" i="4" s="1"/>
  <c r="C43" i="4"/>
  <c r="J43" i="4" s="1"/>
  <c r="C40" i="4"/>
  <c r="J40" i="4" s="1"/>
  <c r="C26" i="4"/>
  <c r="J26" i="4" s="1"/>
  <c r="D99" i="4"/>
  <c r="K99" i="4" s="1"/>
  <c r="D16" i="4"/>
  <c r="K16" i="4" s="1"/>
  <c r="C17" i="4"/>
  <c r="J17" i="4" s="1"/>
  <c r="C24" i="4"/>
  <c r="J24" i="4" s="1"/>
  <c r="C72" i="4"/>
  <c r="J72" i="4" s="1"/>
  <c r="C115" i="4"/>
  <c r="J115" i="4" s="1"/>
  <c r="C25" i="4"/>
  <c r="J25" i="4" s="1"/>
  <c r="D64" i="4"/>
  <c r="K64" i="4" s="1"/>
  <c r="D74" i="4"/>
  <c r="K74" i="4" s="1"/>
  <c r="C57" i="4"/>
  <c r="J57" i="4" s="1"/>
  <c r="C91" i="4"/>
  <c r="J91" i="4" s="1"/>
  <c r="C20" i="4"/>
  <c r="J20" i="4" s="1"/>
  <c r="D43" i="4"/>
  <c r="K43" i="4" s="1"/>
  <c r="D84" i="4"/>
  <c r="K84" i="4" s="1"/>
  <c r="C46" i="4"/>
  <c r="J46" i="4" s="1"/>
  <c r="D47" i="4"/>
  <c r="K47" i="4" s="1"/>
  <c r="D17" i="4"/>
  <c r="K17" i="4" s="1"/>
  <c r="C165" i="4"/>
  <c r="J165" i="4" s="1"/>
  <c r="C161" i="4"/>
  <c r="J161" i="4" s="1"/>
  <c r="D165" i="4"/>
  <c r="K165" i="4" s="1"/>
  <c r="D159" i="4"/>
  <c r="K159" i="4" s="1"/>
  <c r="D161" i="4"/>
  <c r="K161" i="4" s="1"/>
  <c r="C96" i="4"/>
  <c r="J96" i="4" s="1"/>
  <c r="D72" i="4"/>
  <c r="K72" i="4" s="1"/>
  <c r="D46" i="4"/>
  <c r="K46" i="4" s="1"/>
  <c r="D147" i="4"/>
  <c r="K147" i="4" s="1"/>
  <c r="D137" i="4"/>
  <c r="K137" i="4" s="1"/>
  <c r="C53" i="4"/>
  <c r="J53" i="4" s="1"/>
  <c r="C51" i="4"/>
  <c r="J51" i="4" s="1"/>
  <c r="C127" i="4"/>
  <c r="J127" i="4" s="1"/>
  <c r="D51" i="4"/>
  <c r="K51" i="4" s="1"/>
  <c r="D152" i="4"/>
  <c r="K152" i="4" s="1"/>
  <c r="D167" i="4"/>
  <c r="K167" i="4" s="1"/>
  <c r="D136" i="4"/>
  <c r="K136" i="4" s="1"/>
  <c r="D160" i="4"/>
  <c r="K160" i="4" s="1"/>
  <c r="C47" i="4"/>
  <c r="J47" i="4" s="1"/>
  <c r="C76" i="4"/>
  <c r="J76" i="4" s="1"/>
  <c r="C118" i="4"/>
  <c r="J118" i="4" s="1"/>
  <c r="C84" i="4"/>
  <c r="J84" i="4" s="1"/>
  <c r="D156" i="4"/>
  <c r="K156" i="4" s="1"/>
  <c r="C160" i="4"/>
  <c r="J160" i="4" s="1"/>
  <c r="C30" i="4"/>
  <c r="J30" i="4" s="1"/>
  <c r="D166" i="4"/>
  <c r="K166" i="4" s="1"/>
  <c r="D53" i="4"/>
  <c r="K53" i="4" s="1"/>
  <c r="C18" i="4"/>
  <c r="J18" i="4" s="1"/>
  <c r="C42" i="4"/>
  <c r="J42" i="4" s="1"/>
  <c r="D145" i="4"/>
  <c r="K145" i="4" s="1"/>
  <c r="C104" i="4"/>
  <c r="J104" i="4" s="1"/>
  <c r="D86" i="4"/>
  <c r="K86" i="4" s="1"/>
  <c r="C79" i="4"/>
  <c r="J79" i="4" s="1"/>
  <c r="C44" i="4"/>
  <c r="J44" i="4" s="1"/>
  <c r="C128" i="4"/>
  <c r="J128" i="4" s="1"/>
  <c r="C139" i="4"/>
  <c r="J139" i="4" s="1"/>
  <c r="D87" i="4"/>
  <c r="K87" i="4" s="1"/>
  <c r="C52" i="4"/>
  <c r="J52" i="4" s="1"/>
  <c r="C89" i="4"/>
  <c r="J89" i="4" s="1"/>
  <c r="C21" i="4"/>
  <c r="J21" i="4" s="1"/>
  <c r="C157" i="4"/>
  <c r="J157" i="4" s="1"/>
  <c r="D67" i="4"/>
  <c r="K67" i="4" s="1"/>
  <c r="C39" i="4"/>
  <c r="J39" i="4" s="1"/>
  <c r="D115" i="4"/>
  <c r="K115" i="4" s="1"/>
  <c r="D155" i="4"/>
  <c r="K155" i="4" s="1"/>
  <c r="C69" i="4"/>
  <c r="J69" i="4" s="1"/>
  <c r="C153" i="4"/>
  <c r="J153" i="4" s="1"/>
  <c r="C16" i="4"/>
  <c r="J16" i="4" s="1"/>
  <c r="D73" i="4"/>
  <c r="K73" i="4" s="1"/>
  <c r="C27" i="4"/>
  <c r="J27" i="4" s="1"/>
  <c r="D75" i="4"/>
  <c r="K75" i="4" s="1"/>
  <c r="D27" i="4"/>
  <c r="K27" i="4" s="1"/>
  <c r="D42" i="4"/>
  <c r="K42" i="4" s="1"/>
  <c r="C90" i="4"/>
  <c r="J90" i="4" s="1"/>
  <c r="D95" i="4"/>
  <c r="K95" i="4" s="1"/>
  <c r="D15" i="4"/>
  <c r="K15" i="4" s="1"/>
  <c r="D79" i="4"/>
  <c r="K79" i="4" s="1"/>
  <c r="D44" i="4"/>
  <c r="K44" i="4" s="1"/>
  <c r="D128" i="4"/>
  <c r="K128" i="4" s="1"/>
  <c r="D163" i="4"/>
  <c r="K163" i="4" s="1"/>
  <c r="C122" i="4"/>
  <c r="J122" i="4" s="1"/>
  <c r="D52" i="4"/>
  <c r="K52" i="4" s="1"/>
  <c r="D146" i="4"/>
  <c r="K146" i="4" s="1"/>
  <c r="C85" i="4"/>
  <c r="J85" i="4" s="1"/>
  <c r="C38" i="4"/>
  <c r="J38" i="4" s="1"/>
  <c r="C65" i="4"/>
  <c r="J65" i="4" s="1"/>
  <c r="D35" i="4"/>
  <c r="K35" i="4" s="1"/>
  <c r="C145" i="4"/>
  <c r="J145" i="4" s="1"/>
  <c r="D19" i="4"/>
  <c r="K19" i="4" s="1"/>
  <c r="C87" i="4"/>
  <c r="J87" i="4" s="1"/>
  <c r="C82" i="4"/>
  <c r="J82" i="4" s="1"/>
  <c r="C75" i="4"/>
  <c r="J75" i="4" s="1"/>
  <c r="C28" i="4"/>
  <c r="J28" i="4" s="1"/>
  <c r="C144" i="4"/>
  <c r="J144" i="4" s="1"/>
  <c r="C49" i="4"/>
  <c r="J49" i="4" s="1"/>
  <c r="C100" i="4"/>
  <c r="J100" i="4" s="1"/>
  <c r="C158" i="4"/>
  <c r="J158" i="4" s="1"/>
  <c r="C130" i="4"/>
  <c r="J130" i="4" s="1"/>
  <c r="C125" i="4"/>
  <c r="J125" i="4" s="1"/>
  <c r="D13" i="4"/>
  <c r="K13" i="4" s="1"/>
  <c r="D103" i="4"/>
  <c r="K103" i="4" s="1"/>
  <c r="C112" i="4"/>
  <c r="J112" i="4" s="1"/>
  <c r="C10" i="4"/>
  <c r="J10" i="4" s="1"/>
  <c r="C12" i="4"/>
  <c r="J12" i="4" s="1"/>
  <c r="C132" i="4"/>
  <c r="J132" i="4" s="1"/>
  <c r="D85" i="4"/>
  <c r="K85" i="4" s="1"/>
  <c r="C162" i="4"/>
  <c r="J162" i="4" s="1"/>
  <c r="D45" i="4"/>
  <c r="K45" i="4" s="1"/>
  <c r="D34" i="4"/>
  <c r="K34" i="4" s="1"/>
  <c r="D118" i="4"/>
  <c r="K118" i="4" s="1"/>
  <c r="C86" i="4"/>
  <c r="J86" i="4" s="1"/>
  <c r="D117" i="4"/>
  <c r="K117" i="4" s="1"/>
  <c r="C124" i="4"/>
  <c r="J124" i="4" s="1"/>
  <c r="D28" i="4"/>
  <c r="K28" i="4" s="1"/>
  <c r="D144" i="4"/>
  <c r="K144" i="4" s="1"/>
  <c r="D49" i="4"/>
  <c r="K49" i="4" s="1"/>
  <c r="C136" i="4"/>
  <c r="J136" i="4" s="1"/>
  <c r="D158" i="4"/>
  <c r="K158" i="4" s="1"/>
  <c r="D148" i="4"/>
  <c r="K148" i="4" s="1"/>
  <c r="C156" i="4"/>
  <c r="J156" i="4" s="1"/>
  <c r="D26" i="4"/>
  <c r="K26" i="4" s="1"/>
  <c r="C116" i="4"/>
  <c r="J116" i="4" s="1"/>
  <c r="D112" i="4"/>
  <c r="K112" i="4" s="1"/>
  <c r="D70" i="4"/>
  <c r="K70" i="4" s="1"/>
  <c r="D57" i="4"/>
  <c r="K57" i="4" s="1"/>
  <c r="C31" i="4"/>
  <c r="J31" i="4" s="1"/>
  <c r="D98" i="4"/>
  <c r="K98" i="4" s="1"/>
  <c r="D162" i="4"/>
  <c r="K162" i="4" s="1"/>
  <c r="D22" i="4"/>
  <c r="K22" i="4" s="1"/>
  <c r="C29" i="4"/>
  <c r="J29" i="4" s="1"/>
  <c r="D90" i="4"/>
  <c r="K90" i="4" s="1"/>
  <c r="C155" i="4"/>
  <c r="J155" i="4" s="1"/>
  <c r="C159" i="4"/>
  <c r="J159" i="4" s="1"/>
  <c r="C15" i="4"/>
  <c r="J15" i="4" s="1"/>
  <c r="D40" i="4"/>
  <c r="K40" i="4" s="1"/>
  <c r="D125" i="4"/>
  <c r="K125" i="4" s="1"/>
  <c r="D69" i="4"/>
  <c r="K69" i="4" s="1"/>
  <c r="C137" i="4"/>
  <c r="J137" i="4" s="1"/>
  <c r="C103" i="4"/>
  <c r="J103" i="4" s="1"/>
  <c r="C117" i="4"/>
  <c r="J117" i="4" s="1"/>
  <c r="C99" i="4"/>
  <c r="J99" i="4" s="1"/>
  <c r="D122" i="4"/>
  <c r="K122" i="4" s="1"/>
  <c r="C167" i="4"/>
  <c r="J167" i="4" s="1"/>
  <c r="D12" i="4"/>
  <c r="K12" i="4" s="1"/>
  <c r="D25" i="4"/>
  <c r="K25" i="4" s="1"/>
  <c r="D31" i="4"/>
  <c r="K31" i="4" s="1"/>
  <c r="D21" i="4"/>
  <c r="K21" i="4" s="1"/>
  <c r="C63" i="4"/>
  <c r="J63" i="4" s="1"/>
  <c r="D38" i="4"/>
  <c r="K38" i="4" s="1"/>
  <c r="D30" i="4"/>
  <c r="K30" i="4" s="1"/>
  <c r="D83" i="4"/>
  <c r="K83" i="4" s="1"/>
  <c r="D37" i="4"/>
  <c r="K37" i="4" s="1"/>
  <c r="D39" i="4"/>
  <c r="K39" i="4" s="1"/>
  <c r="D143" i="4"/>
  <c r="K143" i="4" s="1"/>
  <c r="D119" i="4"/>
  <c r="K119" i="4" s="1"/>
  <c r="D24" i="4"/>
  <c r="K24" i="4" s="1"/>
  <c r="D100" i="4"/>
  <c r="K100" i="4" s="1"/>
  <c r="D104" i="4"/>
  <c r="K104" i="4" s="1"/>
  <c r="D91" i="4"/>
  <c r="K91" i="4" s="1"/>
  <c r="D130" i="4"/>
  <c r="K130" i="4" s="1"/>
  <c r="C14" i="4"/>
  <c r="J14" i="4" s="1"/>
  <c r="C23" i="4"/>
  <c r="J23" i="4" s="1"/>
  <c r="D20" i="4"/>
  <c r="K20" i="4" s="1"/>
  <c r="D127" i="4"/>
  <c r="K127" i="4" s="1"/>
  <c r="D116" i="4"/>
  <c r="K116" i="4" s="1"/>
  <c r="D139" i="4"/>
  <c r="K139" i="4" s="1"/>
  <c r="D96" i="4"/>
  <c r="K96" i="4" s="1"/>
  <c r="D10" i="4"/>
  <c r="K10" i="4" s="1"/>
  <c r="C107" i="4"/>
  <c r="J107" i="4" s="1"/>
  <c r="C32" i="4"/>
  <c r="J32" i="4" s="1"/>
  <c r="D89" i="4"/>
  <c r="K89" i="4" s="1"/>
  <c r="D66" i="4"/>
  <c r="K66" i="4" s="1"/>
  <c r="C109" i="4"/>
  <c r="J109" i="4" s="1"/>
  <c r="C142" i="4"/>
  <c r="J142" i="4" s="1"/>
  <c r="C138" i="4"/>
  <c r="J138" i="4" s="1"/>
  <c r="C101" i="4"/>
  <c r="J101" i="4" s="1"/>
  <c r="C77" i="4"/>
  <c r="J77" i="4" s="1"/>
  <c r="C11" i="4"/>
  <c r="J11" i="4" s="1"/>
  <c r="D150" i="4"/>
  <c r="K150" i="4" s="1"/>
  <c r="C95" i="4"/>
  <c r="J95" i="4" s="1"/>
  <c r="C147" i="4"/>
  <c r="J147" i="4" s="1"/>
  <c r="C148" i="4"/>
  <c r="J148" i="4" s="1"/>
  <c r="D14" i="4"/>
  <c r="K14" i="4" s="1"/>
  <c r="D23" i="4"/>
  <c r="K23" i="4" s="1"/>
  <c r="C13" i="4"/>
  <c r="J13" i="4" s="1"/>
  <c r="D18" i="4"/>
  <c r="K18" i="4" s="1"/>
  <c r="C152" i="4"/>
  <c r="J152" i="4" s="1"/>
  <c r="C163" i="4"/>
  <c r="J163" i="4" s="1"/>
  <c r="C74" i="4"/>
  <c r="J74" i="4" s="1"/>
  <c r="C70" i="4"/>
  <c r="J70" i="4" s="1"/>
  <c r="D107" i="4"/>
  <c r="K107" i="4" s="1"/>
  <c r="D32" i="4"/>
  <c r="K32" i="4" s="1"/>
  <c r="C146" i="4"/>
  <c r="J146" i="4" s="1"/>
  <c r="C66" i="4"/>
  <c r="J66" i="4" s="1"/>
  <c r="D121" i="4"/>
  <c r="K121" i="4" s="1"/>
  <c r="C92" i="4"/>
  <c r="J92" i="4" s="1"/>
  <c r="C62" i="4"/>
  <c r="J62" i="4" s="1"/>
  <c r="C67" i="4"/>
  <c r="J67" i="4" s="1"/>
  <c r="C35" i="4"/>
  <c r="J35" i="4" s="1"/>
  <c r="D151" i="4"/>
  <c r="K151" i="4" s="1"/>
  <c r="D56" i="4"/>
  <c r="K56" i="4" s="1"/>
  <c r="D76" i="4"/>
  <c r="K76" i="4" s="1"/>
  <c r="C94" i="4"/>
  <c r="J94" i="4" s="1"/>
  <c r="C54" i="4"/>
  <c r="J54" i="4" s="1"/>
  <c r="C45" i="4"/>
  <c r="J45" i="4" s="1"/>
  <c r="C64" i="4"/>
  <c r="J64" i="4" s="1"/>
  <c r="C141" i="4"/>
  <c r="J141" i="4" s="1"/>
  <c r="D124" i="4"/>
  <c r="K124" i="4" s="1"/>
  <c r="D157" i="4"/>
  <c r="K157" i="4" s="1"/>
  <c r="C123" i="4"/>
  <c r="J123" i="4" s="1"/>
  <c r="D81" i="4"/>
  <c r="K81" i="4" s="1"/>
  <c r="D141" i="4"/>
  <c r="K141" i="4" s="1"/>
  <c r="C106" i="4"/>
  <c r="J106" i="4" s="1"/>
  <c r="C56" i="4"/>
  <c r="J56" i="4" s="1"/>
  <c r="D138" i="4"/>
  <c r="K138" i="4" s="1"/>
  <c r="C105" i="4"/>
  <c r="J105" i="4" s="1"/>
  <c r="D114" i="4"/>
  <c r="K114" i="4" s="1"/>
  <c r="C131" i="4"/>
  <c r="J131" i="4" s="1"/>
  <c r="D142" i="4"/>
  <c r="K142" i="4" s="1"/>
  <c r="D50" i="4"/>
  <c r="K50" i="4" s="1"/>
  <c r="C108" i="4"/>
  <c r="J108" i="4" s="1"/>
  <c r="C113" i="4"/>
  <c r="J113" i="4" s="1"/>
  <c r="D94" i="4"/>
  <c r="K94" i="4" s="1"/>
  <c r="D77" i="4"/>
  <c r="K77" i="4" s="1"/>
  <c r="C134" i="4"/>
  <c r="J134" i="4" s="1"/>
  <c r="D29" i="4"/>
  <c r="K29" i="4" s="1"/>
  <c r="D131" i="4"/>
  <c r="K131" i="4" s="1"/>
  <c r="D154" i="4"/>
  <c r="K154" i="4" s="1"/>
  <c r="D108" i="4"/>
  <c r="K108" i="4" s="1"/>
  <c r="D113" i="4"/>
  <c r="K113" i="4" s="1"/>
  <c r="D134" i="4"/>
  <c r="K134" i="4" s="1"/>
  <c r="D133" i="4"/>
  <c r="K133" i="4" s="1"/>
  <c r="C68" i="4"/>
  <c r="J68" i="4" s="1"/>
  <c r="C55" i="4"/>
  <c r="J55" i="4" s="1"/>
  <c r="C121" i="4"/>
  <c r="J121" i="4" s="1"/>
  <c r="C166" i="4"/>
  <c r="J166" i="4" s="1"/>
  <c r="C154" i="4"/>
  <c r="J154" i="4" s="1"/>
  <c r="C73" i="4"/>
  <c r="J73" i="4" s="1"/>
  <c r="C83" i="4"/>
  <c r="J83" i="4" s="1"/>
  <c r="D153" i="4"/>
  <c r="K153" i="4" s="1"/>
  <c r="D82" i="4"/>
  <c r="K82" i="4" s="1"/>
  <c r="D132" i="4"/>
  <c r="K132" i="4" s="1"/>
  <c r="D68" i="4"/>
  <c r="K68" i="4" s="1"/>
  <c r="D55" i="4"/>
  <c r="K55" i="4" s="1"/>
  <c r="D109" i="4"/>
  <c r="K109" i="4" s="1"/>
  <c r="C98" i="4"/>
  <c r="J98" i="4" s="1"/>
  <c r="D63" i="4"/>
  <c r="K63" i="4" s="1"/>
  <c r="D106" i="4"/>
  <c r="K106" i="4" s="1"/>
  <c r="D92" i="4"/>
  <c r="K92" i="4" s="1"/>
  <c r="C50" i="4"/>
  <c r="J50" i="4" s="1"/>
  <c r="D123" i="4"/>
  <c r="K123" i="4" s="1"/>
  <c r="D62" i="4"/>
  <c r="K62" i="4" s="1"/>
  <c r="C34" i="4"/>
  <c r="J34" i="4" s="1"/>
  <c r="D101" i="4"/>
  <c r="K101" i="4" s="1"/>
  <c r="D65" i="4"/>
  <c r="K65" i="4" s="1"/>
  <c r="D105" i="4"/>
  <c r="K105" i="4" s="1"/>
  <c r="D54" i="4"/>
  <c r="K54" i="4" s="1"/>
  <c r="D11" i="4"/>
  <c r="K11" i="4" s="1"/>
  <c r="C22" i="4"/>
  <c r="J22" i="4" s="1"/>
  <c r="C119" i="4"/>
  <c r="J119" i="4" s="1"/>
  <c r="C81" i="4"/>
  <c r="J81" i="4" s="1"/>
  <c r="C133" i="4"/>
  <c r="J133" i="4" s="1"/>
  <c r="C37" i="4"/>
  <c r="J37" i="4" s="1"/>
  <c r="C126" i="4"/>
  <c r="J126" i="4" s="1"/>
  <c r="C80" i="4"/>
  <c r="J80" i="4" s="1"/>
  <c r="C164" i="4"/>
  <c r="J164" i="4" s="1"/>
  <c r="D120" i="4"/>
  <c r="K120" i="4" s="1"/>
  <c r="C93" i="4"/>
  <c r="J93" i="4" s="1"/>
  <c r="C149" i="4"/>
  <c r="J149" i="4" s="1"/>
  <c r="C41" i="4"/>
  <c r="J41" i="4" s="1"/>
  <c r="C129" i="4"/>
  <c r="J129" i="4" s="1"/>
  <c r="C111" i="4"/>
  <c r="J111" i="4" s="1"/>
  <c r="C102" i="4"/>
  <c r="J102" i="4" s="1"/>
  <c r="C78" i="4"/>
  <c r="J78" i="4" s="1"/>
  <c r="C110" i="4"/>
  <c r="J110" i="4" s="1"/>
  <c r="C135" i="4"/>
  <c r="J135" i="4" s="1"/>
  <c r="D88" i="4"/>
  <c r="K88" i="4" s="1"/>
  <c r="C33" i="4"/>
  <c r="J33" i="4" s="1"/>
  <c r="C97" i="4"/>
  <c r="J97" i="4" s="1"/>
  <c r="C140" i="4"/>
  <c r="J140" i="4" s="1"/>
  <c r="C48" i="4"/>
  <c r="J48" i="4" s="1"/>
  <c r="C71" i="4"/>
  <c r="J71" i="4" s="1"/>
  <c r="C36" i="4"/>
  <c r="J36" i="4" s="1"/>
  <c r="C9" i="4"/>
  <c r="J9" i="4" s="1"/>
  <c r="D126" i="4"/>
  <c r="K126" i="4" s="1"/>
  <c r="D80" i="4"/>
  <c r="K80" i="4" s="1"/>
  <c r="D164" i="4"/>
  <c r="K164" i="4" s="1"/>
  <c r="C120" i="4"/>
  <c r="J120" i="4" s="1"/>
  <c r="D93" i="4"/>
  <c r="K93" i="4" s="1"/>
  <c r="D149" i="4"/>
  <c r="K149" i="4" s="1"/>
  <c r="D41" i="4"/>
  <c r="K41" i="4" s="1"/>
  <c r="D129" i="4"/>
  <c r="K129" i="4" s="1"/>
  <c r="D111" i="4"/>
  <c r="K111" i="4" s="1"/>
  <c r="D102" i="4"/>
  <c r="K102" i="4" s="1"/>
  <c r="D78" i="4"/>
  <c r="K78" i="4" s="1"/>
  <c r="D110" i="4"/>
  <c r="K110" i="4" s="1"/>
  <c r="D8" i="4"/>
  <c r="K8" i="4" s="1"/>
  <c r="D135" i="4"/>
  <c r="K135" i="4" s="1"/>
  <c r="C88" i="4"/>
  <c r="J88" i="4" s="1"/>
  <c r="D33" i="4"/>
  <c r="K33" i="4" s="1"/>
  <c r="D97" i="4"/>
  <c r="K97" i="4" s="1"/>
  <c r="D140" i="4"/>
  <c r="K140" i="4" s="1"/>
  <c r="D48" i="4"/>
  <c r="K48" i="4" s="1"/>
  <c r="D71" i="4"/>
  <c r="K71" i="4" s="1"/>
  <c r="D36" i="4"/>
  <c r="K36" i="4" s="1"/>
  <c r="D9" i="4"/>
  <c r="K9" i="4" s="1"/>
  <c r="C143" i="4"/>
  <c r="J143" i="4" s="1"/>
  <c r="C150" i="4"/>
  <c r="J150" i="4" s="1"/>
  <c r="C114" i="4"/>
  <c r="J114" i="4" s="1"/>
  <c r="C151" i="4"/>
  <c r="J151" i="4" s="1"/>
  <c r="I10" i="8" l="1"/>
  <c r="I30" i="8"/>
  <c r="D30" i="8"/>
  <c r="I12" i="8"/>
  <c r="I32" i="8" l="1"/>
  <c r="D32" i="8"/>
</calcChain>
</file>

<file path=xl/sharedStrings.xml><?xml version="1.0" encoding="utf-8"?>
<sst xmlns="http://schemas.openxmlformats.org/spreadsheetml/2006/main" count="1004" uniqueCount="392">
  <si>
    <t>黄色セルは近似曲線値</t>
    <rPh sb="0" eb="2">
      <t>キイロ</t>
    </rPh>
    <rPh sb="5" eb="7">
      <t>キンジ</t>
    </rPh>
    <rPh sb="7" eb="9">
      <t>キョクセン</t>
    </rPh>
    <rPh sb="9" eb="10">
      <t>チ</t>
    </rPh>
    <phoneticPr fontId="4"/>
  </si>
  <si>
    <t>テーブル
NO</t>
  </si>
  <si>
    <t>地位
コード</t>
  </si>
  <si>
    <t>林齢</t>
  </si>
  <si>
    <t>成長量</t>
    <rPh sb="0" eb="3">
      <t>セイチョウリョウ</t>
    </rPh>
    <phoneticPr fontId="5"/>
  </si>
  <si>
    <t>材積</t>
  </si>
  <si>
    <t>A</t>
  </si>
  <si>
    <t>B</t>
  </si>
  <si>
    <t>[年]</t>
    <rPh sb="1" eb="2">
      <t>ネン</t>
    </rPh>
    <phoneticPr fontId="5"/>
  </si>
  <si>
    <r>
      <t>[ｍ</t>
    </r>
    <r>
      <rPr>
        <vertAlign val="superscript"/>
        <sz val="11"/>
        <color theme="1"/>
        <rFont val="ＭＳ Ｐゴシック"/>
        <family val="3"/>
        <charset val="128"/>
      </rPr>
      <t>3</t>
    </r>
    <r>
      <rPr>
        <sz val="11"/>
        <color theme="1"/>
        <rFont val="ＭＳ Ｐゴシック"/>
        <family val="3"/>
        <charset val="128"/>
      </rPr>
      <t>]</t>
    </r>
  </si>
  <si>
    <t>選択樹種</t>
    <rPh sb="0" eb="2">
      <t>センタク</t>
    </rPh>
    <rPh sb="2" eb="4">
      <t>ジュシュ</t>
    </rPh>
    <phoneticPr fontId="4"/>
  </si>
  <si>
    <t>ﾃｰﾌﾞﾙ</t>
  </si>
  <si>
    <t>地位</t>
    <rPh sb="0" eb="2">
      <t>チイ</t>
    </rPh>
    <phoneticPr fontId="7"/>
  </si>
  <si>
    <t>（地位（等地））</t>
    <rPh sb="1" eb="3">
      <t>チイ</t>
    </rPh>
    <rPh sb="4" eb="5">
      <t>トウ</t>
    </rPh>
    <rPh sb="5" eb="6">
      <t>チ</t>
    </rPh>
    <phoneticPr fontId="7"/>
  </si>
  <si>
    <t>樹種</t>
    <rPh sb="0" eb="2">
      <t>ジュシュ</t>
    </rPh>
    <phoneticPr fontId="4"/>
  </si>
  <si>
    <t>ﾃｰﾌﾞﾙ
№</t>
  </si>
  <si>
    <t>渡島総合振興局</t>
    <rPh sb="0" eb="2">
      <t>オシマ</t>
    </rPh>
    <rPh sb="2" eb="4">
      <t>ソウゴウ</t>
    </rPh>
    <rPh sb="4" eb="7">
      <t>シンコウキョク</t>
    </rPh>
    <phoneticPr fontId="7"/>
  </si>
  <si>
    <t>檜山振興局</t>
    <rPh sb="0" eb="2">
      <t>ヒヤマ</t>
    </rPh>
    <rPh sb="2" eb="5">
      <t>シンコウキョク</t>
    </rPh>
    <phoneticPr fontId="7"/>
  </si>
  <si>
    <t>後志総合振興局</t>
    <rPh sb="0" eb="2">
      <t>シリベシ</t>
    </rPh>
    <rPh sb="2" eb="4">
      <t>ソウゴウ</t>
    </rPh>
    <rPh sb="4" eb="7">
      <t>シンコウキョク</t>
    </rPh>
    <phoneticPr fontId="7"/>
  </si>
  <si>
    <t>胆振総合振興局</t>
    <rPh sb="0" eb="2">
      <t>イブリ</t>
    </rPh>
    <rPh sb="2" eb="4">
      <t>ソウゴウ</t>
    </rPh>
    <rPh sb="4" eb="7">
      <t>シンコウキョク</t>
    </rPh>
    <phoneticPr fontId="7"/>
  </si>
  <si>
    <t>日高振興局</t>
    <rPh sb="0" eb="2">
      <t>ヒダカ</t>
    </rPh>
    <rPh sb="2" eb="5">
      <t>シンコウキョク</t>
    </rPh>
    <phoneticPr fontId="7"/>
  </si>
  <si>
    <t>石狩振興局</t>
    <rPh sb="0" eb="2">
      <t>イシカリ</t>
    </rPh>
    <rPh sb="2" eb="5">
      <t>シンコウキョク</t>
    </rPh>
    <phoneticPr fontId="7"/>
  </si>
  <si>
    <t>空知総合振興局</t>
    <rPh sb="0" eb="2">
      <t>ソラチ</t>
    </rPh>
    <rPh sb="2" eb="4">
      <t>ソウゴウ</t>
    </rPh>
    <rPh sb="4" eb="7">
      <t>シンコウキョク</t>
    </rPh>
    <phoneticPr fontId="7"/>
  </si>
  <si>
    <t>上川総合振興局</t>
    <rPh sb="0" eb="2">
      <t>カミカワ</t>
    </rPh>
    <rPh sb="2" eb="4">
      <t>ソウゴウ</t>
    </rPh>
    <rPh sb="4" eb="7">
      <t>シンコウキョク</t>
    </rPh>
    <phoneticPr fontId="7"/>
  </si>
  <si>
    <t>留萌振興局</t>
    <rPh sb="0" eb="2">
      <t>ルモイ</t>
    </rPh>
    <rPh sb="2" eb="5">
      <t>シンコウキョク</t>
    </rPh>
    <phoneticPr fontId="7"/>
  </si>
  <si>
    <t>宗谷総合振興局</t>
    <rPh sb="0" eb="2">
      <t>ソウヤ</t>
    </rPh>
    <rPh sb="2" eb="4">
      <t>ソウゴウ</t>
    </rPh>
    <rPh sb="4" eb="7">
      <t>シンコウキョク</t>
    </rPh>
    <phoneticPr fontId="7"/>
  </si>
  <si>
    <t>オホーツク総合振興局</t>
    <rPh sb="5" eb="7">
      <t>ソウゴウ</t>
    </rPh>
    <rPh sb="7" eb="10">
      <t>シンコウキョク</t>
    </rPh>
    <phoneticPr fontId="7"/>
  </si>
  <si>
    <t>根室振興局</t>
    <rPh sb="0" eb="2">
      <t>ネムロ</t>
    </rPh>
    <rPh sb="2" eb="5">
      <t>シンコウキョク</t>
    </rPh>
    <phoneticPr fontId="7"/>
  </si>
  <si>
    <t>釧路総合振興局</t>
    <rPh sb="0" eb="2">
      <t>クシロ</t>
    </rPh>
    <rPh sb="2" eb="4">
      <t>ソウゴウ</t>
    </rPh>
    <rPh sb="4" eb="7">
      <t>シンコウキョク</t>
    </rPh>
    <phoneticPr fontId="7"/>
  </si>
  <si>
    <t>十勝総合振興局</t>
    <rPh sb="0" eb="2">
      <t>トカチ</t>
    </rPh>
    <rPh sb="2" eb="4">
      <t>ソウゴウ</t>
    </rPh>
    <rPh sb="4" eb="7">
      <t>シンコウキョク</t>
    </rPh>
    <phoneticPr fontId="7"/>
  </si>
  <si>
    <t>松前町(まつまえ)</t>
  </si>
  <si>
    <t>福島町(ふくしま)</t>
  </si>
  <si>
    <t>知内町(しりうち)</t>
  </si>
  <si>
    <t>木古内町(きこない)</t>
  </si>
  <si>
    <t>北斗市（旧上磯町）(ほくと(旧かみいそ))</t>
    <rPh sb="14" eb="15">
      <t>キュウ</t>
    </rPh>
    <phoneticPr fontId="7"/>
  </si>
  <si>
    <t>北斗市（旧大野町）(ほくと(旧おおの))</t>
    <rPh sb="14" eb="15">
      <t>キュウ</t>
    </rPh>
    <phoneticPr fontId="7"/>
  </si>
  <si>
    <t>七飯町(ななえ)</t>
  </si>
  <si>
    <t>鹿部町(しかべ)</t>
  </si>
  <si>
    <t>森町（旧森町）(もり)</t>
  </si>
  <si>
    <t>森町（旧砂原町）(もり)</t>
  </si>
  <si>
    <t>八雲町（旧八雲町）(やくも(旧やくも))</t>
    <rPh sb="14" eb="15">
      <t>キュウ</t>
    </rPh>
    <phoneticPr fontId="7"/>
  </si>
  <si>
    <t>八雲町（旧熊石町）(やくも(旧くまいし))</t>
    <rPh sb="14" eb="15">
      <t>キュウ</t>
    </rPh>
    <phoneticPr fontId="7"/>
  </si>
  <si>
    <t>長万部町(おしゃまんべ)</t>
  </si>
  <si>
    <t>函館市（旧函館市）(はこだて(旧はこだて))</t>
    <rPh sb="15" eb="16">
      <t>キュウ</t>
    </rPh>
    <phoneticPr fontId="7"/>
  </si>
  <si>
    <t>函館市（旧戸井町）(はこだて(旧とい))</t>
    <rPh sb="15" eb="16">
      <t>キュウ</t>
    </rPh>
    <phoneticPr fontId="7"/>
  </si>
  <si>
    <t>函館市（旧恵山町）(はこだて(旧えさん))</t>
    <rPh sb="15" eb="16">
      <t>キュウ</t>
    </rPh>
    <phoneticPr fontId="7"/>
  </si>
  <si>
    <t>函館市（旧椴法華村）(はこだて(旧とどほっけ))</t>
    <rPh sb="16" eb="17">
      <t>キュウ</t>
    </rPh>
    <phoneticPr fontId="7"/>
  </si>
  <si>
    <t>函館市（旧南茅部町）(はこだて(旧みなみかやべ))</t>
    <rPh sb="16" eb="17">
      <t>キュウ</t>
    </rPh>
    <phoneticPr fontId="7"/>
  </si>
  <si>
    <t>江差町(えさし)</t>
  </si>
  <si>
    <t>上ノ国町(かみのくに)</t>
  </si>
  <si>
    <t>厚沢部町(あっさぶ)</t>
  </si>
  <si>
    <t>乙部町(おとべ)</t>
  </si>
  <si>
    <t>奥尻町(おくしり)</t>
  </si>
  <si>
    <t>せたな町（旧北檜山町）(せたな(旧きたひやま))</t>
    <rPh sb="16" eb="17">
      <t>キュウ</t>
    </rPh>
    <phoneticPr fontId="7"/>
  </si>
  <si>
    <t>せたな町（旧大成町）(せたな(旧たいせい))</t>
    <rPh sb="15" eb="16">
      <t>キュウ</t>
    </rPh>
    <phoneticPr fontId="7"/>
  </si>
  <si>
    <t>せたな町（旧瀬棚町）(せたな(旧せたな))</t>
    <rPh sb="15" eb="16">
      <t>キュウ</t>
    </rPh>
    <phoneticPr fontId="7"/>
  </si>
  <si>
    <t>今金町(いまかね)</t>
  </si>
  <si>
    <t>島牧村(しままき)</t>
  </si>
  <si>
    <t>寿都町(すっつ)</t>
  </si>
  <si>
    <t>黒松内町(くろまつない)</t>
  </si>
  <si>
    <t>蘭越町(らんこし)</t>
  </si>
  <si>
    <t>ニセコ町(にせこ)</t>
  </si>
  <si>
    <t>真狩村(まっかり)</t>
  </si>
  <si>
    <t>留寿都村(るすつ)</t>
  </si>
  <si>
    <t>喜茂別町(きもべつ)</t>
  </si>
  <si>
    <t>京極町(きょうごく)</t>
  </si>
  <si>
    <t>倶知安町(くっちゃん)</t>
  </si>
  <si>
    <t>共和町(きょうわ)</t>
  </si>
  <si>
    <t>岩内町(いわない)</t>
  </si>
  <si>
    <t>泊村(とまり)</t>
  </si>
  <si>
    <t>神恵内村(かもえない)</t>
  </si>
  <si>
    <t>積丹町(しゃこたん)</t>
  </si>
  <si>
    <t>古平町(ふるびら)</t>
  </si>
  <si>
    <t>仁木町(にき)</t>
  </si>
  <si>
    <t>余市町(よいち)</t>
  </si>
  <si>
    <t>赤井川村(あかいがわ)</t>
  </si>
  <si>
    <t>小樽市(おたる)</t>
  </si>
  <si>
    <t>豊浦町(とようら)</t>
  </si>
  <si>
    <t>洞爺湖町（旧虻田町）(とうやこ(旧あぶた))</t>
    <rPh sb="16" eb="17">
      <t>キュウ</t>
    </rPh>
    <phoneticPr fontId="7"/>
  </si>
  <si>
    <t>洞爺湖町（旧洞爺村）(とうやこ(旧とうや))</t>
    <rPh sb="16" eb="17">
      <t>キュウ</t>
    </rPh>
    <phoneticPr fontId="7"/>
  </si>
  <si>
    <t>壮瞥町(そうべつ)</t>
  </si>
  <si>
    <t>伊達市（旧伊達市）(だて(旧だて))</t>
    <rPh sb="13" eb="14">
      <t>キュウ</t>
    </rPh>
    <phoneticPr fontId="7"/>
  </si>
  <si>
    <t>伊達市（旧大滝村）(だて(旧おおたき))</t>
    <rPh sb="13" eb="14">
      <t>キュウ</t>
    </rPh>
    <phoneticPr fontId="7"/>
  </si>
  <si>
    <t>登別市(のぼりべつ)</t>
  </si>
  <si>
    <t>白老町(しらおい)</t>
  </si>
  <si>
    <t>安平町（旧早来町）(あびら(旧はやきた))</t>
    <rPh sb="14" eb="15">
      <t>キュウ</t>
    </rPh>
    <phoneticPr fontId="7"/>
  </si>
  <si>
    <t>安平町（旧追分町）(あびら（旧おいわけ))</t>
    <rPh sb="14" eb="15">
      <t>キュウ</t>
    </rPh>
    <phoneticPr fontId="7"/>
  </si>
  <si>
    <t>厚真町(あつま)</t>
  </si>
  <si>
    <t>むかわ町（旧鵡川町）(むかわ(旧むかわ))</t>
    <rPh sb="15" eb="16">
      <t>キュウ</t>
    </rPh>
    <phoneticPr fontId="7"/>
  </si>
  <si>
    <t>むかわ町（旧穂別町）(むかわ(旧ほべつ))</t>
    <rPh sb="15" eb="16">
      <t>キュウ</t>
    </rPh>
    <phoneticPr fontId="7"/>
  </si>
  <si>
    <t>苫小牧市(とまこまい)</t>
  </si>
  <si>
    <t>室蘭市(むろらん)</t>
  </si>
  <si>
    <t>平取町(びらとり)</t>
  </si>
  <si>
    <t>日高町（旧門別町）(ひだか(旧もんべつ))</t>
    <rPh sb="14" eb="15">
      <t>キュウ</t>
    </rPh>
    <phoneticPr fontId="7"/>
  </si>
  <si>
    <t>日高町（旧日高町）(ひだか(旧ひだか))</t>
    <rPh sb="14" eb="15">
      <t>キュウ</t>
    </rPh>
    <phoneticPr fontId="7"/>
  </si>
  <si>
    <t>新冠町(にいかっぷ)</t>
  </si>
  <si>
    <t>新ひだか町（旧静内町）(しんひだか(旧しずない))</t>
    <rPh sb="18" eb="19">
      <t>キュウ</t>
    </rPh>
    <phoneticPr fontId="7"/>
  </si>
  <si>
    <t>新ひだか町（旧三石町）(しんひだか(旧みついし))</t>
    <rPh sb="18" eb="19">
      <t>キュウ</t>
    </rPh>
    <phoneticPr fontId="7"/>
  </si>
  <si>
    <t>浦河町(うらかわ)</t>
  </si>
  <si>
    <t>様似町(さまに)</t>
  </si>
  <si>
    <t>えりも町(えりも)</t>
  </si>
  <si>
    <t>千歳市(ちとせ)</t>
  </si>
  <si>
    <t>恵庭市(えにわ)</t>
  </si>
  <si>
    <t>北広島市(きたひろしま)</t>
  </si>
  <si>
    <t>江別市(えべつ)</t>
  </si>
  <si>
    <t>札幌市(さっぽろ)</t>
  </si>
  <si>
    <t>当別町(とうべつ)</t>
  </si>
  <si>
    <t>石狩市（旧石狩市）(いしかり(旧いしかり))</t>
    <rPh sb="15" eb="16">
      <t>キュウ</t>
    </rPh>
    <phoneticPr fontId="7"/>
  </si>
  <si>
    <t>石狩市（旧厚田村）(いしかり(旧あつた))</t>
    <rPh sb="15" eb="16">
      <t>キュウ</t>
    </rPh>
    <phoneticPr fontId="7"/>
  </si>
  <si>
    <t>石狩市（旧浜益村）(いしかり(旧はまます))</t>
    <rPh sb="15" eb="16">
      <t>キュウ</t>
    </rPh>
    <phoneticPr fontId="7"/>
  </si>
  <si>
    <t>新篠津村(しんしのつ)</t>
  </si>
  <si>
    <t>夕張市(ゆうばり)</t>
  </si>
  <si>
    <t>栗山町(くりやま)</t>
  </si>
  <si>
    <t>由仁町(ゆに)</t>
  </si>
  <si>
    <t>長沼町(ながぬま)</t>
  </si>
  <si>
    <t>南幌町(なんぽろ)</t>
  </si>
  <si>
    <t>岩見沢市（旧岩見沢市）(いわみざわ(旧いわみざわ))</t>
    <rPh sb="18" eb="19">
      <t>キュウ</t>
    </rPh>
    <phoneticPr fontId="7"/>
  </si>
  <si>
    <t>岩見沢市（旧栗沢町）(いわみざわ(旧くりさわ))</t>
    <rPh sb="17" eb="18">
      <t>キュウ</t>
    </rPh>
    <phoneticPr fontId="7"/>
  </si>
  <si>
    <t>岩見沢市（旧北村）(いわみざわ(旧きたむら))</t>
    <rPh sb="16" eb="17">
      <t>キュウ</t>
    </rPh>
    <phoneticPr fontId="7"/>
  </si>
  <si>
    <t>三笠市(みかさ)</t>
  </si>
  <si>
    <t>美唄市(びばい)</t>
  </si>
  <si>
    <t>奈井江町(ないえ)</t>
  </si>
  <si>
    <t>新十津川町(しんとつかわ)</t>
  </si>
  <si>
    <t>月形町(つきがた)</t>
  </si>
  <si>
    <t>浦臼町(うらうす)</t>
  </si>
  <si>
    <t>砂川市(すながわ)</t>
  </si>
  <si>
    <t>赤平市(あかびら)</t>
  </si>
  <si>
    <t>滝川市(たきかわ)</t>
  </si>
  <si>
    <t>芦別市(あしべつ)</t>
  </si>
  <si>
    <t>歌志内市(うたしない)</t>
  </si>
  <si>
    <t>上砂川町(かみすながわ)</t>
  </si>
  <si>
    <t>深川市(ふかがわ)</t>
  </si>
  <si>
    <t>妹背牛町(もせうし)</t>
  </si>
  <si>
    <t>秩父別町(ちっぷべつ)</t>
  </si>
  <si>
    <t>沼田町(ぬまた)</t>
  </si>
  <si>
    <t>北竜町(ほくりゅう)</t>
  </si>
  <si>
    <t>雨竜町(うりゅう)</t>
  </si>
  <si>
    <t>旭川市(あさひかわ)</t>
  </si>
  <si>
    <t>鷹栖町(たかす)</t>
  </si>
  <si>
    <t>比布町(ぴっぷ)</t>
  </si>
  <si>
    <t>東神楽町(ひがしかぐら)</t>
  </si>
  <si>
    <t>美瑛町(びえい)</t>
  </si>
  <si>
    <t>東川町(ひがしかわ)</t>
  </si>
  <si>
    <t>当麻町(とうま)</t>
  </si>
  <si>
    <t>愛別町(あいべつ)</t>
  </si>
  <si>
    <t>上川町(かみかわ)</t>
  </si>
  <si>
    <t>上富良野町(かみふらの)</t>
  </si>
  <si>
    <t>中富良野町(なかふらの)</t>
  </si>
  <si>
    <t>富良野市(ふらの)</t>
  </si>
  <si>
    <t>南富良野町(みなみふらの)</t>
  </si>
  <si>
    <t>占冠村(しむかっぷ)</t>
  </si>
  <si>
    <t>和寒町(わっさむ)</t>
  </si>
  <si>
    <t>剣淵町(けんぶち)</t>
  </si>
  <si>
    <t>士別市（旧士別市）(しべつ(旧しべつ))</t>
    <rPh sb="14" eb="15">
      <t>キュウ</t>
    </rPh>
    <phoneticPr fontId="7"/>
  </si>
  <si>
    <t>士別市（旧朝日町）(しべつ(旧あさひ))</t>
    <rPh sb="14" eb="15">
      <t>キュウ</t>
    </rPh>
    <phoneticPr fontId="7"/>
  </si>
  <si>
    <t>名寄市（旧名寄市）(なよろ(旧なよろ))</t>
    <rPh sb="14" eb="15">
      <t>キュウ</t>
    </rPh>
    <phoneticPr fontId="7"/>
  </si>
  <si>
    <t>名寄市（旧風連町）(なよろ(旧ふうれん))</t>
    <rPh sb="14" eb="15">
      <t>キュウ</t>
    </rPh>
    <phoneticPr fontId="7"/>
  </si>
  <si>
    <t>下川町(しもかわ)</t>
  </si>
  <si>
    <t>美深町(びふか)</t>
  </si>
  <si>
    <t>音威子府村(おといねっぷ)</t>
  </si>
  <si>
    <t>中川町(なかがわ)</t>
  </si>
  <si>
    <t>幌加内町(ほろかない)</t>
  </si>
  <si>
    <t>増毛町(ましけ)</t>
  </si>
  <si>
    <t>留萌市(るもい)</t>
  </si>
  <si>
    <t>小平町(おびら)</t>
  </si>
  <si>
    <t>苫前町(とままえ)</t>
  </si>
  <si>
    <t>羽幌町(はぼろ)</t>
  </si>
  <si>
    <t>初山別村(しょさんべつ)</t>
  </si>
  <si>
    <t>遠別町(えんべつ)</t>
  </si>
  <si>
    <t>天塩町(てしお)</t>
  </si>
  <si>
    <t>猿払村(さるふつ)</t>
  </si>
  <si>
    <t>浜頓別町(はまとんべつ)</t>
  </si>
  <si>
    <t>中頓別町(なかとんべつ)</t>
  </si>
  <si>
    <t>枝幸町（旧枝幸町）(えさし(旧えさし))</t>
    <rPh sb="14" eb="15">
      <t>キュウ</t>
    </rPh>
    <phoneticPr fontId="7"/>
  </si>
  <si>
    <t>枝幸町（旧歌登町）(えさし(旧うたのぼり))</t>
    <rPh sb="14" eb="15">
      <t>キュウ</t>
    </rPh>
    <phoneticPr fontId="7"/>
  </si>
  <si>
    <t>豊富町(とよとみ)</t>
  </si>
  <si>
    <t>礼文町(れぶん)</t>
  </si>
  <si>
    <t>利尻町(りしり)</t>
  </si>
  <si>
    <t>利尻富士町(りしりふじ)</t>
  </si>
  <si>
    <t>稚内市(わっかない)</t>
  </si>
  <si>
    <t>幌延町(ほろのべ)</t>
  </si>
  <si>
    <t>斜里町(しゃり)</t>
  </si>
  <si>
    <t>清里町(きよさと)</t>
  </si>
  <si>
    <t>小清水町(こしみず)</t>
  </si>
  <si>
    <t>大空町（旧女満別町）(おおぞら(旧めまんべつ))</t>
    <rPh sb="16" eb="17">
      <t>キュウ</t>
    </rPh>
    <phoneticPr fontId="7"/>
  </si>
  <si>
    <t>大空町（旧東藻琴村）(おおぞら(旧ひがしもこと))</t>
    <rPh sb="16" eb="17">
      <t>キュウ</t>
    </rPh>
    <phoneticPr fontId="7"/>
  </si>
  <si>
    <t>網走市(あばしり)</t>
  </si>
  <si>
    <t>美幌町(びほろ)</t>
  </si>
  <si>
    <t>津別町(つべつ)</t>
  </si>
  <si>
    <t>北見市（旧北見市）(きたみ(旧きたみ))</t>
    <rPh sb="14" eb="15">
      <t>キュウ</t>
    </rPh>
    <phoneticPr fontId="7"/>
  </si>
  <si>
    <t>北見市（旧端野町）(きたみ(旧たんの))</t>
    <rPh sb="14" eb="15">
      <t>キュウ</t>
    </rPh>
    <phoneticPr fontId="7"/>
  </si>
  <si>
    <t>北見市（旧留辺蘂町）(きたみ(旧るべしべ))</t>
    <rPh sb="15" eb="16">
      <t>キュウ</t>
    </rPh>
    <phoneticPr fontId="7"/>
  </si>
  <si>
    <t>北見市（旧常呂町）(きたみ(旧ところ))</t>
    <rPh sb="14" eb="15">
      <t>キュウ</t>
    </rPh>
    <phoneticPr fontId="7"/>
  </si>
  <si>
    <t>訓子府町(くんねっぷ)</t>
  </si>
  <si>
    <t>置戸町(おけと)</t>
  </si>
  <si>
    <t>佐呂間町(さろま)</t>
  </si>
  <si>
    <t>遠軽町（旧遠軽町）(えんがる(旧えんがる))</t>
    <rPh sb="15" eb="16">
      <t>キュウ</t>
    </rPh>
    <phoneticPr fontId="7"/>
  </si>
  <si>
    <t>遠軽町（旧生田原町）(えんがる(旧いくたはら))</t>
    <rPh sb="16" eb="17">
      <t>キュウ</t>
    </rPh>
    <phoneticPr fontId="7"/>
  </si>
  <si>
    <t>遠軽町（旧丸瀬布町）(えんがる(旧まるせっぷ))</t>
    <rPh sb="16" eb="17">
      <t>キュウ</t>
    </rPh>
    <phoneticPr fontId="7"/>
  </si>
  <si>
    <t>遠軽町（旧白滝村）(えんがる(旧しらたき))</t>
    <rPh sb="15" eb="16">
      <t>キュウ</t>
    </rPh>
    <phoneticPr fontId="7"/>
  </si>
  <si>
    <t>上湧別町(かみゆうべつ)</t>
  </si>
  <si>
    <t>湧別町(ゆうべつ)</t>
  </si>
  <si>
    <t>紋別市(もんべつ)</t>
  </si>
  <si>
    <t>滝上町(たきのうえ)</t>
  </si>
  <si>
    <t>興部町(おこっぺ)</t>
  </si>
  <si>
    <t>西興部村(にしおこっぺ)</t>
  </si>
  <si>
    <t>雄武町(おうむ)</t>
  </si>
  <si>
    <t>根室市(ねむろ)</t>
  </si>
  <si>
    <t>別海町(べっかい)</t>
  </si>
  <si>
    <t>中標津町(なかしべつ)</t>
  </si>
  <si>
    <t>標津町(しべつ)</t>
  </si>
  <si>
    <t>羅臼町(らうす)</t>
  </si>
  <si>
    <t>白糠町(しらぬか)</t>
  </si>
  <si>
    <t>釧路市（旧釧路市）(くしろ(旧くしろ))</t>
    <rPh sb="14" eb="15">
      <t>キュウ</t>
    </rPh>
    <phoneticPr fontId="7"/>
  </si>
  <si>
    <t>釧路市（旧音別町）(くしろ(旧おんべつ))</t>
    <rPh sb="14" eb="15">
      <t>キュウ</t>
    </rPh>
    <phoneticPr fontId="7"/>
  </si>
  <si>
    <t>釧路市（旧阿寒町）(くしろ(旧あかん))</t>
    <rPh sb="14" eb="15">
      <t>キュウ</t>
    </rPh>
    <phoneticPr fontId="7"/>
  </si>
  <si>
    <t>釧路町(くしろちょう)</t>
  </si>
  <si>
    <t>鶴居村(つるい)</t>
  </si>
  <si>
    <t>標茶町(しべちゃ)</t>
  </si>
  <si>
    <t>弟子屈町(てしかが)</t>
  </si>
  <si>
    <t>厚岸町(あっけし)</t>
  </si>
  <si>
    <t>浜中町(はまなか)</t>
  </si>
  <si>
    <t>音更町(おとふけ)</t>
  </si>
  <si>
    <t>士幌町(しほろ)</t>
  </si>
  <si>
    <t>上士幌町(かみしほろ)</t>
  </si>
  <si>
    <t>鹿追町(しかおい)</t>
  </si>
  <si>
    <t>新得町(しんとく)</t>
  </si>
  <si>
    <t>清水町(しみず)</t>
  </si>
  <si>
    <t>芽室町(めむろ)</t>
  </si>
  <si>
    <t>中札内村(なかさつない)</t>
  </si>
  <si>
    <t>更別村(さらべつ)</t>
  </si>
  <si>
    <t>大樹町(たいき)</t>
  </si>
  <si>
    <t>広尾町(ひろお)</t>
  </si>
  <si>
    <t>幕別町（旧幕別町）(まくべつ(旧まくべつ))</t>
    <rPh sb="15" eb="16">
      <t>キュウ</t>
    </rPh>
    <phoneticPr fontId="7"/>
  </si>
  <si>
    <t>幕別町（旧忠類村）(まくべつ(旧ちゅうるい))</t>
    <rPh sb="15" eb="16">
      <t>キュウ</t>
    </rPh>
    <phoneticPr fontId="7"/>
  </si>
  <si>
    <t>池田町(いけだ)</t>
  </si>
  <si>
    <t>豊頃町(とよころ)</t>
  </si>
  <si>
    <t>本別町(ほんべつ)</t>
  </si>
  <si>
    <t>足寄町(あしょろ)</t>
  </si>
  <si>
    <t>陸別町(りくべつ)</t>
  </si>
  <si>
    <t>浦幌町(うらほろ)</t>
  </si>
  <si>
    <t>帯広市(おびひろ)</t>
  </si>
  <si>
    <t>アカエゾマツ</t>
  </si>
  <si>
    <t>アカマツ</t>
  </si>
  <si>
    <t>イチイ</t>
  </si>
  <si>
    <t>イチョウ</t>
  </si>
  <si>
    <t>エゾマツ</t>
  </si>
  <si>
    <t>カエデ</t>
  </si>
  <si>
    <t>カツラ</t>
  </si>
  <si>
    <t>カラマツ、チョウセンカラマツ、クリーンラーチ、グイマツ雑種Ｆ１</t>
    <rPh sb="27" eb="29">
      <t>ザッシュ</t>
    </rPh>
    <phoneticPr fontId="7"/>
  </si>
  <si>
    <t>キハダ</t>
  </si>
  <si>
    <t>キリ</t>
  </si>
  <si>
    <t>クリ</t>
  </si>
  <si>
    <t>クロマツ</t>
  </si>
  <si>
    <t>ケヤキ</t>
  </si>
  <si>
    <t>シナノキ</t>
  </si>
  <si>
    <t>シラカンバ、ウダイカンバ、コバノヤマハンノキ、グルチノーザハンノキ</t>
  </si>
  <si>
    <t>スギ</t>
  </si>
  <si>
    <t>ストローブマツ</t>
  </si>
  <si>
    <t>その他カンバ類</t>
    <rPh sb="2" eb="3">
      <t>タ</t>
    </rPh>
    <rPh sb="6" eb="7">
      <t>ルイ</t>
    </rPh>
    <phoneticPr fontId="7"/>
  </si>
  <si>
    <t>その他広葉樹（ヤナギ、クルミ等）</t>
    <rPh sb="2" eb="3">
      <t>タ</t>
    </rPh>
    <rPh sb="3" eb="6">
      <t>コウヨウジュ</t>
    </rPh>
    <rPh sb="14" eb="15">
      <t>トウ</t>
    </rPh>
    <phoneticPr fontId="7"/>
  </si>
  <si>
    <t>その他針葉樹（グイマツ他）</t>
    <rPh sb="2" eb="3">
      <t>タ</t>
    </rPh>
    <rPh sb="3" eb="6">
      <t>シンヨウジュ</t>
    </rPh>
    <rPh sb="11" eb="12">
      <t>ホカ</t>
    </rPh>
    <phoneticPr fontId="7"/>
  </si>
  <si>
    <t>ダケカンバ</t>
  </si>
  <si>
    <t>天然林広葉樹・混交林（針葉樹が７５％未満のもの）</t>
    <rPh sb="0" eb="2">
      <t>テンネン</t>
    </rPh>
    <rPh sb="2" eb="3">
      <t>リン</t>
    </rPh>
    <rPh sb="3" eb="6">
      <t>コウヨウジュ</t>
    </rPh>
    <rPh sb="7" eb="9">
      <t>コンコウ</t>
    </rPh>
    <rPh sb="9" eb="10">
      <t>リン</t>
    </rPh>
    <rPh sb="11" eb="14">
      <t>シンヨウジュ</t>
    </rPh>
    <rPh sb="18" eb="20">
      <t>ミマン</t>
    </rPh>
    <phoneticPr fontId="7"/>
  </si>
  <si>
    <t>天然林針葉樹（針葉樹が７５％以上のもの）</t>
    <rPh sb="0" eb="3">
      <t>テンネンリン</t>
    </rPh>
    <rPh sb="3" eb="6">
      <t>シンヨウジュ</t>
    </rPh>
    <rPh sb="7" eb="10">
      <t>シンヨウジュ</t>
    </rPh>
    <rPh sb="14" eb="16">
      <t>イジョウ</t>
    </rPh>
    <phoneticPr fontId="7"/>
  </si>
  <si>
    <t>トドマツ</t>
  </si>
  <si>
    <t>ドロノキ</t>
  </si>
  <si>
    <t>ナラ</t>
  </si>
  <si>
    <t>ニセアカシア</t>
  </si>
  <si>
    <t>ニレ</t>
  </si>
  <si>
    <t>ハリギリ（センノキ）</t>
  </si>
  <si>
    <t>ヒバ（ヒノキアスナロ）</t>
  </si>
  <si>
    <t>ブナ</t>
  </si>
  <si>
    <t>ホオノキ</t>
  </si>
  <si>
    <t>ポプラ、改良ポプラ、ギンドロ、ヤマナラシ</t>
    <rPh sb="4" eb="6">
      <t>カイリョウ</t>
    </rPh>
    <phoneticPr fontId="7"/>
  </si>
  <si>
    <t>ヤチダモ</t>
  </si>
  <si>
    <t>ヤマハンノキ、ケヤマハンノキ、ハンノキ</t>
  </si>
  <si>
    <t>ヨーロッパトウヒ</t>
  </si>
  <si>
    <t>地上部
地下部比率</t>
    <rPh sb="0" eb="3">
      <t>チジョウブ</t>
    </rPh>
    <rPh sb="4" eb="7">
      <t>チカブ</t>
    </rPh>
    <rPh sb="7" eb="9">
      <t>ヒリツ</t>
    </rPh>
    <phoneticPr fontId="7"/>
  </si>
  <si>
    <t>容積密度</t>
    <rPh sb="0" eb="2">
      <t>ヨウセキ</t>
    </rPh>
    <rPh sb="2" eb="4">
      <t>ミツド</t>
    </rPh>
    <phoneticPr fontId="7"/>
  </si>
  <si>
    <t>炭素含有率</t>
    <rPh sb="0" eb="2">
      <t>タンソ</t>
    </rPh>
    <rPh sb="2" eb="5">
      <t>ガンユウリツ</t>
    </rPh>
    <phoneticPr fontId="5"/>
  </si>
  <si>
    <t>BEF</t>
  </si>
  <si>
    <t>R</t>
  </si>
  <si>
    <t>D</t>
  </si>
  <si>
    <t>CF</t>
  </si>
  <si>
    <t>≦20</t>
  </si>
  <si>
    <t>&gt;20</t>
  </si>
  <si>
    <t>針葉樹</t>
    <rPh sb="0" eb="3">
      <t>シンヨウジュ</t>
    </rPh>
    <phoneticPr fontId="7"/>
  </si>
  <si>
    <t>広葉樹</t>
    <rPh sb="0" eb="3">
      <t>コウヨウジュ</t>
    </rPh>
    <phoneticPr fontId="7"/>
  </si>
  <si>
    <t>天然林広葉樹・混交林（針葉樹が７５％未満のもの）</t>
    <rPh sb="0" eb="3">
      <t>テンネンリン</t>
    </rPh>
    <rPh sb="3" eb="6">
      <t>コウヨウジュ</t>
    </rPh>
    <rPh sb="7" eb="9">
      <t>コンコウ</t>
    </rPh>
    <rPh sb="9" eb="10">
      <t>バヤシ</t>
    </rPh>
    <rPh sb="11" eb="14">
      <t>シンヨウジュ</t>
    </rPh>
    <rPh sb="18" eb="20">
      <t>ミマン</t>
    </rPh>
    <phoneticPr fontId="7"/>
  </si>
  <si>
    <t>引用：</t>
    <rPh sb="0" eb="2">
      <t>インヨウ</t>
    </rPh>
    <phoneticPr fontId="4"/>
  </si>
  <si>
    <t>温室効果ガスインベントリオフィス（編）、環境省地球環境局総務課脱炭素社会移行推進室（監修）「日本国温室効果ガスインベントリ報告書 2021年」、国立環境研究所地球システム領域地球環境研究センター（2021年）</t>
  </si>
  <si>
    <t>P359：表6-16　樹種別の生体バイオマス算定パラメータ</t>
    <rPh sb="5" eb="6">
      <t>ヒョウ</t>
    </rPh>
    <rPh sb="11" eb="13">
      <t>ジュシュ</t>
    </rPh>
    <rPh sb="13" eb="14">
      <t>ベツ</t>
    </rPh>
    <rPh sb="15" eb="17">
      <t>セイタイ</t>
    </rPh>
    <rPh sb="22" eb="24">
      <t>サンテイ</t>
    </rPh>
    <phoneticPr fontId="4"/>
  </si>
  <si>
    <t>テーブル</t>
  </si>
  <si>
    <t>樹種</t>
    <rPh sb="0" eb="1">
      <t>ジュ</t>
    </rPh>
    <rPh sb="1" eb="2">
      <t>シュ</t>
    </rPh>
    <phoneticPr fontId="7"/>
  </si>
  <si>
    <t>ﾊﾞｲｵﾏｽ拡大計数</t>
    <rPh sb="6" eb="8">
      <t>カクダイ</t>
    </rPh>
    <rPh sb="8" eb="10">
      <t>ケイスウ</t>
    </rPh>
    <phoneticPr fontId="5"/>
  </si>
  <si>
    <t>地上部地下部比率</t>
    <rPh sb="0" eb="3">
      <t>チジョウブ</t>
    </rPh>
    <rPh sb="3" eb="6">
      <t>チカブ</t>
    </rPh>
    <rPh sb="6" eb="8">
      <t>ヒリツ</t>
    </rPh>
    <phoneticPr fontId="5"/>
  </si>
  <si>
    <t>容積密度</t>
    <rPh sb="0" eb="2">
      <t>ヨウセキ</t>
    </rPh>
    <rPh sb="2" eb="4">
      <t>ミツド</t>
    </rPh>
    <phoneticPr fontId="5"/>
  </si>
  <si>
    <t>吸収量</t>
    <rPh sb="0" eb="3">
      <t>キュウシュウリョウ</t>
    </rPh>
    <phoneticPr fontId="5"/>
  </si>
  <si>
    <t>B×BEF×(1+R)×D×FC</t>
  </si>
  <si>
    <r>
      <t>[t-dm/m</t>
    </r>
    <r>
      <rPr>
        <vertAlign val="superscript"/>
        <sz val="11"/>
        <color theme="1"/>
        <rFont val="ＭＳ Ｐゴシック"/>
        <family val="3"/>
        <charset val="128"/>
      </rPr>
      <t>3</t>
    </r>
    <r>
      <rPr>
        <sz val="11"/>
        <color theme="1"/>
        <rFont val="ＭＳ Ｐゴシック"/>
        <family val="3"/>
        <charset val="128"/>
      </rPr>
      <t>]</t>
    </r>
  </si>
  <si>
    <t>[t-C/t-dm]</t>
  </si>
  <si>
    <t>[t-C/ha]</t>
  </si>
  <si>
    <t>ﾃｰﾌﾞﾙ№</t>
  </si>
  <si>
    <t>地位</t>
    <rPh sb="0" eb="2">
      <t>チイ</t>
    </rPh>
    <phoneticPr fontId="5"/>
  </si>
  <si>
    <t>テーブル１</t>
  </si>
  <si>
    <t>テーブル２</t>
  </si>
  <si>
    <t>市町村名</t>
    <rPh sb="0" eb="3">
      <t>シチョウソン</t>
    </rPh>
    <rPh sb="3" eb="4">
      <t>メイ</t>
    </rPh>
    <phoneticPr fontId="4"/>
  </si>
  <si>
    <t>テーブル№</t>
  </si>
  <si>
    <t>あ行</t>
    <rPh sb="1" eb="2">
      <t>ギョウ</t>
    </rPh>
    <phoneticPr fontId="7"/>
  </si>
  <si>
    <t>№１</t>
  </si>
  <si>
    <t>№7</t>
  </si>
  <si>
    <t>№2</t>
  </si>
  <si>
    <t>か行</t>
    <rPh sb="1" eb="2">
      <t>ギョウ</t>
    </rPh>
    <phoneticPr fontId="7"/>
  </si>
  <si>
    <t>さ行</t>
    <rPh sb="1" eb="2">
      <t>ギョウ</t>
    </rPh>
    <phoneticPr fontId="7"/>
  </si>
  <si>
    <t>た行</t>
    <rPh sb="1" eb="2">
      <t>ギョウ</t>
    </rPh>
    <phoneticPr fontId="7"/>
  </si>
  <si>
    <t>な行</t>
    <rPh sb="1" eb="2">
      <t>ギョウ</t>
    </rPh>
    <phoneticPr fontId="7"/>
  </si>
  <si>
    <t>は行</t>
    <rPh sb="1" eb="2">
      <t>ギョウ</t>
    </rPh>
    <phoneticPr fontId="7"/>
  </si>
  <si>
    <t>ま行</t>
    <rPh sb="1" eb="2">
      <t>ギョウ</t>
    </rPh>
    <phoneticPr fontId="7"/>
  </si>
  <si>
    <t>や行</t>
    <rPh sb="1" eb="2">
      <t>ギョウ</t>
    </rPh>
    <phoneticPr fontId="7"/>
  </si>
  <si>
    <t>ら行</t>
    <rPh sb="1" eb="2">
      <t>ギョウ</t>
    </rPh>
    <phoneticPr fontId="7"/>
  </si>
  <si>
    <t>わ行</t>
    <rPh sb="1" eb="2">
      <t>ギョウ</t>
    </rPh>
    <phoneticPr fontId="7"/>
  </si>
  <si>
    <t>○森林1haでは、どのくらい二酸化炭素を蓄えて（吸収）しているのでしょうか？</t>
    <rPh sb="14" eb="17">
      <t>ニサンカ</t>
    </rPh>
    <rPh sb="17" eb="19">
      <t>タンソ</t>
    </rPh>
    <phoneticPr fontId="7"/>
  </si>
  <si>
    <t>また、その成長は土壌や気候などの自然的な立地条件に大きく左右されるため、同じ林齢の樹種でも地域により成長の度合いも異なります。</t>
  </si>
  <si>
    <t>１．木（森）のある市町村を選んでください。（五十音順）</t>
    <rPh sb="2" eb="3">
      <t>キ</t>
    </rPh>
    <rPh sb="4" eb="5">
      <t>モリ</t>
    </rPh>
    <rPh sb="9" eb="12">
      <t>シチョウソン</t>
    </rPh>
    <rPh sb="13" eb="14">
      <t>エラ</t>
    </rPh>
    <rPh sb="22" eb="25">
      <t>ゴジュウオン</t>
    </rPh>
    <rPh sb="25" eb="26">
      <t>ジュン</t>
    </rPh>
    <phoneticPr fontId="7"/>
  </si>
  <si>
    <t>市町村</t>
    <rPh sb="0" eb="3">
      <t>シチョウソン</t>
    </rPh>
    <phoneticPr fontId="5"/>
  </si>
  <si>
    <t>t-C/ha</t>
  </si>
  <si>
    <t>←１年あたり</t>
    <rPh sb="2" eb="3">
      <t>ネン</t>
    </rPh>
    <phoneticPr fontId="4"/>
  </si>
  <si>
    <t>↑ダウンリストから選択↑</t>
  </si>
  <si>
    <t>２．木（森）の種類を選んでください。（五十音順）</t>
    <rPh sb="2" eb="3">
      <t>キ</t>
    </rPh>
    <rPh sb="4" eb="5">
      <t>モリ</t>
    </rPh>
    <rPh sb="7" eb="9">
      <t>シュルイ</t>
    </rPh>
    <rPh sb="10" eb="11">
      <t>エラ</t>
    </rPh>
    <rPh sb="19" eb="22">
      <t>ゴジユウオン</t>
    </rPh>
    <rPh sb="22" eb="23">
      <t>ジュン</t>
    </rPh>
    <phoneticPr fontId="7"/>
  </si>
  <si>
    <t>樹種</t>
    <rPh sb="0" eb="1">
      <t>ジュ</t>
    </rPh>
    <rPh sb="1" eb="2">
      <t>シュ</t>
    </rPh>
    <phoneticPr fontId="5"/>
  </si>
  <si>
    <t>３．その林齢を入力してください。</t>
    <rPh sb="4" eb="5">
      <t>ハヤシ</t>
    </rPh>
    <rPh sb="5" eb="6">
      <t>ヨワイ</t>
    </rPh>
    <rPh sb="7" eb="9">
      <t>ニュウリョク</t>
    </rPh>
    <phoneticPr fontId="7"/>
  </si>
  <si>
    <t>※２　若い林齢の場合、テーブル仕様上、材積や成長量がない場合は空欄となります。</t>
    <rPh sb="3" eb="4">
      <t>ワカ</t>
    </rPh>
    <rPh sb="5" eb="7">
      <t>リンレイ</t>
    </rPh>
    <rPh sb="8" eb="10">
      <t>バアイ</t>
    </rPh>
    <rPh sb="15" eb="17">
      <t>シヨウ</t>
    </rPh>
    <rPh sb="17" eb="18">
      <t>ジヨウ</t>
    </rPh>
    <rPh sb="19" eb="21">
      <t>ザイセキ</t>
    </rPh>
    <rPh sb="22" eb="25">
      <t>セイチョウリョウ</t>
    </rPh>
    <rPh sb="28" eb="30">
      <t>バアイ</t>
    </rPh>
    <rPh sb="31" eb="33">
      <t>クウラン</t>
    </rPh>
    <phoneticPr fontId="7"/>
  </si>
  <si>
    <t>林齢</t>
    <rPh sb="0" eb="1">
      <t>リン</t>
    </rPh>
    <rPh sb="1" eb="2">
      <t>レイ</t>
    </rPh>
    <phoneticPr fontId="5"/>
  </si>
  <si>
    <t>↑直接入力</t>
    <rPh sb="1" eb="3">
      <t>チョクセツ</t>
    </rPh>
    <rPh sb="3" eb="5">
      <t>ニュウリョク</t>
    </rPh>
    <phoneticPr fontId="7"/>
  </si>
  <si>
    <t>４-1．その森林の面積と本数がわかっている場合</t>
    <rPh sb="6" eb="8">
      <t>シンリン</t>
    </rPh>
    <rPh sb="9" eb="11">
      <t>メンセキ</t>
    </rPh>
    <rPh sb="12" eb="14">
      <t>ホンスウ</t>
    </rPh>
    <rPh sb="21" eb="23">
      <t>バアイ</t>
    </rPh>
    <phoneticPr fontId="7"/>
  </si>
  <si>
    <t>４-2．その森林の苗間(m)、列間(m)がわかっている場合</t>
    <rPh sb="27" eb="29">
      <t>バアイ</t>
    </rPh>
    <phoneticPr fontId="7"/>
  </si>
  <si>
    <t>（上記①～③の入力も必要）</t>
  </si>
  <si>
    <t>面積</t>
    <rPh sb="0" eb="2">
      <t>メンセキ</t>
    </rPh>
    <phoneticPr fontId="5"/>
  </si>
  <si>
    <t>苗間</t>
    <rPh sb="0" eb="2">
      <t>ビョウカン</t>
    </rPh>
    <phoneticPr fontId="5"/>
  </si>
  <si>
    <t>本数</t>
    <rPh sb="0" eb="2">
      <t>ホンスウ</t>
    </rPh>
    <phoneticPr fontId="5"/>
  </si>
  <si>
    <t>列間</t>
    <rPh sb="0" eb="2">
      <t>レツカン</t>
    </rPh>
    <phoneticPr fontId="5"/>
  </si>
  <si>
    <t>ha当たり植栽本数</t>
    <rPh sb="2" eb="3">
      <t>ア</t>
    </rPh>
    <rPh sb="5" eb="7">
      <t>ショクサイ</t>
    </rPh>
    <rPh sb="7" eb="9">
      <t>ホンスウ</t>
    </rPh>
    <phoneticPr fontId="5"/>
  </si>
  <si>
    <t>本／ha</t>
    <rPh sb="0" eb="1">
      <t>ホン</t>
    </rPh>
    <phoneticPr fontId="7"/>
  </si>
  <si>
    <t>1本当たり吸収量</t>
    <rPh sb="1" eb="2">
      <t>ホン</t>
    </rPh>
    <rPh sb="2" eb="3">
      <t>ア</t>
    </rPh>
    <rPh sb="5" eb="8">
      <t>キュウシュウリョウ</t>
    </rPh>
    <phoneticPr fontId="5"/>
  </si>
  <si>
    <t>t-C/本</t>
    <rPh sb="4" eb="5">
      <t>ホン</t>
    </rPh>
    <phoneticPr fontId="7"/>
  </si>
  <si>
    <t>（参考情報）</t>
    <rPh sb="3" eb="5">
      <t>ジョウホウ</t>
    </rPh>
    <phoneticPr fontId="4"/>
  </si>
  <si>
    <t>○１炭素トンって？</t>
  </si>
  <si>
    <r>
      <t>　１炭素トン</t>
    </r>
    <r>
      <rPr>
        <i/>
        <sz val="12"/>
        <color indexed="58"/>
        <rFont val="ＭＳ Ｐゴシック"/>
        <family val="3"/>
        <charset val="128"/>
      </rPr>
      <t xml:space="preserve"> （t-C）</t>
    </r>
    <r>
      <rPr>
        <sz val="12"/>
        <color indexed="58"/>
        <rFont val="ＭＳ Ｐゴシック"/>
        <family val="3"/>
        <charset val="128"/>
      </rPr>
      <t>は、標準的な８０年生のトドマツ約５本分に相当します。</t>
    </r>
  </si>
  <si>
    <r>
      <t>　…８０年生のトドマツ（太さ２８ｃｍ、高さ２５ｍ）１本の幹の材積は約０．７１ｍ</t>
    </r>
    <r>
      <rPr>
        <vertAlign val="superscript"/>
        <sz val="12"/>
        <color indexed="58"/>
        <rFont val="ＭＳ Ｐゴシック"/>
        <family val="3"/>
        <charset val="128"/>
      </rPr>
      <t>３</t>
    </r>
    <r>
      <rPr>
        <sz val="12"/>
        <color indexed="58"/>
        <rFont val="ＭＳ Ｐゴシック"/>
        <family val="3"/>
        <charset val="128"/>
      </rPr>
      <t>で、枝や根までいれて炭素重量に換算すると、</t>
    </r>
    <rPh sb="4" eb="6">
      <t>ネンセイ</t>
    </rPh>
    <rPh sb="30" eb="32">
      <t>ザイセキ</t>
    </rPh>
    <phoneticPr fontId="7"/>
  </si>
  <si>
    <t>０．７１（材積）×１．３８（バイオマス拡大係数）×（１＋０．２１）（１＋地上部地下部比率）×０．３１９（容積密度）×０．５１（炭素含有率）≒０．１９３炭素トン</t>
    <rPh sb="5" eb="7">
      <t>ザイセキ</t>
    </rPh>
    <rPh sb="19" eb="21">
      <t>カクダイ</t>
    </rPh>
    <rPh sb="21" eb="23">
      <t>ケイスウ</t>
    </rPh>
    <rPh sb="36" eb="39">
      <t>チジョウブ</t>
    </rPh>
    <rPh sb="39" eb="42">
      <t>チカブ</t>
    </rPh>
    <rPh sb="42" eb="44">
      <t>ヒリツ</t>
    </rPh>
    <phoneticPr fontId="7"/>
  </si>
  <si>
    <t>０．１９３×５本＝０．９６５≒１炭素トン</t>
    <rPh sb="7" eb="8">
      <t>ホン</t>
    </rPh>
    <rPh sb="16" eb="18">
      <t>タンソ</t>
    </rPh>
    <phoneticPr fontId="7"/>
  </si>
  <si>
    <r>
      <t>○木材１ｍ</t>
    </r>
    <r>
      <rPr>
        <vertAlign val="superscript"/>
        <sz val="12"/>
        <rFont val="HGP創英角ﾎﾟｯﾌﾟ体"/>
        <family val="3"/>
        <charset val="128"/>
      </rPr>
      <t>３</t>
    </r>
    <r>
      <rPr>
        <sz val="12"/>
        <rFont val="HGP創英角ﾎﾟｯﾌﾟ体"/>
        <family val="3"/>
        <charset val="128"/>
      </rPr>
      <t xml:space="preserve">は何炭素トンぐらい？ </t>
    </r>
  </si>
  <si>
    <r>
      <t>　木材１ｍ</t>
    </r>
    <r>
      <rPr>
        <vertAlign val="superscript"/>
        <sz val="12"/>
        <color indexed="58"/>
        <rFont val="ＭＳ Ｐゴシック"/>
        <family val="3"/>
        <charset val="128"/>
      </rPr>
      <t>３</t>
    </r>
    <r>
      <rPr>
        <sz val="12"/>
        <color indexed="58"/>
        <rFont val="ＭＳ Ｐゴシック"/>
        <family val="3"/>
        <charset val="128"/>
      </rPr>
      <t>は、約０．２炭素トンに相当します。</t>
    </r>
  </si>
  <si>
    <r>
      <t>　…木材の乾燥比重を約０．４</t>
    </r>
    <r>
      <rPr>
        <i/>
        <sz val="12"/>
        <color indexed="58"/>
        <rFont val="ＭＳ Ｐゴシック"/>
        <family val="3"/>
        <charset val="128"/>
      </rPr>
      <t>(t/m</t>
    </r>
    <r>
      <rPr>
        <i/>
        <vertAlign val="superscript"/>
        <sz val="12"/>
        <color indexed="58"/>
        <rFont val="ＭＳ Ｐゴシック"/>
        <family val="3"/>
        <charset val="128"/>
      </rPr>
      <t>3</t>
    </r>
    <r>
      <rPr>
        <i/>
        <sz val="12"/>
        <color indexed="58"/>
        <rFont val="ＭＳ Ｐゴシック"/>
        <family val="3"/>
        <charset val="128"/>
      </rPr>
      <t>)</t>
    </r>
    <r>
      <rPr>
        <sz val="12"/>
        <color indexed="58"/>
        <rFont val="ＭＳ Ｐゴシック"/>
        <family val="3"/>
        <charset val="128"/>
      </rPr>
      <t>とすると、１</t>
    </r>
    <r>
      <rPr>
        <i/>
        <sz val="12"/>
        <color indexed="58"/>
        <rFont val="ＭＳ Ｐゴシック"/>
        <family val="3"/>
        <charset val="128"/>
      </rPr>
      <t>(m</t>
    </r>
    <r>
      <rPr>
        <i/>
        <vertAlign val="superscript"/>
        <sz val="12"/>
        <color indexed="58"/>
        <rFont val="ＭＳ Ｐゴシック"/>
        <family val="3"/>
        <charset val="128"/>
      </rPr>
      <t>3</t>
    </r>
    <r>
      <rPr>
        <i/>
        <sz val="12"/>
        <color indexed="58"/>
        <rFont val="ＭＳ Ｐゴシック"/>
        <family val="3"/>
        <charset val="128"/>
      </rPr>
      <t>)</t>
    </r>
    <r>
      <rPr>
        <sz val="12"/>
        <color indexed="58"/>
        <rFont val="ＭＳ Ｐゴシック"/>
        <family val="3"/>
        <charset val="128"/>
      </rPr>
      <t xml:space="preserve"> ×０．４</t>
    </r>
    <r>
      <rPr>
        <i/>
        <sz val="12"/>
        <color indexed="58"/>
        <rFont val="ＭＳ Ｐゴシック"/>
        <family val="3"/>
        <charset val="128"/>
      </rPr>
      <t>(t/m</t>
    </r>
    <r>
      <rPr>
        <i/>
        <vertAlign val="superscript"/>
        <sz val="12"/>
        <color indexed="58"/>
        <rFont val="ＭＳ Ｐゴシック"/>
        <family val="3"/>
        <charset val="128"/>
      </rPr>
      <t>3</t>
    </r>
    <r>
      <rPr>
        <i/>
        <sz val="12"/>
        <color indexed="58"/>
        <rFont val="ＭＳ Ｐゴシック"/>
        <family val="3"/>
        <charset val="128"/>
      </rPr>
      <t>)</t>
    </r>
    <r>
      <rPr>
        <sz val="12"/>
        <color indexed="58"/>
        <rFont val="ＭＳ Ｐゴシック"/>
        <family val="3"/>
        <charset val="128"/>
      </rPr>
      <t>×０．５</t>
    </r>
    <r>
      <rPr>
        <i/>
        <sz val="12"/>
        <color indexed="58"/>
        <rFont val="ＭＳ Ｐゴシック"/>
        <family val="3"/>
        <charset val="128"/>
      </rPr>
      <t xml:space="preserve"> (t－C/ t)</t>
    </r>
    <r>
      <rPr>
        <sz val="12"/>
        <color indexed="58"/>
        <rFont val="ＭＳ Ｐゴシック"/>
        <family val="3"/>
        <charset val="128"/>
      </rPr>
      <t xml:space="preserve"> ＝０．２</t>
    </r>
    <r>
      <rPr>
        <i/>
        <sz val="12"/>
        <color indexed="58"/>
        <rFont val="ＭＳ Ｐゴシック"/>
        <family val="3"/>
        <charset val="128"/>
      </rPr>
      <t>(t-C)</t>
    </r>
  </si>
  <si>
    <t xml:space="preserve">○どうやって計算しているの？ </t>
  </si>
  <si>
    <t>　算出にあたっては、国立研究開発法人国立環境研究所温室効果ガスインベントリオフィスの「日本国温室効果ガスインベントリ報告書」に基づき、</t>
    <rPh sb="10" eb="12">
      <t>コクリツ</t>
    </rPh>
    <rPh sb="12" eb="14">
      <t>ケンキュウ</t>
    </rPh>
    <rPh sb="14" eb="16">
      <t>カイハツ</t>
    </rPh>
    <rPh sb="16" eb="18">
      <t>ホウジン</t>
    </rPh>
    <rPh sb="18" eb="20">
      <t>コクリツ</t>
    </rPh>
    <rPh sb="20" eb="22">
      <t>カンキョウ</t>
    </rPh>
    <rPh sb="22" eb="25">
      <t>ケンキュウショ</t>
    </rPh>
    <rPh sb="25" eb="27">
      <t>オンシツ</t>
    </rPh>
    <rPh sb="27" eb="29">
      <t>コウカ</t>
    </rPh>
    <phoneticPr fontId="7"/>
  </si>
  <si>
    <t>　吸収量＝成長量×バイオマス拡大係数×（１＋地上部に対する地下部の比率）×容積密度×炭素含有率　を用いました。</t>
    <rPh sb="1" eb="3">
      <t>キュウシュウ</t>
    </rPh>
    <rPh sb="3" eb="4">
      <t>リョウ</t>
    </rPh>
    <rPh sb="5" eb="8">
      <t>セイチョウリョウ</t>
    </rPh>
    <rPh sb="22" eb="25">
      <t>チジョウブ</t>
    </rPh>
    <rPh sb="26" eb="27">
      <t>タイ</t>
    </rPh>
    <rPh sb="29" eb="32">
      <t>チカブ</t>
    </rPh>
    <rPh sb="33" eb="35">
      <t>ヒリツ</t>
    </rPh>
    <phoneticPr fontId="7"/>
  </si>
  <si>
    <t>　また、上記の計算に代入する係数についても同報告書に掲載の数値（2021年）を引用しています。</t>
    <rPh sb="4" eb="6">
      <t>ジョウキ</t>
    </rPh>
    <rPh sb="7" eb="9">
      <t>ケイサン</t>
    </rPh>
    <rPh sb="10" eb="12">
      <t>ダイニュウ</t>
    </rPh>
    <rPh sb="14" eb="16">
      <t>ケイスウ</t>
    </rPh>
    <rPh sb="21" eb="22">
      <t>ドウ</t>
    </rPh>
    <rPh sb="22" eb="25">
      <t>ホウコクショ</t>
    </rPh>
    <rPh sb="26" eb="28">
      <t>ケイサイ</t>
    </rPh>
    <rPh sb="29" eb="31">
      <t>スウチ</t>
    </rPh>
    <rPh sb="36" eb="37">
      <t>ネン</t>
    </rPh>
    <rPh sb="39" eb="41">
      <t>インヨウ</t>
    </rPh>
    <phoneticPr fontId="7"/>
  </si>
  <si>
    <t>【参考URL】https://www.nies.go.jp/index.html</t>
    <rPh sb="1" eb="3">
      <t>サンコウ</t>
    </rPh>
    <phoneticPr fontId="7"/>
  </si>
  <si>
    <t>○計算に使用しているデータは？</t>
    <rPh sb="1" eb="3">
      <t>ケイサン</t>
    </rPh>
    <rPh sb="4" eb="6">
      <t>シヨウ</t>
    </rPh>
    <phoneticPr fontId="7"/>
  </si>
  <si>
    <t>　市町村ごとの樹種、各林齢に対するヘクタール当たり材積や成長量（厳密には成長率を乗じた値）は、北海道の森林計画で作成している森林調査簿で使用している市町村、樹種別の材積テーブルを使用しています。</t>
    <rPh sb="1" eb="4">
      <t>シチョウソン</t>
    </rPh>
    <rPh sb="10" eb="11">
      <t>カク</t>
    </rPh>
    <rPh sb="14" eb="15">
      <t>タイ</t>
    </rPh>
    <rPh sb="22" eb="23">
      <t>ア</t>
    </rPh>
    <rPh sb="25" eb="26">
      <t>ザイ</t>
    </rPh>
    <rPh sb="28" eb="31">
      <t>セイチョウリョウ</t>
    </rPh>
    <rPh sb="32" eb="34">
      <t>ゲンミツ</t>
    </rPh>
    <rPh sb="36" eb="39">
      <t>セイチョウリツ</t>
    </rPh>
    <rPh sb="40" eb="41">
      <t>ジョウ</t>
    </rPh>
    <rPh sb="43" eb="44">
      <t>アタイ</t>
    </rPh>
    <rPh sb="47" eb="50">
      <t>ホッカイドウ</t>
    </rPh>
    <rPh sb="51" eb="53">
      <t>シンリン</t>
    </rPh>
    <rPh sb="53" eb="55">
      <t>ケイカク</t>
    </rPh>
    <rPh sb="56" eb="58">
      <t>サクセイ</t>
    </rPh>
    <rPh sb="62" eb="64">
      <t>シンリン</t>
    </rPh>
    <rPh sb="64" eb="67">
      <t>チョウサボ</t>
    </rPh>
    <rPh sb="68" eb="70">
      <t>シヨウ</t>
    </rPh>
    <rPh sb="74" eb="77">
      <t>シチョウソン</t>
    </rPh>
    <rPh sb="78" eb="80">
      <t>ジュシュ</t>
    </rPh>
    <rPh sb="80" eb="81">
      <t>ベツ</t>
    </rPh>
    <rPh sb="82" eb="84">
      <t>ザイセキ</t>
    </rPh>
    <rPh sb="89" eb="91">
      <t>シヨウ</t>
    </rPh>
    <phoneticPr fontId="7"/>
  </si>
  <si>
    <t>　ただし、元々テーブルを適用しない樹種や若齢のためテーブル値が存在していない林齢の材積や成長量の一部は、現行のテーブル値を応用して算出をしているほか、材積では整数によるテーブル管理のため、若林齢では計算されない場合もあります。</t>
    <rPh sb="5" eb="7">
      <t>モトモト</t>
    </rPh>
    <rPh sb="12" eb="14">
      <t>テキヨウ</t>
    </rPh>
    <rPh sb="17" eb="19">
      <t>ジュシュ</t>
    </rPh>
    <rPh sb="20" eb="22">
      <t>ジャクレイ</t>
    </rPh>
    <rPh sb="29" eb="30">
      <t>チ</t>
    </rPh>
    <rPh sb="31" eb="33">
      <t>ソンザイ</t>
    </rPh>
    <rPh sb="38" eb="39">
      <t>リン</t>
    </rPh>
    <rPh sb="39" eb="40">
      <t>レイ</t>
    </rPh>
    <rPh sb="41" eb="43">
      <t>ザイセキ</t>
    </rPh>
    <rPh sb="44" eb="47">
      <t>セイチョウリョウ</t>
    </rPh>
    <rPh sb="48" eb="50">
      <t>イチブ</t>
    </rPh>
    <rPh sb="52" eb="54">
      <t>ゲンコウ</t>
    </rPh>
    <rPh sb="59" eb="60">
      <t>チ</t>
    </rPh>
    <rPh sb="61" eb="63">
      <t>オウヨウ</t>
    </rPh>
    <rPh sb="65" eb="67">
      <t>サンシュツ</t>
    </rPh>
    <rPh sb="75" eb="77">
      <t>ザイセキ</t>
    </rPh>
    <rPh sb="79" eb="81">
      <t>セイスウ</t>
    </rPh>
    <rPh sb="88" eb="90">
      <t>カンリ</t>
    </rPh>
    <rPh sb="94" eb="95">
      <t>ジャク</t>
    </rPh>
    <rPh sb="95" eb="96">
      <t>リン</t>
    </rPh>
    <rPh sb="96" eb="97">
      <t>レイ</t>
    </rPh>
    <rPh sb="99" eb="101">
      <t>ケイサン</t>
    </rPh>
    <rPh sb="105" eb="107">
      <t>バアイ</t>
    </rPh>
    <phoneticPr fontId="7"/>
  </si>
  <si>
    <t>　なお、データシートは、誤ってセル値を削除や変更がされないようシートの保護を行っているほか、全て非表示としていますが、表示やセルのコピーは可能としています。</t>
    <rPh sb="12" eb="13">
      <t>アヤマ</t>
    </rPh>
    <rPh sb="17" eb="18">
      <t>チ</t>
    </rPh>
    <rPh sb="19" eb="21">
      <t>サクジョ</t>
    </rPh>
    <rPh sb="22" eb="24">
      <t>ヘンコウ</t>
    </rPh>
    <rPh sb="35" eb="37">
      <t>ホゴ</t>
    </rPh>
    <rPh sb="38" eb="39">
      <t>オコナ</t>
    </rPh>
    <rPh sb="59" eb="61">
      <t>ヒョウジ</t>
    </rPh>
    <rPh sb="69" eb="71">
      <t>カノウ</t>
    </rPh>
    <phoneticPr fontId="7"/>
  </si>
  <si>
    <t>○注意事項</t>
    <rPh sb="1" eb="3">
      <t>チュウイ</t>
    </rPh>
    <rPh sb="3" eb="5">
      <t>ジコウ</t>
    </rPh>
    <phoneticPr fontId="7"/>
  </si>
  <si>
    <t>バイオマス拡大係数</t>
    <rPh sb="5" eb="7">
      <t>カクダイ</t>
    </rPh>
    <rPh sb="7" eb="9">
      <t>ケイスウ</t>
    </rPh>
    <phoneticPr fontId="7"/>
  </si>
  <si>
    <t>№5</t>
    <phoneticPr fontId="3"/>
  </si>
  <si>
    <t>カエデ</t>
    <phoneticPr fontId="3"/>
  </si>
  <si>
    <t>№4</t>
    <phoneticPr fontId="3"/>
  </si>
  <si>
    <t>№6</t>
    <phoneticPr fontId="3"/>
  </si>
  <si>
    <t>№8</t>
    <phoneticPr fontId="3"/>
  </si>
  <si>
    <t>№7、№9</t>
    <phoneticPr fontId="3"/>
  </si>
  <si>
    <t>№3</t>
    <phoneticPr fontId="3"/>
  </si>
  <si>
    <t>№4</t>
    <phoneticPr fontId="3"/>
  </si>
  <si>
    <t>テーブル８</t>
    <phoneticPr fontId="3"/>
  </si>
  <si>
    <t>テーブル７</t>
    <phoneticPr fontId="3"/>
  </si>
  <si>
    <t>テーブル６</t>
    <phoneticPr fontId="3"/>
  </si>
  <si>
    <t>テーブル５</t>
    <phoneticPr fontId="3"/>
  </si>
  <si>
    <t>テーブル４</t>
    <phoneticPr fontId="3"/>
  </si>
  <si>
    <t>テーブル３</t>
    <phoneticPr fontId="3"/>
  </si>
  <si>
    <t>A×BEF×(1+R)×D×FC</t>
    <phoneticPr fontId="3"/>
  </si>
  <si>
    <t>令和３年（2021年）森林計画照査適用テーブル一覧</t>
    <rPh sb="0" eb="2">
      <t>レイワ</t>
    </rPh>
    <rPh sb="3" eb="4">
      <t>ネン</t>
    </rPh>
    <rPh sb="9" eb="10">
      <t>ネン</t>
    </rPh>
    <rPh sb="11" eb="13">
      <t>シンリン</t>
    </rPh>
    <rPh sb="13" eb="15">
      <t>ケイカク</t>
    </rPh>
    <rPh sb="15" eb="17">
      <t>ショウサ</t>
    </rPh>
    <rPh sb="17" eb="19">
      <t>テキヨウ</t>
    </rPh>
    <rPh sb="23" eb="25">
      <t>イチラン</t>
    </rPh>
    <phoneticPr fontId="4"/>
  </si>
  <si>
    <t>樹木は樹種ごとに成長の度合い（二酸化炭素の吸収・固定量）が異なります。</t>
    <rPh sb="24" eb="26">
      <t>コテイ</t>
    </rPh>
    <phoneticPr fontId="3"/>
  </si>
  <si>
    <t>しかしながら、森林計画で使用している収穫表等を利用して、おおよそですが市町村単位で１haあたりの標準的な二酸化炭素の吸収・固定量の推計が可能です。</t>
    <rPh sb="7" eb="9">
      <t>シンリン</t>
    </rPh>
    <rPh sb="9" eb="11">
      <t>ケイカク</t>
    </rPh>
    <rPh sb="12" eb="14">
      <t>シヨウ</t>
    </rPh>
    <rPh sb="18" eb="20">
      <t>シュウカク</t>
    </rPh>
    <rPh sb="20" eb="21">
      <t>ヒョウ</t>
    </rPh>
    <rPh sb="21" eb="22">
      <t>トウ</t>
    </rPh>
    <rPh sb="23" eb="25">
      <t>リヨウ</t>
    </rPh>
    <rPh sb="35" eb="38">
      <t>シチョウソン</t>
    </rPh>
    <rPh sb="38" eb="40">
      <t>タンイ</t>
    </rPh>
    <rPh sb="52" eb="55">
      <t>ニサンカ</t>
    </rPh>
    <rPh sb="55" eb="57">
      <t>タンソ</t>
    </rPh>
    <rPh sb="61" eb="63">
      <t>コテイ</t>
    </rPh>
    <rPh sb="65" eb="67">
      <t>スイケイ</t>
    </rPh>
    <rPh sb="68" eb="70">
      <t>カノウ</t>
    </rPh>
    <phoneticPr fontId="4"/>
  </si>
  <si>
    <t>固定量</t>
    <rPh sb="0" eb="2">
      <t>コテイ</t>
    </rPh>
    <rPh sb="2" eb="3">
      <t>リョウ</t>
    </rPh>
    <phoneticPr fontId="5"/>
  </si>
  <si>
    <t>（参考）木1本当たりの吸収量・固定量を計算するには、標準地調査を行うなどして、1ha当たりの木の本数を計算する
　　　　必要がありますが、下記の方法でもおおよそに計算することが出来ます。</t>
    <rPh sb="1" eb="3">
      <t>サンコウ</t>
    </rPh>
    <rPh sb="4" eb="5">
      <t>キ</t>
    </rPh>
    <rPh sb="6" eb="7">
      <t>ホン</t>
    </rPh>
    <rPh sb="7" eb="8">
      <t>ア</t>
    </rPh>
    <rPh sb="11" eb="14">
      <t>キュウシュウリョウ</t>
    </rPh>
    <rPh sb="15" eb="17">
      <t>コテイ</t>
    </rPh>
    <rPh sb="17" eb="18">
      <t>リョウ</t>
    </rPh>
    <rPh sb="19" eb="21">
      <t>ケイサン</t>
    </rPh>
    <rPh sb="26" eb="28">
      <t>ヒョウジュン</t>
    </rPh>
    <rPh sb="28" eb="29">
      <t>チ</t>
    </rPh>
    <rPh sb="29" eb="31">
      <t>チョウサ</t>
    </rPh>
    <rPh sb="32" eb="33">
      <t>オコナ</t>
    </rPh>
    <rPh sb="42" eb="43">
      <t>ア</t>
    </rPh>
    <rPh sb="46" eb="47">
      <t>キ</t>
    </rPh>
    <rPh sb="48" eb="50">
      <t>ホンスウ</t>
    </rPh>
    <rPh sb="51" eb="53">
      <t>ケイサン</t>
    </rPh>
    <rPh sb="60" eb="62">
      <t>ヒツヨウ</t>
    </rPh>
    <rPh sb="69" eb="71">
      <t>カキ</t>
    </rPh>
    <rPh sb="72" eb="74">
      <t>ホウホウ</t>
    </rPh>
    <rPh sb="81" eb="83">
      <t>ケイサン</t>
    </rPh>
    <rPh sb="88" eb="90">
      <t>デキ</t>
    </rPh>
    <phoneticPr fontId="7"/>
  </si>
  <si>
    <t>1本当たり固定量</t>
    <rPh sb="1" eb="2">
      <t>ホン</t>
    </rPh>
    <rPh sb="2" eb="3">
      <t>ア</t>
    </rPh>
    <rPh sb="5" eb="7">
      <t>コテイ</t>
    </rPh>
    <rPh sb="7" eb="8">
      <t>リョウ</t>
    </rPh>
    <phoneticPr fontId="5"/>
  </si>
  <si>
    <t>　固定量＝材 　積×バイオマス拡大係数×（１＋地上部に対する地下部の比率）×容積密度×炭素含有率　を用いました。</t>
    <rPh sb="1" eb="3">
      <t>コテイ</t>
    </rPh>
    <rPh sb="3" eb="4">
      <t>リョウ</t>
    </rPh>
    <rPh sb="5" eb="6">
      <t>ザイ</t>
    </rPh>
    <rPh sb="8" eb="9">
      <t>ツモル</t>
    </rPh>
    <rPh sb="23" eb="26">
      <t>チジョウブ</t>
    </rPh>
    <rPh sb="27" eb="28">
      <t>タイ</t>
    </rPh>
    <rPh sb="30" eb="33">
      <t>チカブ</t>
    </rPh>
    <rPh sb="34" eb="36">
      <t>ヒリツ</t>
    </rPh>
    <phoneticPr fontId="7"/>
  </si>
  <si>
    <t>　多くの森林（樹種）の吸収量や固定量をおおよそで試算するために、本来では材積テーブルを適用していない「天然林針葉樹」や「針広混交林」は、それぞれ「天然林針葉樹＝トドマツのテーブル」、「針広混交林＝天然林広葉樹のテーブル」を代用し試算をしています。</t>
    <rPh sb="1" eb="2">
      <t>オオ</t>
    </rPh>
    <rPh sb="4" eb="6">
      <t>シンリン</t>
    </rPh>
    <rPh sb="7" eb="9">
      <t>ジュシュ</t>
    </rPh>
    <rPh sb="11" eb="14">
      <t>キュウシュウリョウ</t>
    </rPh>
    <rPh sb="24" eb="26">
      <t>シサン</t>
    </rPh>
    <rPh sb="32" eb="34">
      <t>ホンライ</t>
    </rPh>
    <rPh sb="36" eb="38">
      <t>ザイセキ</t>
    </rPh>
    <rPh sb="43" eb="45">
      <t>テキヨウ</t>
    </rPh>
    <rPh sb="51" eb="54">
      <t>テンネンリン</t>
    </rPh>
    <rPh sb="54" eb="57">
      <t>シンヨウジュ</t>
    </rPh>
    <rPh sb="60" eb="64">
      <t>シンコウコンコウ</t>
    </rPh>
    <rPh sb="64" eb="65">
      <t>リン</t>
    </rPh>
    <rPh sb="98" eb="101">
      <t>テンネンリン</t>
    </rPh>
    <rPh sb="101" eb="104">
      <t>コウヨウジュ</t>
    </rPh>
    <rPh sb="111" eb="113">
      <t>ダイヨウ</t>
    </rPh>
    <rPh sb="114" eb="116">
      <t>シサン</t>
    </rPh>
    <phoneticPr fontId="4"/>
  </si>
  <si>
    <r>
      <t xml:space="preserve">※１　樹種別に設定した林齢を超える値を入力した場合、" </t>
    </r>
    <r>
      <rPr>
        <sz val="9"/>
        <rFont val="HG丸ｺﾞｼｯｸM-PRO"/>
        <family val="3"/>
        <charset val="128"/>
      </rPr>
      <t>Err</t>
    </r>
    <r>
      <rPr>
        <sz val="9"/>
        <color indexed="58"/>
        <rFont val="HG丸ｺﾞｼｯｸM-PRO"/>
        <family val="3"/>
        <charset val="128"/>
      </rPr>
      <t>"と表示されます</t>
    </r>
    <rPh sb="3" eb="5">
      <t>ジュシュ</t>
    </rPh>
    <rPh sb="5" eb="6">
      <t>ベツ</t>
    </rPh>
    <rPh sb="14" eb="15">
      <t>コ</t>
    </rPh>
    <phoneticPr fontId="7"/>
  </si>
  <si>
    <t>　　　例（スギ１２０年、カラマツ８０年、トドマツ１５０年を超える値）</t>
    <rPh sb="3" eb="4">
      <t>レイ</t>
    </rPh>
    <rPh sb="29" eb="30">
      <t>コ</t>
    </rPh>
    <rPh sb="32" eb="33">
      <t>アタイ</t>
    </rPh>
    <phoneticPr fontId="7"/>
  </si>
  <si>
    <t>Ver.2022.09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</si>
</sst>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_ "/>
    <numFmt numFmtId="177" formatCode="0.00_ "/>
    <numFmt numFmtId="178" formatCode="0.0_ "/>
    <numFmt numFmtId="179" formatCode="0.000"/>
    <numFmt numFmtId="180" formatCode="0.0_ &quot;ha&quot;"/>
    <numFmt numFmtId="181" formatCode="0.00_ &quot;ha&quot;"/>
    <numFmt numFmtId="182" formatCode="0.0_ &quot;m&quot;"/>
    <numFmt numFmtId="183" formatCode="#,##0_ &quot;本&quot;"/>
    <numFmt numFmtId="184" formatCode="#,##0_ "/>
    <numFmt numFmtId="185" formatCode="#,##0.0000_ "/>
  </numFmts>
  <fonts count="35"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6"/>
      <name val="游ゴシック"/>
      <family val="3"/>
      <charset val="128"/>
    </font>
    <font>
      <sz val="6"/>
      <name val="ＭＳ 明朝"/>
      <family val="1"/>
      <charset val="128"/>
    </font>
    <font>
      <vertAlign val="superscript"/>
      <sz val="11"/>
      <color theme="1"/>
      <name val="ＭＳ Ｐゴシック"/>
      <family val="3"/>
      <charset val="128"/>
    </font>
    <font>
      <sz val="6"/>
      <name val="ＭＳ Ｐゴシック"/>
      <family val="3"/>
      <charset val="128"/>
    </font>
    <font>
      <b/>
      <sz val="16"/>
      <color theme="1"/>
      <name val="ＭＳ Ｐ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11"/>
      <name val="HG丸ｺﾞｼｯｸM-PRO"/>
      <family val="3"/>
      <charset val="128"/>
    </font>
    <font>
      <sz val="14"/>
      <name val="HG丸ｺﾞｼｯｸM-PRO"/>
      <family val="3"/>
      <charset val="128"/>
    </font>
    <font>
      <sz val="10"/>
      <name val="HG丸ｺﾞｼｯｸM-PRO"/>
      <family val="3"/>
      <charset val="128"/>
    </font>
    <font>
      <sz val="16"/>
      <name val="HG丸ｺﾞｼｯｸM-PRO"/>
      <family val="3"/>
      <charset val="128"/>
    </font>
    <font>
      <sz val="9"/>
      <name val="HG丸ｺﾞｼｯｸM-PRO"/>
      <family val="3"/>
      <charset val="128"/>
    </font>
    <font>
      <sz val="12"/>
      <name val="HG丸ｺﾞｼｯｸM-PRO"/>
      <family val="3"/>
      <charset val="128"/>
    </font>
    <font>
      <b/>
      <sz val="14"/>
      <name val="HG丸ｺﾞｼｯｸM-PRO"/>
      <family val="3"/>
      <charset val="128"/>
    </font>
    <font>
      <i/>
      <sz val="11"/>
      <name val="HG丸ｺﾞｼｯｸM-PRO"/>
      <family val="3"/>
      <charset val="128"/>
    </font>
    <font>
      <sz val="8"/>
      <name val="HG丸ｺﾞｼｯｸM-PRO"/>
      <family val="3"/>
      <charset val="128"/>
    </font>
    <font>
      <sz val="9"/>
      <color indexed="58"/>
      <name val="HG丸ｺﾞｼｯｸM-PRO"/>
      <family val="3"/>
      <charset val="128"/>
    </font>
    <font>
      <sz val="8"/>
      <color indexed="58"/>
      <name val="HG丸ｺﾞｼｯｸM-PRO"/>
      <family val="3"/>
      <charset val="128"/>
    </font>
    <font>
      <sz val="12"/>
      <name val="ＭＳ Ｐゴシック"/>
      <family val="3"/>
      <charset val="128"/>
    </font>
    <font>
      <sz val="10"/>
      <color indexed="58"/>
      <name val="HG丸ｺﾞｼｯｸM-PRO"/>
      <family val="3"/>
      <charset val="128"/>
    </font>
    <font>
      <sz val="7"/>
      <name val="HG丸ｺﾞｼｯｸM-PRO"/>
      <family val="3"/>
      <charset val="128"/>
    </font>
    <font>
      <sz val="12"/>
      <name val="HGP創英角ﾎﾟｯﾌﾟ体"/>
      <family val="3"/>
      <charset val="128"/>
    </font>
    <font>
      <b/>
      <sz val="12"/>
      <name val="HGP創英角ﾎﾟｯﾌﾟ体"/>
      <family val="3"/>
      <charset val="128"/>
    </font>
    <font>
      <sz val="12"/>
      <color indexed="58"/>
      <name val="ＭＳ Ｐゴシック"/>
      <family val="3"/>
      <charset val="128"/>
    </font>
    <font>
      <i/>
      <sz val="12"/>
      <color indexed="58"/>
      <name val="ＭＳ Ｐゴシック"/>
      <family val="3"/>
      <charset val="128"/>
    </font>
    <font>
      <vertAlign val="superscript"/>
      <sz val="12"/>
      <color indexed="58"/>
      <name val="ＭＳ Ｐゴシック"/>
      <family val="3"/>
      <charset val="128"/>
    </font>
    <font>
      <vertAlign val="superscript"/>
      <sz val="12"/>
      <name val="HGP創英角ﾎﾟｯﾌﾟ体"/>
      <family val="3"/>
      <charset val="128"/>
    </font>
    <font>
      <i/>
      <vertAlign val="superscript"/>
      <sz val="12"/>
      <color indexed="58"/>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indexed="15"/>
        <bgColor indexed="64"/>
      </patternFill>
    </fill>
    <fill>
      <patternFill patternType="solid">
        <fgColor rgb="FF00FFFF"/>
        <bgColor indexed="64"/>
      </patternFill>
    </fill>
    <fill>
      <patternFill patternType="solid">
        <fgColor theme="5" tint="0.79998168889431442"/>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206">
    <xf numFmtId="0" fontId="0" fillId="0" borderId="0" xfId="0">
      <alignment vertical="center"/>
    </xf>
    <xf numFmtId="0" fontId="2" fillId="0" borderId="0" xfId="0" applyFont="1" applyAlignment="1">
      <alignment vertical="center"/>
    </xf>
    <xf numFmtId="176" fontId="2" fillId="0" borderId="0" xfId="0" applyNumberFormat="1" applyFont="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0" fontId="2" fillId="2" borderId="2" xfId="0" applyFont="1" applyFill="1" applyBorder="1" applyAlignment="1">
      <alignment horizontal="center" vertical="center"/>
    </xf>
    <xf numFmtId="176" fontId="2" fillId="2" borderId="2" xfId="0" applyNumberFormat="1" applyFont="1" applyFill="1" applyBorder="1" applyAlignment="1">
      <alignment horizontal="center" vertical="center"/>
    </xf>
    <xf numFmtId="0" fontId="2" fillId="2" borderId="3" xfId="0" applyFont="1" applyFill="1" applyBorder="1" applyAlignment="1">
      <alignment horizontal="right" vertical="center"/>
    </xf>
    <xf numFmtId="176" fontId="2" fillId="2" borderId="3" xfId="0" applyNumberFormat="1" applyFont="1" applyFill="1" applyBorder="1" applyAlignment="1">
      <alignment horizontal="right" vertical="center"/>
    </xf>
    <xf numFmtId="0" fontId="2" fillId="3" borderId="4" xfId="0" applyFont="1" applyFill="1" applyBorder="1" applyAlignment="1">
      <alignment vertical="center"/>
    </xf>
    <xf numFmtId="176" fontId="2" fillId="3" borderId="4" xfId="0" applyNumberFormat="1" applyFont="1" applyFill="1" applyBorder="1" applyAlignment="1">
      <alignment vertical="center"/>
    </xf>
    <xf numFmtId="0" fontId="2" fillId="0" borderId="4" xfId="0" applyFont="1" applyBorder="1" applyAlignment="1">
      <alignment vertical="center"/>
    </xf>
    <xf numFmtId="176" fontId="2" fillId="0" borderId="4" xfId="0" applyNumberFormat="1" applyFont="1" applyBorder="1" applyAlignment="1">
      <alignment vertical="center"/>
    </xf>
    <xf numFmtId="0" fontId="2"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2" fillId="3" borderId="6" xfId="0" applyFont="1" applyFill="1" applyBorder="1" applyAlignment="1">
      <alignment horizontal="center" vertical="center"/>
    </xf>
    <xf numFmtId="0" fontId="8" fillId="4" borderId="6" xfId="0" applyFont="1" applyFill="1" applyBorder="1" applyAlignment="1">
      <alignment vertical="center"/>
    </xf>
    <xf numFmtId="0" fontId="8" fillId="4" borderId="7" xfId="0" applyFont="1" applyFill="1" applyBorder="1" applyAlignment="1">
      <alignment vertical="center"/>
    </xf>
    <xf numFmtId="0" fontId="2" fillId="0" borderId="0" xfId="0" applyFont="1" applyAlignment="1">
      <alignment horizontal="center" vertical="center" shrinkToFit="1"/>
    </xf>
    <xf numFmtId="0" fontId="7" fillId="2" borderId="4" xfId="0" applyFont="1" applyFill="1" applyBorder="1" applyAlignment="1">
      <alignment horizontal="center" vertical="center" wrapText="1" shrinkToFit="1"/>
    </xf>
    <xf numFmtId="0" fontId="11" fillId="2" borderId="4" xfId="0" applyFont="1" applyFill="1" applyBorder="1" applyAlignment="1">
      <alignment vertical="center"/>
    </xf>
    <xf numFmtId="0" fontId="2" fillId="3" borderId="9" xfId="0" applyFont="1" applyFill="1" applyBorder="1" applyAlignment="1">
      <alignment vertical="center"/>
    </xf>
    <xf numFmtId="0" fontId="2" fillId="0" borderId="3" xfId="0" applyFont="1" applyBorder="1" applyAlignment="1">
      <alignment vertical="center"/>
    </xf>
    <xf numFmtId="0" fontId="2" fillId="0" borderId="2" xfId="0" applyFont="1" applyFill="1" applyBorder="1" applyAlignment="1">
      <alignment vertical="center"/>
    </xf>
    <xf numFmtId="0" fontId="2" fillId="0" borderId="10" xfId="0" applyFont="1" applyBorder="1" applyAlignment="1">
      <alignment vertical="center"/>
    </xf>
    <xf numFmtId="0" fontId="2" fillId="0" borderId="5" xfId="0" applyFont="1" applyBorder="1" applyAlignment="1">
      <alignment vertical="center"/>
    </xf>
    <xf numFmtId="0" fontId="12" fillId="0" borderId="5"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Fill="1" applyBorder="1" applyAlignment="1">
      <alignment horizontal="center" vertical="center" shrinkToFit="1"/>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10" fillId="0" borderId="4" xfId="0" applyFont="1" applyBorder="1" applyAlignment="1">
      <alignment horizontal="center" vertical="center"/>
    </xf>
    <xf numFmtId="0" fontId="11" fillId="0" borderId="6" xfId="0" applyFont="1" applyBorder="1" applyAlignment="1">
      <alignment vertical="center"/>
    </xf>
    <xf numFmtId="177" fontId="10" fillId="0" borderId="4" xfId="0" applyNumberFormat="1" applyFont="1" applyBorder="1" applyAlignment="1">
      <alignment vertical="center"/>
    </xf>
    <xf numFmtId="176" fontId="10" fillId="0" borderId="4" xfId="0" applyNumberFormat="1" applyFont="1" applyBorder="1" applyAlignment="1">
      <alignment vertical="center"/>
    </xf>
    <xf numFmtId="0" fontId="11" fillId="0" borderId="0" xfId="0" applyFont="1" applyBorder="1" applyAlignment="1">
      <alignment vertical="center"/>
    </xf>
    <xf numFmtId="0" fontId="11" fillId="0" borderId="4"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5" borderId="4" xfId="0" applyFont="1" applyFill="1" applyBorder="1" applyAlignment="1">
      <alignment horizontal="center" vertical="center"/>
    </xf>
    <xf numFmtId="0" fontId="12" fillId="2" borderId="1" xfId="0" applyFont="1" applyFill="1" applyBorder="1" applyAlignment="1">
      <alignment horizontal="center" vertical="center"/>
    </xf>
    <xf numFmtId="176"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shrinkToFit="1"/>
    </xf>
    <xf numFmtId="0" fontId="12" fillId="2" borderId="1" xfId="0" applyFont="1" applyFill="1" applyBorder="1" applyAlignment="1">
      <alignment horizontal="center" vertical="center" wrapText="1"/>
    </xf>
    <xf numFmtId="0" fontId="9" fillId="0" borderId="0" xfId="0" applyFont="1" applyFill="1" applyBorder="1" applyAlignment="1">
      <alignment horizontal="center" vertical="center" shrinkToFit="1"/>
    </xf>
    <xf numFmtId="178" fontId="10" fillId="2" borderId="1"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0" xfId="0" applyFont="1" applyFill="1" applyBorder="1" applyAlignment="1">
      <alignment horizontal="center" vertical="center"/>
    </xf>
    <xf numFmtId="178" fontId="11" fillId="2" borderId="2" xfId="0" applyNumberFormat="1" applyFont="1" applyFill="1" applyBorder="1" applyAlignment="1">
      <alignment horizontal="center" vertical="center" shrinkToFit="1"/>
    </xf>
    <xf numFmtId="0" fontId="2" fillId="2" borderId="3" xfId="0" applyFont="1" applyFill="1" applyBorder="1" applyAlignment="1">
      <alignment horizontal="right" vertical="center" wrapText="1"/>
    </xf>
    <xf numFmtId="0" fontId="2" fillId="0" borderId="0" xfId="0" applyFont="1" applyFill="1" applyBorder="1" applyAlignment="1">
      <alignment horizontal="right" vertical="center"/>
    </xf>
    <xf numFmtId="178" fontId="2" fillId="2" borderId="3" xfId="0" applyNumberFormat="1" applyFont="1" applyFill="1" applyBorder="1" applyAlignment="1">
      <alignment horizontal="right" vertical="center"/>
    </xf>
    <xf numFmtId="0" fontId="2" fillId="2" borderId="4" xfId="0" applyFont="1" applyFill="1" applyBorder="1" applyAlignment="1">
      <alignment horizontal="right" vertical="center"/>
    </xf>
    <xf numFmtId="177" fontId="2" fillId="3" borderId="4" xfId="0" applyNumberFormat="1" applyFont="1" applyFill="1" applyBorder="1" applyAlignment="1">
      <alignment horizontal="right" vertical="center"/>
    </xf>
    <xf numFmtId="0" fontId="2" fillId="3" borderId="4" xfId="0" applyFont="1" applyFill="1" applyBorder="1" applyAlignment="1">
      <alignment horizontal="right" vertical="center" wrapText="1"/>
    </xf>
    <xf numFmtId="177" fontId="2" fillId="0" borderId="0" xfId="0" applyNumberFormat="1" applyFont="1" applyFill="1" applyBorder="1" applyAlignment="1">
      <alignment horizontal="right" vertical="center" wrapText="1"/>
    </xf>
    <xf numFmtId="177" fontId="2" fillId="6" borderId="4" xfId="0" applyNumberFormat="1" applyFont="1" applyFill="1" applyBorder="1" applyAlignment="1">
      <alignment horizontal="right" vertical="center" wrapText="1"/>
    </xf>
    <xf numFmtId="176" fontId="2" fillId="0" borderId="0" xfId="0" applyNumberFormat="1" applyFont="1" applyFill="1" applyBorder="1" applyAlignment="1">
      <alignment vertical="center"/>
    </xf>
    <xf numFmtId="177" fontId="2" fillId="0" borderId="0" xfId="0" applyNumberFormat="1" applyFont="1" applyFill="1" applyBorder="1" applyAlignment="1">
      <alignment vertical="center"/>
    </xf>
    <xf numFmtId="0" fontId="2" fillId="0" borderId="15" xfId="0" applyFont="1" applyFill="1" applyBorder="1" applyAlignment="1">
      <alignment horizontal="right" vertical="center" wrapText="1"/>
    </xf>
    <xf numFmtId="0" fontId="2" fillId="7" borderId="4" xfId="0" applyFont="1" applyFill="1" applyBorder="1" applyAlignment="1">
      <alignment horizontal="center" vertical="center"/>
    </xf>
    <xf numFmtId="0" fontId="2" fillId="8" borderId="1" xfId="0" applyFont="1" applyFill="1" applyBorder="1" applyAlignment="1">
      <alignment horizontal="center" vertical="center"/>
    </xf>
    <xf numFmtId="176" fontId="2" fillId="8"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8" borderId="2" xfId="0" applyFont="1" applyFill="1" applyBorder="1" applyAlignment="1">
      <alignment horizontal="center" vertical="center"/>
    </xf>
    <xf numFmtId="176" fontId="2" fillId="8"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8" borderId="3" xfId="0" applyFont="1" applyFill="1" applyBorder="1" applyAlignment="1">
      <alignment horizontal="right" vertical="center"/>
    </xf>
    <xf numFmtId="176" fontId="2" fillId="8" borderId="3" xfId="0" applyNumberFormat="1" applyFont="1" applyFill="1" applyBorder="1" applyAlignment="1">
      <alignment horizontal="right" vertical="center"/>
    </xf>
    <xf numFmtId="0" fontId="2" fillId="0" borderId="3" xfId="0" applyFont="1" applyFill="1" applyBorder="1" applyAlignment="1">
      <alignment horizontal="right" vertical="center"/>
    </xf>
    <xf numFmtId="176" fontId="2" fillId="0" borderId="3" xfId="0" applyNumberFormat="1" applyFont="1" applyFill="1" applyBorder="1" applyAlignment="1">
      <alignment horizontal="right" vertical="center"/>
    </xf>
    <xf numFmtId="179" fontId="2" fillId="0" borderId="4" xfId="0" applyNumberFormat="1" applyFont="1" applyBorder="1" applyAlignment="1">
      <alignment vertical="center"/>
    </xf>
    <xf numFmtId="177" fontId="2" fillId="0" borderId="4" xfId="0" applyNumberFormat="1" applyFont="1" applyBorder="1" applyAlignment="1">
      <alignment vertical="center"/>
    </xf>
    <xf numFmtId="178"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8"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wrapText="1"/>
    </xf>
    <xf numFmtId="0" fontId="10" fillId="0" borderId="0" xfId="0" applyFont="1" applyBorder="1" applyAlignment="1">
      <alignment vertical="center"/>
    </xf>
    <xf numFmtId="0" fontId="13" fillId="0" borderId="0" xfId="0" applyFont="1" applyBorder="1" applyAlignment="1">
      <alignment vertical="center"/>
    </xf>
    <xf numFmtId="0" fontId="13" fillId="0" borderId="0" xfId="0" applyFont="1">
      <alignment vertical="center"/>
    </xf>
    <xf numFmtId="0" fontId="12" fillId="0" borderId="0" xfId="0" applyFont="1" applyFill="1" applyBorder="1" applyAlignment="1">
      <alignment vertical="center"/>
    </xf>
    <xf numFmtId="0" fontId="12" fillId="0" borderId="0" xfId="0" applyFont="1" applyFill="1" applyBorder="1" applyAlignment="1">
      <alignment vertical="center" shrinkToFit="1"/>
    </xf>
    <xf numFmtId="0" fontId="2" fillId="0" borderId="0" xfId="0" applyFont="1">
      <alignment vertical="center"/>
    </xf>
    <xf numFmtId="0" fontId="2"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lignment vertical="center"/>
    </xf>
    <xf numFmtId="0" fontId="14" fillId="9" borderId="0" xfId="0" applyFont="1" applyFill="1" applyAlignment="1">
      <alignment vertical="center"/>
    </xf>
    <xf numFmtId="0" fontId="15" fillId="9" borderId="0" xfId="0" applyFont="1" applyFill="1" applyAlignment="1">
      <alignment vertical="center"/>
    </xf>
    <xf numFmtId="0" fontId="16" fillId="9" borderId="0" xfId="0" applyFont="1" applyFill="1" applyAlignment="1">
      <alignment vertical="center"/>
    </xf>
    <xf numFmtId="0" fontId="14" fillId="0" borderId="0" xfId="0" applyFont="1" applyAlignment="1">
      <alignment vertical="center"/>
    </xf>
    <xf numFmtId="0" fontId="15" fillId="9" borderId="17" xfId="0" applyFont="1" applyFill="1" applyBorder="1" applyAlignment="1">
      <alignment vertical="center"/>
    </xf>
    <xf numFmtId="0" fontId="15" fillId="9" borderId="18" xfId="0" applyFont="1" applyFill="1" applyBorder="1" applyAlignment="1">
      <alignment vertical="center"/>
    </xf>
    <xf numFmtId="0" fontId="15" fillId="9" borderId="0" xfId="0" applyFont="1" applyFill="1" applyBorder="1" applyAlignment="1">
      <alignment vertical="center"/>
    </xf>
    <xf numFmtId="0" fontId="15" fillId="9" borderId="20" xfId="0" applyFont="1" applyFill="1" applyBorder="1" applyAlignment="1">
      <alignment vertical="center"/>
    </xf>
    <xf numFmtId="0" fontId="18" fillId="9" borderId="19" xfId="0" applyFont="1" applyFill="1" applyBorder="1" applyAlignment="1">
      <alignment vertical="center"/>
    </xf>
    <xf numFmtId="0" fontId="18" fillId="9" borderId="0" xfId="0" applyFont="1" applyFill="1" applyBorder="1" applyAlignment="1">
      <alignment vertical="center"/>
    </xf>
    <xf numFmtId="0" fontId="18" fillId="9" borderId="0" xfId="0" applyFont="1" applyFill="1" applyBorder="1" applyAlignment="1">
      <alignment vertical="center" wrapText="1"/>
    </xf>
    <xf numFmtId="0" fontId="15" fillId="9" borderId="19" xfId="0" applyFont="1" applyFill="1" applyBorder="1" applyAlignment="1">
      <alignment vertical="center"/>
    </xf>
    <xf numFmtId="0" fontId="14" fillId="9" borderId="19" xfId="0" applyFont="1" applyFill="1" applyBorder="1" applyAlignment="1">
      <alignment vertical="center"/>
    </xf>
    <xf numFmtId="0" fontId="14" fillId="9" borderId="0" xfId="0" applyFont="1" applyFill="1" applyBorder="1" applyAlignment="1">
      <alignment vertical="center"/>
    </xf>
    <xf numFmtId="0" fontId="15" fillId="9" borderId="0" xfId="0" applyFont="1" applyFill="1" applyBorder="1" applyAlignment="1">
      <alignment vertical="center" shrinkToFit="1"/>
    </xf>
    <xf numFmtId="0" fontId="15" fillId="0" borderId="19" xfId="0" applyFont="1" applyFill="1" applyBorder="1" applyAlignment="1">
      <alignment vertical="center"/>
    </xf>
    <xf numFmtId="0" fontId="19" fillId="10" borderId="21" xfId="0" applyFont="1" applyFill="1" applyBorder="1" applyAlignment="1">
      <alignment horizontal="center" vertical="center"/>
    </xf>
    <xf numFmtId="0" fontId="15" fillId="9" borderId="23" xfId="0" applyFont="1" applyFill="1" applyBorder="1" applyAlignment="1">
      <alignment horizontal="center" vertical="center"/>
    </xf>
    <xf numFmtId="177" fontId="20" fillId="9" borderId="23" xfId="0" applyNumberFormat="1" applyFont="1" applyFill="1" applyBorder="1" applyAlignment="1">
      <alignment horizontal="right" vertical="center"/>
    </xf>
    <xf numFmtId="0" fontId="21" fillId="9" borderId="23" xfId="0" applyFont="1" applyFill="1" applyBorder="1" applyAlignment="1">
      <alignment vertical="center"/>
    </xf>
    <xf numFmtId="0" fontId="15" fillId="9" borderId="0" xfId="0" applyFont="1" applyFill="1" applyBorder="1" applyAlignment="1">
      <alignment horizontal="center" vertical="center"/>
    </xf>
    <xf numFmtId="0" fontId="14" fillId="9" borderId="19" xfId="0" applyFont="1" applyFill="1" applyBorder="1" applyAlignment="1">
      <alignment horizontal="left" vertical="center"/>
    </xf>
    <xf numFmtId="0" fontId="15" fillId="9" borderId="0" xfId="0" applyFont="1" applyFill="1" applyBorder="1" applyAlignment="1">
      <alignment horizontal="center" vertical="center" shrinkToFit="1"/>
    </xf>
    <xf numFmtId="0" fontId="22" fillId="9" borderId="0" xfId="0" applyFont="1" applyFill="1" applyBorder="1" applyAlignment="1">
      <alignment vertical="center"/>
    </xf>
    <xf numFmtId="177" fontId="15" fillId="9" borderId="0" xfId="0" applyNumberFormat="1" applyFont="1" applyFill="1" applyBorder="1" applyAlignment="1">
      <alignment vertical="center"/>
    </xf>
    <xf numFmtId="0" fontId="19" fillId="10" borderId="24" xfId="0" applyFont="1" applyFill="1" applyBorder="1" applyAlignment="1">
      <alignment horizontal="center" vertical="center"/>
    </xf>
    <xf numFmtId="0" fontId="19" fillId="9" borderId="0" xfId="0" applyFont="1" applyFill="1" applyBorder="1" applyAlignment="1">
      <alignment horizontal="center" vertical="center"/>
    </xf>
    <xf numFmtId="0" fontId="14" fillId="9" borderId="20" xfId="0" applyFont="1" applyFill="1" applyBorder="1" applyAlignment="1">
      <alignment vertical="center"/>
    </xf>
    <xf numFmtId="0" fontId="19" fillId="9" borderId="0" xfId="0" applyFont="1" applyFill="1" applyBorder="1" applyAlignment="1">
      <alignment horizontal="center" vertical="center" shrinkToFit="1"/>
    </xf>
    <xf numFmtId="0" fontId="24" fillId="9" borderId="0" xfId="0" applyFont="1" applyFill="1" applyBorder="1" applyAlignment="1">
      <alignment vertical="center" shrinkToFit="1"/>
    </xf>
    <xf numFmtId="0" fontId="24" fillId="9" borderId="20" xfId="0" applyFont="1" applyFill="1" applyBorder="1" applyAlignment="1">
      <alignment vertical="center" shrinkToFit="1"/>
    </xf>
    <xf numFmtId="0" fontId="22" fillId="9" borderId="0" xfId="0" applyFont="1" applyFill="1" applyBorder="1" applyAlignment="1">
      <alignment horizontal="right" vertical="center"/>
    </xf>
    <xf numFmtId="0" fontId="25" fillId="9" borderId="0" xfId="0" applyFont="1" applyFill="1" applyBorder="1" applyAlignment="1">
      <alignment vertical="center" wrapText="1"/>
    </xf>
    <xf numFmtId="0" fontId="26" fillId="9" borderId="0" xfId="0" applyFont="1" applyFill="1" applyBorder="1" applyAlignment="1">
      <alignment vertical="center" wrapText="1"/>
    </xf>
    <xf numFmtId="0" fontId="0" fillId="9" borderId="20" xfId="0" applyFill="1" applyBorder="1" applyAlignment="1">
      <alignment vertical="center" wrapText="1"/>
    </xf>
    <xf numFmtId="180" fontId="19" fillId="9" borderId="0" xfId="0" applyNumberFormat="1" applyFont="1" applyFill="1" applyBorder="1" applyAlignment="1">
      <alignment horizontal="center" vertical="center" shrinkToFit="1"/>
    </xf>
    <xf numFmtId="0" fontId="15" fillId="0" borderId="0" xfId="0" applyFont="1" applyAlignment="1">
      <alignment vertical="center"/>
    </xf>
    <xf numFmtId="181" fontId="19" fillId="3" borderId="24" xfId="0" applyNumberFormat="1" applyFont="1" applyFill="1" applyBorder="1" applyAlignment="1">
      <alignment horizontal="right" vertical="center" shrinkToFit="1"/>
    </xf>
    <xf numFmtId="181" fontId="19" fillId="9" borderId="0" xfId="0" applyNumberFormat="1" applyFont="1" applyFill="1" applyBorder="1" applyAlignment="1">
      <alignment vertical="center" shrinkToFit="1"/>
    </xf>
    <xf numFmtId="182" fontId="19" fillId="3" borderId="24" xfId="0" applyNumberFormat="1" applyFont="1" applyFill="1" applyBorder="1" applyAlignment="1">
      <alignment vertical="center" shrinkToFit="1"/>
    </xf>
    <xf numFmtId="182" fontId="19" fillId="9" borderId="0" xfId="0" applyNumberFormat="1" applyFont="1" applyFill="1" applyBorder="1" applyAlignment="1">
      <alignment vertical="center" shrinkToFit="1"/>
    </xf>
    <xf numFmtId="0" fontId="16" fillId="9" borderId="20" xfId="0" applyFont="1" applyFill="1" applyBorder="1" applyAlignment="1">
      <alignment vertical="center"/>
    </xf>
    <xf numFmtId="183" fontId="19" fillId="3" borderId="24" xfId="1" applyNumberFormat="1" applyFont="1" applyFill="1" applyBorder="1" applyAlignment="1">
      <alignment horizontal="right" vertical="center" shrinkToFit="1"/>
    </xf>
    <xf numFmtId="183" fontId="19" fillId="9" borderId="0" xfId="1" applyNumberFormat="1" applyFont="1" applyFill="1" applyBorder="1" applyAlignment="1">
      <alignment vertical="center" shrinkToFit="1"/>
    </xf>
    <xf numFmtId="0" fontId="15" fillId="9" borderId="23" xfId="0" applyFont="1" applyFill="1" applyBorder="1" applyAlignment="1">
      <alignment vertical="center" shrinkToFit="1"/>
    </xf>
    <xf numFmtId="184" fontId="20" fillId="9" borderId="23" xfId="0" applyNumberFormat="1" applyFont="1" applyFill="1" applyBorder="1" applyAlignment="1">
      <alignment horizontal="right" vertical="center"/>
    </xf>
    <xf numFmtId="0" fontId="15" fillId="9" borderId="0" xfId="0" applyFont="1" applyFill="1" applyBorder="1" applyAlignment="1">
      <alignment horizontal="right" vertical="center"/>
    </xf>
    <xf numFmtId="185" fontId="20" fillId="9" borderId="23" xfId="0" applyNumberFormat="1" applyFont="1" applyFill="1" applyBorder="1" applyAlignment="1">
      <alignment horizontal="right" vertical="center"/>
    </xf>
    <xf numFmtId="0" fontId="27" fillId="9" borderId="15" xfId="0" applyFont="1" applyFill="1" applyBorder="1" applyAlignment="1">
      <alignment vertical="center" shrinkToFit="1"/>
    </xf>
    <xf numFmtId="0" fontId="15" fillId="9" borderId="25" xfId="0" applyFont="1" applyFill="1" applyBorder="1" applyAlignment="1">
      <alignment vertical="center"/>
    </xf>
    <xf numFmtId="0" fontId="15" fillId="9" borderId="23" xfId="0" applyFont="1" applyFill="1" applyBorder="1" applyAlignment="1">
      <alignment vertical="center"/>
    </xf>
    <xf numFmtId="0" fontId="27" fillId="9" borderId="23" xfId="0" applyFont="1" applyFill="1" applyBorder="1" applyAlignment="1">
      <alignment vertical="center" shrinkToFit="1"/>
    </xf>
    <xf numFmtId="0" fontId="16" fillId="9" borderId="0" xfId="0" applyFont="1" applyFill="1" applyBorder="1" applyAlignment="1">
      <alignment vertical="center"/>
    </xf>
    <xf numFmtId="0" fontId="16" fillId="0" borderId="0" xfId="0" applyFont="1" applyAlignment="1">
      <alignment vertical="center"/>
    </xf>
    <xf numFmtId="0" fontId="28" fillId="0" borderId="0" xfId="0" applyFont="1" applyAlignment="1">
      <alignment vertical="center"/>
    </xf>
    <xf numFmtId="0" fontId="25"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0" fillId="0" borderId="0" xfId="0" applyFont="1" applyAlignment="1">
      <alignment vertical="center" wrapText="1"/>
    </xf>
    <xf numFmtId="0" fontId="30"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9" borderId="4" xfId="0" applyFont="1" applyFill="1" applyBorder="1" applyAlignment="1">
      <alignment vertical="center"/>
    </xf>
    <xf numFmtId="176" fontId="2" fillId="9" borderId="4" xfId="0" applyNumberFormat="1" applyFont="1" applyFill="1" applyBorder="1" applyAlignment="1">
      <alignment vertical="center"/>
    </xf>
    <xf numFmtId="0" fontId="2" fillId="0" borderId="4" xfId="0" applyFont="1" applyFill="1" applyBorder="1" applyAlignment="1">
      <alignment vertical="center"/>
    </xf>
    <xf numFmtId="176" fontId="2" fillId="0" borderId="4" xfId="0" applyNumberFormat="1" applyFont="1" applyFill="1" applyBorder="1" applyAlignment="1">
      <alignment vertical="center"/>
    </xf>
    <xf numFmtId="0" fontId="2" fillId="0" borderId="0" xfId="0" applyFont="1" applyBorder="1" applyAlignment="1">
      <alignment horizontal="center" vertical="center"/>
    </xf>
    <xf numFmtId="176" fontId="2" fillId="0" borderId="0" xfId="0" applyNumberFormat="1" applyFont="1" applyFill="1" applyBorder="1" applyAlignment="1">
      <alignment horizontal="right" vertical="center"/>
    </xf>
    <xf numFmtId="0" fontId="2" fillId="0" borderId="0" xfId="0" applyFont="1" applyBorder="1" applyAlignment="1">
      <alignment vertical="center"/>
    </xf>
    <xf numFmtId="177" fontId="2" fillId="0" borderId="0" xfId="0" applyNumberFormat="1" applyFont="1" applyBorder="1" applyAlignment="1">
      <alignment vertical="center"/>
    </xf>
    <xf numFmtId="0" fontId="22" fillId="9" borderId="17" xfId="0" applyFont="1" applyFill="1" applyBorder="1" applyAlignment="1">
      <alignment horizontal="right" vertical="center"/>
    </xf>
    <xf numFmtId="0" fontId="17" fillId="9" borderId="16" xfId="0" applyFont="1" applyFill="1" applyBorder="1" applyAlignment="1">
      <alignment horizontal="center" vertical="center" shrinkToFit="1"/>
    </xf>
    <xf numFmtId="0" fontId="17" fillId="9" borderId="17" xfId="0" applyFont="1" applyFill="1" applyBorder="1" applyAlignment="1">
      <alignment horizontal="center" vertical="center" shrinkToFit="1"/>
    </xf>
    <xf numFmtId="0" fontId="15" fillId="9" borderId="19" xfId="0" applyFont="1" applyFill="1" applyBorder="1" applyAlignment="1">
      <alignment vertical="center"/>
    </xf>
    <xf numFmtId="0" fontId="15" fillId="9" borderId="0" xfId="0" applyFont="1" applyFill="1" applyBorder="1" applyAlignment="1">
      <alignment vertical="center"/>
    </xf>
    <xf numFmtId="0" fontId="18" fillId="9" borderId="0" xfId="0" applyFont="1" applyFill="1" applyBorder="1" applyAlignment="1">
      <alignment horizontal="left" vertical="center" wrapText="1"/>
    </xf>
    <xf numFmtId="0" fontId="19" fillId="3" borderId="21" xfId="0" applyFont="1" applyFill="1" applyBorder="1" applyAlignment="1">
      <alignment horizontal="center" vertical="center" shrinkToFit="1"/>
    </xf>
    <xf numFmtId="0" fontId="19" fillId="3" borderId="22" xfId="0" applyFont="1" applyFill="1" applyBorder="1" applyAlignment="1">
      <alignment horizontal="center" vertical="center" shrinkToFit="1"/>
    </xf>
    <xf numFmtId="0" fontId="16" fillId="9" borderId="0" xfId="0" applyFont="1" applyFill="1" applyBorder="1" applyAlignment="1">
      <alignment horizontal="right" vertical="center"/>
    </xf>
    <xf numFmtId="0" fontId="19" fillId="9" borderId="0" xfId="0" applyFont="1" applyFill="1" applyBorder="1" applyAlignment="1">
      <alignment horizontal="left" vertical="center" wrapText="1"/>
    </xf>
    <xf numFmtId="0" fontId="19" fillId="9" borderId="20" xfId="0" applyFont="1" applyFill="1" applyBorder="1" applyAlignment="1">
      <alignment horizontal="left" vertical="center" wrapText="1"/>
    </xf>
    <xf numFmtId="0" fontId="18" fillId="9" borderId="23" xfId="0" applyFont="1" applyFill="1" applyBorder="1" applyAlignment="1">
      <alignment horizontal="center" vertical="center"/>
    </xf>
    <xf numFmtId="0" fontId="18" fillId="9" borderId="0" xfId="0" applyFont="1" applyFill="1" applyBorder="1" applyAlignment="1">
      <alignment horizontal="center" vertical="center"/>
    </xf>
    <xf numFmtId="0" fontId="22" fillId="9" borderId="23" xfId="0" applyFont="1" applyFill="1" applyBorder="1" applyAlignment="1">
      <alignment horizontal="right" vertical="center"/>
    </xf>
    <xf numFmtId="0" fontId="22" fillId="9" borderId="26" xfId="0" applyFont="1" applyFill="1" applyBorder="1" applyAlignment="1">
      <alignment horizontal="right" vertical="center"/>
    </xf>
    <xf numFmtId="0" fontId="23" fillId="9" borderId="0" xfId="0" applyFont="1" applyFill="1" applyBorder="1" applyAlignment="1">
      <alignment horizontal="left" vertical="center" shrinkToFit="1"/>
    </xf>
    <xf numFmtId="0" fontId="23" fillId="9" borderId="20" xfId="0" applyFont="1" applyFill="1" applyBorder="1" applyAlignment="1">
      <alignment horizontal="left" vertical="center" shrinkToFit="1"/>
    </xf>
    <xf numFmtId="0" fontId="24" fillId="9" borderId="0" xfId="0" applyFont="1" applyFill="1" applyBorder="1" applyAlignment="1">
      <alignment horizontal="left" vertical="center" shrinkToFit="1"/>
    </xf>
    <xf numFmtId="0" fontId="23" fillId="9" borderId="0" xfId="0" applyFont="1" applyFill="1" applyBorder="1" applyAlignment="1">
      <alignment horizontal="left" vertical="center" wrapText="1"/>
    </xf>
    <xf numFmtId="0" fontId="23" fillId="9" borderId="20" xfId="0" applyFont="1" applyFill="1" applyBorder="1" applyAlignment="1">
      <alignment horizontal="left" vertical="center" wrapText="1"/>
    </xf>
    <xf numFmtId="0" fontId="25" fillId="0" borderId="0" xfId="0" applyFont="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 xfId="0" applyFont="1" applyFill="1" applyBorder="1" applyAlignment="1">
      <alignment horizontal="center" vertical="center" shrinkToFit="1"/>
    </xf>
    <xf numFmtId="0" fontId="9" fillId="2" borderId="4" xfId="0" applyFont="1" applyFill="1" applyBorder="1" applyAlignment="1">
      <alignment horizontal="center" vertical="center" wrapText="1" shrinkToFit="1"/>
    </xf>
    <xf numFmtId="0" fontId="9" fillId="2" borderId="4"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wrapText="1"/>
    </xf>
    <xf numFmtId="0" fontId="12" fillId="0" borderId="10" xfId="0" applyFont="1" applyBorder="1" applyAlignment="1">
      <alignment horizontal="center" vertical="center"/>
    </xf>
    <xf numFmtId="0" fontId="12"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2" fillId="3" borderId="4" xfId="0" applyFont="1" applyFill="1" applyBorder="1" applyAlignment="1">
      <alignment horizontal="center" vertical="center" shrinkToFit="1"/>
    </xf>
  </cellXfs>
  <cellStyles count="3">
    <cellStyle name="桁区切り" xfId="1" builtinId="6"/>
    <cellStyle name="標準" xfId="0" builtinId="0"/>
    <cellStyle name="標準 2" xfId="2"/>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128905</xdr:colOff>
      <xdr:row>2</xdr:row>
      <xdr:rowOff>64135</xdr:rowOff>
    </xdr:from>
    <xdr:to>
      <xdr:col>12</xdr:col>
      <xdr:colOff>178435</xdr:colOff>
      <xdr:row>8</xdr:row>
      <xdr:rowOff>1188</xdr:rowOff>
    </xdr:to>
    <xdr:pic>
      <xdr:nvPicPr>
        <xdr:cNvPr id="2" name="Picture 28"/>
        <xdr:cNvPicPr>
          <a:picLocks noChangeAspect="1" noChangeArrowheads="1"/>
        </xdr:cNvPicPr>
      </xdr:nvPicPr>
      <xdr:blipFill>
        <a:blip xmlns:r="http://schemas.openxmlformats.org/officeDocument/2006/relationships" r:embed="rId1"/>
        <a:stretch>
          <a:fillRect/>
        </a:stretch>
      </xdr:blipFill>
      <xdr:spPr>
        <a:xfrm>
          <a:off x="7853680" y="521335"/>
          <a:ext cx="973455" cy="1028700"/>
        </a:xfrm>
        <a:prstGeom prst="rect">
          <a:avLst/>
        </a:prstGeom>
        <a:noFill/>
        <a:ln>
          <a:noFill/>
        </a:ln>
      </xdr:spPr>
    </xdr:pic>
    <xdr:clientData/>
  </xdr:twoCellAnchor>
  <xdr:twoCellAnchor>
    <xdr:from>
      <xdr:col>6</xdr:col>
      <xdr:colOff>92075</xdr:colOff>
      <xdr:row>7</xdr:row>
      <xdr:rowOff>208915</xdr:rowOff>
    </xdr:from>
    <xdr:to>
      <xdr:col>10</xdr:col>
      <xdr:colOff>155575</xdr:colOff>
      <xdr:row>13</xdr:row>
      <xdr:rowOff>635</xdr:rowOff>
    </xdr:to>
    <xdr:sp macro="" textlink="">
      <xdr:nvSpPr>
        <xdr:cNvPr id="3" name="AutoShape 6"/>
        <xdr:cNvSpPr>
          <a:spLocks noChangeArrowheads="1"/>
        </xdr:cNvSpPr>
      </xdr:nvSpPr>
      <xdr:spPr>
        <a:xfrm>
          <a:off x="4390749" y="1550698"/>
          <a:ext cx="3500783" cy="802198"/>
        </a:xfrm>
        <a:prstGeom prst="foldedCorner">
          <a:avLst>
            <a:gd name="adj" fmla="val 12500"/>
          </a:avLst>
        </a:prstGeom>
        <a:solidFill>
          <a:srgbClr val="CCFFCC">
            <a:alpha val="30196"/>
          </a:srgbClr>
        </a:solidFill>
        <a:ln w="22225">
          <a:solidFill>
            <a:srgbClr val="008000"/>
          </a:solidFill>
          <a:round/>
          <a:headEnd/>
          <a:tailEnd/>
        </a:ln>
      </xdr:spPr>
    </xdr:sp>
    <xdr:clientData/>
  </xdr:twoCellAnchor>
  <xdr:twoCellAnchor>
    <xdr:from>
      <xdr:col>1</xdr:col>
      <xdr:colOff>104775</xdr:colOff>
      <xdr:row>26</xdr:row>
      <xdr:rowOff>156202</xdr:rowOff>
    </xdr:from>
    <xdr:to>
      <xdr:col>5</xdr:col>
      <xdr:colOff>120015</xdr:colOff>
      <xdr:row>33</xdr:row>
      <xdr:rowOff>60317</xdr:rowOff>
    </xdr:to>
    <xdr:sp macro="" textlink="">
      <xdr:nvSpPr>
        <xdr:cNvPr id="4" name="AutoShape 6"/>
        <xdr:cNvSpPr>
          <a:spLocks noChangeArrowheads="1"/>
        </xdr:cNvSpPr>
      </xdr:nvSpPr>
      <xdr:spPr>
        <a:xfrm>
          <a:off x="419514" y="5042941"/>
          <a:ext cx="3493936" cy="1163072"/>
        </a:xfrm>
        <a:prstGeom prst="foldedCorner">
          <a:avLst>
            <a:gd name="adj" fmla="val 12500"/>
          </a:avLst>
        </a:prstGeom>
        <a:solidFill>
          <a:srgbClr val="CCFFCC">
            <a:alpha val="30196"/>
          </a:srgbClr>
        </a:solidFill>
        <a:ln w="22225">
          <a:solidFill>
            <a:srgbClr val="008000"/>
          </a:solidFill>
          <a:prstDash val="dash"/>
          <a:round/>
          <a:headEnd/>
          <a:tailEnd/>
        </a:ln>
      </xdr:spPr>
    </xdr:sp>
    <xdr:clientData/>
  </xdr:twoCellAnchor>
  <xdr:twoCellAnchor>
    <xdr:from>
      <xdr:col>6</xdr:col>
      <xdr:colOff>82550</xdr:colOff>
      <xdr:row>26</xdr:row>
      <xdr:rowOff>147925</xdr:rowOff>
    </xdr:from>
    <xdr:to>
      <xdr:col>10</xdr:col>
      <xdr:colOff>146050</xdr:colOff>
      <xdr:row>33</xdr:row>
      <xdr:rowOff>52675</xdr:rowOff>
    </xdr:to>
    <xdr:sp macro="" textlink="">
      <xdr:nvSpPr>
        <xdr:cNvPr id="5" name="AutoShape 6"/>
        <xdr:cNvSpPr>
          <a:spLocks noChangeArrowheads="1"/>
        </xdr:cNvSpPr>
      </xdr:nvSpPr>
      <xdr:spPr>
        <a:xfrm>
          <a:off x="4381224" y="5034664"/>
          <a:ext cx="3500783" cy="1163707"/>
        </a:xfrm>
        <a:prstGeom prst="foldedCorner">
          <a:avLst>
            <a:gd name="adj" fmla="val 12500"/>
          </a:avLst>
        </a:prstGeom>
        <a:solidFill>
          <a:srgbClr val="CCFFCC">
            <a:alpha val="30196"/>
          </a:srgbClr>
        </a:solidFill>
        <a:ln w="22225">
          <a:solidFill>
            <a:srgbClr val="008000"/>
          </a:solidFill>
          <a:prstDash val="dash"/>
          <a:round/>
          <a:headEnd/>
          <a:tailEnd/>
        </a:ln>
      </xdr:spPr>
    </xdr:sp>
    <xdr:clientData/>
  </xdr:twoCellAnchor>
  <xdr:twoCellAnchor>
    <xdr:from>
      <xdr:col>7</xdr:col>
      <xdr:colOff>19050</xdr:colOff>
      <xdr:row>15</xdr:row>
      <xdr:rowOff>209550</xdr:rowOff>
    </xdr:from>
    <xdr:to>
      <xdr:col>12</xdr:col>
      <xdr:colOff>190500</xdr:colOff>
      <xdr:row>19</xdr:row>
      <xdr:rowOff>85725</xdr:rowOff>
    </xdr:to>
    <xdr:sp macro="" textlink="">
      <xdr:nvSpPr>
        <xdr:cNvPr id="6" name="テキスト ボックス 5"/>
        <xdr:cNvSpPr txBox="1"/>
      </xdr:nvSpPr>
      <xdr:spPr>
        <a:xfrm>
          <a:off x="4552950" y="2857500"/>
          <a:ext cx="4286250" cy="638175"/>
        </a:xfrm>
        <a:prstGeom prst="rect">
          <a:avLst/>
        </a:prstGeom>
        <a:solidFill>
          <a:schemeClr val="bg1"/>
        </a:solidFill>
        <a:ln w="9525" cmpd="sng">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anchor="ctr" anchorCtr="0"/>
        <a:lstStyle/>
        <a:p>
          <a:pPr>
            <a:lnSpc>
              <a:spcPts val="800"/>
            </a:lnSpc>
          </a:pPr>
          <a:r>
            <a:rPr lang="ja-JP" altLang="en-US" sz="800">
              <a:solidFill>
                <a:sysClr val="windowText" lastClr="000000"/>
              </a:solidFill>
              <a:latin typeface="HG丸ｺﾞｼｯｸM-PRO"/>
              <a:ea typeface="HG丸ｺﾞｼｯｸM-PRO"/>
            </a:rPr>
            <a:t>（免責事項）</a:t>
          </a:r>
        </a:p>
        <a:p>
          <a:pPr>
            <a:lnSpc>
              <a:spcPts val="800"/>
            </a:lnSpc>
          </a:pPr>
          <a:r>
            <a:rPr lang="ja-JP" altLang="en-US" sz="800">
              <a:solidFill>
                <a:sysClr val="windowText" lastClr="000000"/>
              </a:solidFill>
              <a:latin typeface="HG丸ｺﾞｼｯｸM-PRO"/>
              <a:ea typeface="HG丸ｺﾞｼｯｸM-PRO"/>
            </a:rPr>
            <a:t>　本ファイルで算出される情報の正確さには万全を期していますが、道は利用者が本ファイルの情報を用いて行う一切の行為について、いかなる責任も負うものではありません。</a:t>
          </a:r>
        </a:p>
        <a:p>
          <a:pPr>
            <a:lnSpc>
              <a:spcPts val="800"/>
            </a:lnSpc>
          </a:pPr>
          <a:r>
            <a:rPr lang="ja-JP" altLang="en-US" sz="800">
              <a:solidFill>
                <a:sysClr val="windowText" lastClr="000000"/>
              </a:solidFill>
              <a:latin typeface="HG丸ｺﾞｼｯｸM-PRO"/>
              <a:ea typeface="HG丸ｺﾞｼｯｸM-PRO"/>
            </a:rPr>
            <a:t>　また、道は利用者の皆様が本ファイルを利用したために被った損害、損失に対して、いかなる場合でも一切の責任を負うものではありません。</a:t>
          </a:r>
        </a:p>
      </xdr:txBody>
    </xdr:sp>
    <xdr:clientData/>
  </xdr:twoCellAnchor>
  <xdr:twoCellAnchor>
    <xdr:from>
      <xdr:col>1</xdr:col>
      <xdr:colOff>57150</xdr:colOff>
      <xdr:row>19</xdr:row>
      <xdr:rowOff>104140</xdr:rowOff>
    </xdr:from>
    <xdr:to>
      <xdr:col>12</xdr:col>
      <xdr:colOff>171450</xdr:colOff>
      <xdr:row>19</xdr:row>
      <xdr:rowOff>133350</xdr:rowOff>
    </xdr:to>
    <xdr:cxnSp macro="">
      <xdr:nvCxnSpPr>
        <xdr:cNvPr id="7" name="直線コネクタ 7"/>
        <xdr:cNvCxnSpPr/>
      </xdr:nvCxnSpPr>
      <xdr:spPr>
        <a:xfrm flipV="1">
          <a:off x="371475" y="3514090"/>
          <a:ext cx="8448675" cy="29210"/>
        </a:xfrm>
        <a:prstGeom prst="straightConnector1">
          <a:avLst/>
        </a:prstGeom>
        <a:noFill/>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3"/>
  <sheetViews>
    <sheetView tabSelected="1" topLeftCell="A7" zoomScale="115" zoomScaleNormal="115" workbookViewId="0">
      <selection activeCell="P24" sqref="P24"/>
    </sheetView>
  </sheetViews>
  <sheetFormatPr defaultRowHeight="17.25" x14ac:dyDescent="0.4"/>
  <cols>
    <col min="1" max="1" width="4.125" style="96" customWidth="1"/>
    <col min="2" max="2" width="2.75" style="129" customWidth="1"/>
    <col min="3" max="3" width="12.125" style="129" customWidth="1"/>
    <col min="4" max="4" width="20.25" style="129" customWidth="1"/>
    <col min="5" max="5" width="10.5" style="129" customWidth="1"/>
    <col min="6" max="6" width="6.625" style="129" customWidth="1"/>
    <col min="7" max="7" width="3.125" style="129" customWidth="1"/>
    <col min="8" max="8" width="12.125" style="129" customWidth="1"/>
    <col min="9" max="9" width="19.125" style="129" customWidth="1"/>
    <col min="10" max="10" width="10.625" style="129" customWidth="1"/>
    <col min="11" max="11" width="9" style="129" bestFit="1" customWidth="1"/>
    <col min="12" max="12" width="3.125" style="129" customWidth="1"/>
    <col min="13" max="13" width="3.625" style="129" customWidth="1"/>
    <col min="14" max="14" width="4.125" style="146" customWidth="1"/>
    <col min="15" max="21" width="8.875" style="96" customWidth="1"/>
    <col min="22" max="22" width="9" style="96" customWidth="1"/>
    <col min="23" max="16384" width="9" style="96"/>
  </cols>
  <sheetData>
    <row r="1" spans="1:21" ht="18" thickBot="1" x14ac:dyDescent="0.45">
      <c r="A1" s="93"/>
      <c r="B1" s="94"/>
      <c r="C1" s="94"/>
      <c r="D1" s="94"/>
      <c r="E1" s="94"/>
      <c r="F1" s="94"/>
      <c r="G1" s="94"/>
      <c r="H1" s="94"/>
      <c r="I1" s="94"/>
      <c r="J1" s="94"/>
      <c r="K1" s="94"/>
      <c r="L1" s="94"/>
      <c r="M1" s="94"/>
      <c r="N1" s="95"/>
      <c r="O1" s="93"/>
      <c r="P1" s="93"/>
      <c r="Q1" s="93"/>
      <c r="R1" s="93"/>
      <c r="S1" s="93"/>
      <c r="T1" s="93"/>
      <c r="U1" s="93"/>
    </row>
    <row r="2" spans="1:21" ht="18.75" x14ac:dyDescent="0.4">
      <c r="A2" s="93"/>
      <c r="B2" s="164" t="s">
        <v>322</v>
      </c>
      <c r="C2" s="165"/>
      <c r="D2" s="165"/>
      <c r="E2" s="165"/>
      <c r="F2" s="165"/>
      <c r="G2" s="165"/>
      <c r="H2" s="165"/>
      <c r="I2" s="165"/>
      <c r="J2" s="165"/>
      <c r="K2" s="165"/>
      <c r="L2" s="97"/>
      <c r="M2" s="98"/>
      <c r="N2" s="95"/>
      <c r="O2" s="93"/>
      <c r="P2" s="93"/>
      <c r="Q2" s="93"/>
      <c r="R2" s="93"/>
      <c r="S2" s="93"/>
      <c r="T2" s="93"/>
      <c r="U2" s="93"/>
    </row>
    <row r="3" spans="1:21" ht="13.5" customHeight="1" x14ac:dyDescent="0.4">
      <c r="A3" s="93"/>
      <c r="B3" s="166"/>
      <c r="C3" s="167"/>
      <c r="D3" s="167"/>
      <c r="E3" s="167"/>
      <c r="F3" s="167"/>
      <c r="G3" s="167"/>
      <c r="H3" s="167"/>
      <c r="I3" s="167"/>
      <c r="J3" s="167"/>
      <c r="K3" s="167"/>
      <c r="L3" s="99"/>
      <c r="M3" s="100"/>
      <c r="N3" s="95"/>
      <c r="O3" s="93"/>
      <c r="P3" s="93"/>
      <c r="Q3" s="93"/>
      <c r="R3" s="93"/>
      <c r="S3" s="93"/>
      <c r="T3" s="93"/>
      <c r="U3" s="93"/>
    </row>
    <row r="4" spans="1:21" ht="13.5" customHeight="1" x14ac:dyDescent="0.4">
      <c r="A4" s="93"/>
      <c r="B4" s="101"/>
      <c r="C4" s="102" t="s">
        <v>382</v>
      </c>
      <c r="D4" s="102"/>
      <c r="E4" s="102"/>
      <c r="F4" s="102"/>
      <c r="G4" s="102"/>
      <c r="H4" s="102"/>
      <c r="I4" s="102"/>
      <c r="J4" s="102"/>
      <c r="K4" s="102"/>
      <c r="L4" s="99"/>
      <c r="M4" s="100"/>
      <c r="N4" s="95"/>
      <c r="O4" s="93"/>
      <c r="P4" s="93"/>
      <c r="Q4" s="93"/>
      <c r="R4" s="93"/>
      <c r="S4" s="93"/>
      <c r="T4" s="93"/>
      <c r="U4" s="93"/>
    </row>
    <row r="5" spans="1:21" ht="13.5" customHeight="1" x14ac:dyDescent="0.4">
      <c r="A5" s="93"/>
      <c r="B5" s="101"/>
      <c r="C5" s="102" t="s">
        <v>323</v>
      </c>
      <c r="D5" s="102"/>
      <c r="E5" s="102"/>
      <c r="F5" s="102"/>
      <c r="G5" s="102"/>
      <c r="H5" s="102"/>
      <c r="I5" s="102"/>
      <c r="J5" s="102"/>
      <c r="K5" s="102"/>
      <c r="L5" s="99"/>
      <c r="M5" s="100"/>
      <c r="N5" s="95"/>
      <c r="O5" s="93"/>
      <c r="P5" s="93"/>
      <c r="Q5" s="93"/>
      <c r="R5" s="93"/>
      <c r="S5" s="93"/>
      <c r="T5" s="93"/>
      <c r="U5" s="93"/>
    </row>
    <row r="6" spans="1:21" ht="13.5" customHeight="1" x14ac:dyDescent="0.4">
      <c r="A6" s="93"/>
      <c r="B6" s="101"/>
      <c r="C6" s="168" t="s">
        <v>383</v>
      </c>
      <c r="D6" s="168"/>
      <c r="E6" s="168"/>
      <c r="F6" s="168"/>
      <c r="G6" s="168"/>
      <c r="H6" s="168"/>
      <c r="I6" s="168"/>
      <c r="J6" s="168"/>
      <c r="K6" s="103"/>
      <c r="L6" s="103"/>
      <c r="M6" s="100"/>
      <c r="N6" s="95"/>
      <c r="O6" s="93"/>
      <c r="P6" s="93"/>
      <c r="Q6" s="93"/>
      <c r="R6" s="93"/>
      <c r="S6" s="93"/>
      <c r="T6" s="93"/>
      <c r="U6" s="93"/>
    </row>
    <row r="7" spans="1:21" ht="13.5" customHeight="1" x14ac:dyDescent="0.4">
      <c r="A7" s="93"/>
      <c r="B7" s="104"/>
      <c r="C7" s="168"/>
      <c r="D7" s="168"/>
      <c r="E7" s="168"/>
      <c r="F7" s="168"/>
      <c r="G7" s="168"/>
      <c r="H7" s="168"/>
      <c r="I7" s="168"/>
      <c r="J7" s="168"/>
      <c r="K7" s="103"/>
      <c r="L7" s="103"/>
      <c r="M7" s="100"/>
      <c r="N7" s="95"/>
      <c r="O7" s="93"/>
      <c r="P7" s="93"/>
      <c r="Q7" s="93"/>
      <c r="R7" s="93"/>
      <c r="S7" s="93"/>
      <c r="T7" s="93"/>
      <c r="U7" s="93"/>
    </row>
    <row r="8" spans="1:21" x14ac:dyDescent="0.4">
      <c r="A8" s="93"/>
      <c r="B8" s="105" t="s">
        <v>324</v>
      </c>
      <c r="C8" s="106"/>
      <c r="D8" s="107"/>
      <c r="E8" s="107"/>
      <c r="F8" s="99"/>
      <c r="G8" s="99"/>
      <c r="H8" s="99"/>
      <c r="I8" s="99"/>
      <c r="J8" s="99"/>
      <c r="K8" s="99"/>
      <c r="L8" s="99"/>
      <c r="M8" s="100"/>
      <c r="N8" s="95"/>
      <c r="O8" s="93"/>
      <c r="P8" s="93"/>
      <c r="Q8" s="93"/>
      <c r="R8" s="93"/>
      <c r="S8" s="93"/>
      <c r="T8" s="93"/>
      <c r="U8" s="93"/>
    </row>
    <row r="9" spans="1:21" ht="7.5" customHeight="1" thickBot="1" x14ac:dyDescent="0.45">
      <c r="A9" s="93"/>
      <c r="B9" s="104"/>
      <c r="C9" s="99"/>
      <c r="D9" s="99"/>
      <c r="E9" s="99"/>
      <c r="F9" s="102"/>
      <c r="G9" s="99"/>
      <c r="H9" s="99"/>
      <c r="I9" s="99"/>
      <c r="J9" s="99"/>
      <c r="K9" s="99"/>
      <c r="L9" s="99"/>
      <c r="M9" s="100"/>
      <c r="N9" s="95"/>
      <c r="O9" s="93"/>
      <c r="P9" s="93"/>
      <c r="Q9" s="93"/>
      <c r="R9" s="93"/>
      <c r="S9" s="93"/>
      <c r="T9" s="93"/>
      <c r="U9" s="93"/>
    </row>
    <row r="10" spans="1:21" ht="18" thickBot="1" x14ac:dyDescent="0.45">
      <c r="A10" s="93"/>
      <c r="B10" s="108"/>
      <c r="C10" s="109" t="s">
        <v>325</v>
      </c>
      <c r="D10" s="169"/>
      <c r="E10" s="170"/>
      <c r="F10" s="99"/>
      <c r="G10" s="99"/>
      <c r="H10" s="110" t="s">
        <v>298</v>
      </c>
      <c r="I10" s="111" t="str">
        <f>IF(D18="","",IF(VLOOKUP(D18,吸収量・固定量!B8:K167,9)="","Err",VLOOKUP(D18,吸収量・固定量!B8:K167,9)))</f>
        <v/>
      </c>
      <c r="J10" s="112" t="s">
        <v>326</v>
      </c>
      <c r="K10" s="171" t="s">
        <v>327</v>
      </c>
      <c r="L10" s="171"/>
      <c r="M10" s="100"/>
      <c r="N10" s="95"/>
      <c r="O10" s="93"/>
      <c r="P10" s="93"/>
      <c r="Q10" s="93"/>
      <c r="R10" s="93"/>
      <c r="S10" s="93"/>
      <c r="T10" s="93"/>
      <c r="U10" s="93"/>
    </row>
    <row r="11" spans="1:21" ht="10.5" customHeight="1" x14ac:dyDescent="0.4">
      <c r="A11" s="93"/>
      <c r="B11" s="104"/>
      <c r="C11" s="113"/>
      <c r="D11" s="163" t="s">
        <v>328</v>
      </c>
      <c r="E11" s="163"/>
      <c r="F11" s="99"/>
      <c r="G11" s="99"/>
      <c r="H11" s="99"/>
      <c r="I11" s="99"/>
      <c r="J11" s="99"/>
      <c r="K11" s="99"/>
      <c r="L11" s="99"/>
      <c r="M11" s="100"/>
      <c r="N11" s="95"/>
      <c r="O11" s="93"/>
      <c r="P11" s="93"/>
      <c r="Q11" s="93"/>
      <c r="R11" s="93"/>
      <c r="S11" s="93"/>
      <c r="T11" s="93"/>
      <c r="U11" s="93"/>
    </row>
    <row r="12" spans="1:21" ht="18" thickBot="1" x14ac:dyDescent="0.45">
      <c r="A12" s="93"/>
      <c r="B12" s="114" t="s">
        <v>329</v>
      </c>
      <c r="C12" s="106"/>
      <c r="D12" s="115"/>
      <c r="E12" s="99"/>
      <c r="F12" s="102"/>
      <c r="G12" s="99"/>
      <c r="H12" s="110" t="s">
        <v>384</v>
      </c>
      <c r="I12" s="111" t="str">
        <f>IF(D18="","",IF(VLOOKUP(D18,吸収量・固定量!B8:K167,10)="","Err",VLOOKUP(D18,吸収量・固定量!B8:K167,10)))</f>
        <v/>
      </c>
      <c r="J12" s="112" t="s">
        <v>326</v>
      </c>
      <c r="K12" s="99"/>
      <c r="L12" s="99"/>
      <c r="M12" s="100"/>
      <c r="N12" s="95"/>
      <c r="O12" s="93"/>
      <c r="P12" s="93"/>
      <c r="Q12" s="93"/>
      <c r="R12" s="93"/>
      <c r="S12" s="93"/>
      <c r="T12" s="93"/>
      <c r="U12" s="93"/>
    </row>
    <row r="13" spans="1:21" ht="7.5" customHeight="1" thickBot="1" x14ac:dyDescent="0.45">
      <c r="A13" s="93"/>
      <c r="B13" s="104"/>
      <c r="C13" s="99"/>
      <c r="D13" s="99"/>
      <c r="E13" s="116"/>
      <c r="F13" s="102"/>
      <c r="G13" s="99"/>
      <c r="H13" s="99"/>
      <c r="I13" s="117"/>
      <c r="J13" s="99"/>
      <c r="K13" s="99"/>
      <c r="L13" s="99"/>
      <c r="M13" s="100"/>
      <c r="N13" s="95"/>
      <c r="O13" s="93"/>
      <c r="P13" s="93"/>
      <c r="Q13" s="93"/>
      <c r="R13" s="93"/>
      <c r="S13" s="93"/>
      <c r="T13" s="93"/>
      <c r="U13" s="93"/>
    </row>
    <row r="14" spans="1:21" ht="18" thickBot="1" x14ac:dyDescent="0.45">
      <c r="A14" s="93"/>
      <c r="B14" s="108"/>
      <c r="C14" s="118" t="s">
        <v>330</v>
      </c>
      <c r="D14" s="169"/>
      <c r="E14" s="170"/>
      <c r="F14" s="102"/>
      <c r="G14" s="178" t="s">
        <v>389</v>
      </c>
      <c r="H14" s="178"/>
      <c r="I14" s="178"/>
      <c r="J14" s="178"/>
      <c r="K14" s="178"/>
      <c r="L14" s="178"/>
      <c r="M14" s="179"/>
      <c r="N14" s="95"/>
      <c r="O14" s="93"/>
      <c r="P14" s="93"/>
      <c r="Q14" s="93"/>
      <c r="R14" s="93"/>
      <c r="S14" s="93"/>
      <c r="T14" s="93"/>
      <c r="U14" s="93"/>
    </row>
    <row r="15" spans="1:21" ht="10.5" customHeight="1" x14ac:dyDescent="0.4">
      <c r="A15" s="93"/>
      <c r="B15" s="104"/>
      <c r="C15" s="119"/>
      <c r="D15" s="163" t="s">
        <v>328</v>
      </c>
      <c r="E15" s="163"/>
      <c r="F15" s="102"/>
      <c r="G15" s="180" t="s">
        <v>390</v>
      </c>
      <c r="H15" s="180"/>
      <c r="I15" s="180"/>
      <c r="J15" s="180"/>
      <c r="K15" s="180"/>
      <c r="L15" s="106"/>
      <c r="M15" s="120"/>
      <c r="N15" s="95"/>
      <c r="O15" s="93"/>
      <c r="P15" s="93"/>
      <c r="Q15" s="93"/>
      <c r="R15" s="93"/>
      <c r="S15" s="93"/>
      <c r="T15" s="93"/>
      <c r="U15" s="93"/>
    </row>
    <row r="16" spans="1:21" x14ac:dyDescent="0.4">
      <c r="A16" s="93"/>
      <c r="B16" s="114" t="s">
        <v>331</v>
      </c>
      <c r="C16" s="99"/>
      <c r="D16" s="99"/>
      <c r="E16" s="121"/>
      <c r="F16" s="102"/>
      <c r="G16" s="181" t="s">
        <v>332</v>
      </c>
      <c r="H16" s="181"/>
      <c r="I16" s="181"/>
      <c r="J16" s="181"/>
      <c r="K16" s="181"/>
      <c r="L16" s="181"/>
      <c r="M16" s="182"/>
      <c r="N16" s="95"/>
      <c r="O16" s="93"/>
      <c r="P16" s="93"/>
      <c r="Q16" s="93"/>
      <c r="R16" s="93"/>
      <c r="S16" s="93"/>
      <c r="T16" s="93"/>
      <c r="U16" s="93"/>
    </row>
    <row r="17" spans="1:21" ht="7.5" customHeight="1" thickBot="1" x14ac:dyDescent="0.45">
      <c r="A17" s="93"/>
      <c r="B17" s="104"/>
      <c r="C17" s="99"/>
      <c r="D17" s="99"/>
      <c r="E17" s="116"/>
      <c r="F17" s="102"/>
      <c r="G17" s="106"/>
      <c r="H17" s="106"/>
      <c r="I17" s="106"/>
      <c r="J17" s="106"/>
      <c r="K17" s="106"/>
      <c r="L17" s="122"/>
      <c r="M17" s="123"/>
      <c r="N17" s="95"/>
      <c r="O17" s="93"/>
      <c r="P17" s="93"/>
      <c r="Q17" s="93"/>
      <c r="R17" s="93"/>
      <c r="S17" s="93"/>
      <c r="T17" s="93"/>
      <c r="U17" s="93"/>
    </row>
    <row r="18" spans="1:21" ht="18" customHeight="1" thickBot="1" x14ac:dyDescent="0.45">
      <c r="A18" s="93"/>
      <c r="B18" s="108"/>
      <c r="C18" s="118" t="s">
        <v>333</v>
      </c>
      <c r="D18" s="169"/>
      <c r="E18" s="170"/>
      <c r="F18" s="102"/>
      <c r="G18" s="106"/>
      <c r="H18" s="106"/>
      <c r="I18" s="106"/>
      <c r="J18" s="106"/>
      <c r="K18" s="106"/>
      <c r="L18" s="106"/>
      <c r="M18" s="120"/>
      <c r="N18" s="95"/>
      <c r="O18" s="93"/>
      <c r="P18" s="93"/>
      <c r="Q18" s="93"/>
      <c r="R18" s="93"/>
      <c r="S18" s="93"/>
      <c r="T18" s="93"/>
      <c r="U18" s="93"/>
    </row>
    <row r="19" spans="1:21" ht="17.25" customHeight="1" x14ac:dyDescent="0.4">
      <c r="A19" s="93"/>
      <c r="B19" s="104"/>
      <c r="C19" s="99"/>
      <c r="D19" s="124" t="s">
        <v>334</v>
      </c>
      <c r="E19" s="125"/>
      <c r="F19" s="102"/>
      <c r="G19" s="126"/>
      <c r="H19" s="126"/>
      <c r="I19" s="126"/>
      <c r="J19" s="126"/>
      <c r="K19" s="126"/>
      <c r="L19" s="126"/>
      <c r="M19" s="127"/>
      <c r="N19" s="95"/>
      <c r="O19" s="93"/>
      <c r="P19" s="93"/>
      <c r="Q19" s="93"/>
      <c r="R19" s="93"/>
      <c r="S19" s="93"/>
      <c r="T19" s="93"/>
      <c r="U19" s="93"/>
    </row>
    <row r="20" spans="1:21" ht="12" customHeight="1" x14ac:dyDescent="0.4">
      <c r="A20" s="93"/>
      <c r="B20" s="108"/>
      <c r="C20" s="99"/>
      <c r="D20" s="116"/>
      <c r="E20" s="125"/>
      <c r="F20" s="102"/>
      <c r="G20" s="99"/>
      <c r="H20" s="99"/>
      <c r="I20" s="99"/>
      <c r="J20" s="99"/>
      <c r="K20" s="99"/>
      <c r="L20" s="99"/>
      <c r="M20" s="100"/>
      <c r="N20" s="95"/>
      <c r="O20" s="93"/>
      <c r="P20" s="93"/>
      <c r="Q20" s="93"/>
      <c r="R20" s="93"/>
      <c r="S20" s="93"/>
      <c r="T20" s="93"/>
      <c r="U20" s="93"/>
    </row>
    <row r="21" spans="1:21" ht="17.25" customHeight="1" x14ac:dyDescent="0.4">
      <c r="A21" s="93"/>
      <c r="B21" s="104"/>
      <c r="C21" s="172" t="s">
        <v>385</v>
      </c>
      <c r="D21" s="172"/>
      <c r="E21" s="172"/>
      <c r="F21" s="172"/>
      <c r="G21" s="172"/>
      <c r="H21" s="172"/>
      <c r="I21" s="172"/>
      <c r="J21" s="172"/>
      <c r="K21" s="172"/>
      <c r="L21" s="172"/>
      <c r="M21" s="173"/>
      <c r="N21" s="95"/>
      <c r="O21" s="93"/>
      <c r="P21" s="93"/>
      <c r="Q21" s="93"/>
      <c r="R21" s="93"/>
      <c r="S21" s="93"/>
      <c r="T21" s="93"/>
      <c r="U21" s="93"/>
    </row>
    <row r="22" spans="1:21" x14ac:dyDescent="0.4">
      <c r="A22" s="93"/>
      <c r="B22" s="104"/>
      <c r="C22" s="172"/>
      <c r="D22" s="172"/>
      <c r="E22" s="172"/>
      <c r="F22" s="172"/>
      <c r="G22" s="172"/>
      <c r="H22" s="172"/>
      <c r="I22" s="172"/>
      <c r="J22" s="172"/>
      <c r="K22" s="172"/>
      <c r="L22" s="172"/>
      <c r="M22" s="173"/>
      <c r="N22" s="95"/>
      <c r="O22" s="93"/>
      <c r="P22" s="93"/>
      <c r="Q22" s="93"/>
      <c r="R22" s="93"/>
      <c r="S22" s="93"/>
      <c r="T22" s="93"/>
      <c r="U22" s="93"/>
    </row>
    <row r="23" spans="1:21" x14ac:dyDescent="0.4">
      <c r="A23" s="93"/>
      <c r="B23" s="105" t="s">
        <v>335</v>
      </c>
      <c r="C23" s="99"/>
      <c r="D23" s="99"/>
      <c r="E23" s="128"/>
      <c r="F23" s="99"/>
      <c r="G23" s="106" t="s">
        <v>336</v>
      </c>
      <c r="I23" s="99"/>
      <c r="J23" s="99"/>
      <c r="K23" s="99"/>
      <c r="L23" s="99"/>
      <c r="M23" s="100"/>
      <c r="N23" s="95"/>
      <c r="O23" s="93"/>
      <c r="P23" s="93"/>
      <c r="Q23" s="93"/>
      <c r="R23" s="93"/>
      <c r="S23" s="93"/>
      <c r="T23" s="93"/>
      <c r="U23" s="93"/>
    </row>
    <row r="24" spans="1:21" ht="12" customHeight="1" thickBot="1" x14ac:dyDescent="0.45">
      <c r="A24" s="93"/>
      <c r="B24" s="105"/>
      <c r="C24" s="106"/>
      <c r="D24" s="174" t="s">
        <v>337</v>
      </c>
      <c r="E24" s="175"/>
      <c r="F24" s="99"/>
      <c r="G24" s="99"/>
      <c r="H24" s="106"/>
      <c r="I24" s="174" t="s">
        <v>337</v>
      </c>
      <c r="J24" s="175"/>
      <c r="K24" s="99"/>
      <c r="L24" s="99"/>
      <c r="M24" s="100"/>
      <c r="N24" s="95"/>
      <c r="O24" s="93"/>
      <c r="P24" s="93"/>
      <c r="Q24" s="93"/>
      <c r="R24" s="93"/>
      <c r="S24" s="93"/>
      <c r="T24" s="93"/>
      <c r="U24" s="93"/>
    </row>
    <row r="25" spans="1:21" ht="18" thickBot="1" x14ac:dyDescent="0.45">
      <c r="A25" s="93"/>
      <c r="B25" s="108"/>
      <c r="C25" s="118" t="s">
        <v>338</v>
      </c>
      <c r="D25" s="130"/>
      <c r="E25" s="131"/>
      <c r="F25" s="99"/>
      <c r="G25" s="99"/>
      <c r="H25" s="118" t="s">
        <v>339</v>
      </c>
      <c r="I25" s="132"/>
      <c r="J25" s="133"/>
      <c r="K25" s="99"/>
      <c r="L25" s="99"/>
      <c r="M25" s="134"/>
      <c r="N25" s="93"/>
      <c r="O25" s="93"/>
      <c r="P25" s="93"/>
      <c r="Q25" s="93"/>
      <c r="R25" s="93"/>
      <c r="S25" s="93"/>
      <c r="T25" s="93"/>
      <c r="U25" s="93"/>
    </row>
    <row r="26" spans="1:21" ht="18" thickBot="1" x14ac:dyDescent="0.45">
      <c r="A26" s="93"/>
      <c r="B26" s="104"/>
      <c r="C26" s="118" t="s">
        <v>340</v>
      </c>
      <c r="D26" s="135"/>
      <c r="E26" s="136"/>
      <c r="F26" s="99"/>
      <c r="G26" s="99"/>
      <c r="H26" s="118" t="s">
        <v>341</v>
      </c>
      <c r="I26" s="132"/>
      <c r="J26" s="133"/>
      <c r="K26" s="99"/>
      <c r="L26" s="99"/>
      <c r="M26" s="134"/>
      <c r="N26" s="93"/>
      <c r="O26" s="93"/>
      <c r="P26" s="93"/>
      <c r="Q26" s="93"/>
      <c r="R26" s="93"/>
      <c r="S26" s="93"/>
      <c r="T26" s="93"/>
      <c r="U26" s="93"/>
    </row>
    <row r="27" spans="1:21" x14ac:dyDescent="0.4">
      <c r="A27" s="93"/>
      <c r="B27" s="104"/>
      <c r="C27" s="99"/>
      <c r="D27" s="99"/>
      <c r="E27" s="99"/>
      <c r="F27" s="99"/>
      <c r="G27" s="99"/>
      <c r="H27" s="99"/>
      <c r="I27" s="99"/>
      <c r="J27" s="99"/>
      <c r="K27" s="99"/>
      <c r="L27" s="99"/>
      <c r="M27" s="100"/>
      <c r="N27" s="95"/>
      <c r="O27" s="93"/>
      <c r="P27" s="93"/>
      <c r="Q27" s="93"/>
      <c r="R27" s="93"/>
      <c r="S27" s="93"/>
      <c r="T27" s="93"/>
      <c r="U27" s="93"/>
    </row>
    <row r="28" spans="1:21" ht="18" thickBot="1" x14ac:dyDescent="0.45">
      <c r="A28" s="93"/>
      <c r="B28" s="104"/>
      <c r="C28" s="137" t="s">
        <v>342</v>
      </c>
      <c r="D28" s="138">
        <f>IF(D25*D26=0,0,D26/D25)</f>
        <v>0</v>
      </c>
      <c r="E28" s="112" t="s">
        <v>343</v>
      </c>
      <c r="F28" s="99"/>
      <c r="G28" s="99"/>
      <c r="H28" s="137" t="s">
        <v>342</v>
      </c>
      <c r="I28" s="138" t="str">
        <f>IF(I25*I26=0,"",10000/I25/I26)</f>
        <v/>
      </c>
      <c r="J28" s="112" t="s">
        <v>343</v>
      </c>
      <c r="K28" s="99"/>
      <c r="L28" s="99"/>
      <c r="M28" s="100"/>
      <c r="N28" s="95"/>
      <c r="O28" s="93"/>
      <c r="P28" s="93"/>
      <c r="Q28" s="93"/>
      <c r="R28" s="93"/>
      <c r="S28" s="93"/>
      <c r="T28" s="93"/>
      <c r="U28" s="93"/>
    </row>
    <row r="29" spans="1:21" ht="9" customHeight="1" x14ac:dyDescent="0.4">
      <c r="A29" s="93"/>
      <c r="B29" s="104"/>
      <c r="C29" s="99"/>
      <c r="D29" s="139"/>
      <c r="E29" s="99"/>
      <c r="F29" s="99"/>
      <c r="G29" s="99"/>
      <c r="H29" s="99"/>
      <c r="I29" s="139"/>
      <c r="J29" s="99"/>
      <c r="K29" s="99"/>
      <c r="L29" s="99"/>
      <c r="M29" s="100"/>
      <c r="N29" s="95"/>
      <c r="O29" s="93"/>
      <c r="P29" s="93"/>
      <c r="Q29" s="93"/>
      <c r="R29" s="93"/>
      <c r="S29" s="93"/>
      <c r="T29" s="93"/>
      <c r="U29" s="93"/>
    </row>
    <row r="30" spans="1:21" ht="18" thickBot="1" x14ac:dyDescent="0.45">
      <c r="A30" s="93"/>
      <c r="B30" s="104"/>
      <c r="C30" s="137" t="s">
        <v>344</v>
      </c>
      <c r="D30" s="140" t="str">
        <f>IF(D28=0,"",I10/D28)</f>
        <v/>
      </c>
      <c r="E30" s="112" t="s">
        <v>345</v>
      </c>
      <c r="F30" s="99"/>
      <c r="G30" s="99"/>
      <c r="H30" s="137" t="s">
        <v>344</v>
      </c>
      <c r="I30" s="140" t="str">
        <f>IF(I25*I26=0,"",I10/I28)</f>
        <v/>
      </c>
      <c r="J30" s="112" t="s">
        <v>345</v>
      </c>
      <c r="K30" s="99"/>
      <c r="L30" s="99"/>
      <c r="M30" s="100"/>
      <c r="N30" s="95"/>
      <c r="O30" s="93"/>
      <c r="P30" s="93"/>
      <c r="Q30" s="93"/>
      <c r="R30" s="93"/>
      <c r="S30" s="93"/>
      <c r="T30" s="93"/>
      <c r="U30" s="93"/>
    </row>
    <row r="31" spans="1:21" ht="9" customHeight="1" x14ac:dyDescent="0.4">
      <c r="A31" s="93"/>
      <c r="B31" s="104"/>
      <c r="C31" s="99"/>
      <c r="D31" s="139"/>
      <c r="E31" s="99"/>
      <c r="F31" s="99"/>
      <c r="G31" s="99"/>
      <c r="H31" s="99"/>
      <c r="I31" s="139"/>
      <c r="J31" s="99"/>
      <c r="K31" s="99"/>
      <c r="L31" s="99"/>
      <c r="M31" s="100"/>
      <c r="N31" s="95"/>
      <c r="O31" s="93"/>
      <c r="P31" s="93"/>
      <c r="Q31" s="93"/>
      <c r="R31" s="93"/>
      <c r="S31" s="93"/>
      <c r="T31" s="93"/>
      <c r="U31" s="93"/>
    </row>
    <row r="32" spans="1:21" ht="18" thickBot="1" x14ac:dyDescent="0.45">
      <c r="A32" s="93"/>
      <c r="B32" s="104"/>
      <c r="C32" s="137" t="s">
        <v>386</v>
      </c>
      <c r="D32" s="140" t="str">
        <f>IF(D25*D26=0,"",I12/D28)</f>
        <v/>
      </c>
      <c r="E32" s="112" t="s">
        <v>345</v>
      </c>
      <c r="F32" s="99"/>
      <c r="G32" s="99"/>
      <c r="H32" s="137" t="s">
        <v>386</v>
      </c>
      <c r="I32" s="140" t="str">
        <f>IF(I25*I26=0,"",I12/I28)</f>
        <v/>
      </c>
      <c r="J32" s="112" t="s">
        <v>345</v>
      </c>
      <c r="K32" s="99"/>
      <c r="L32" s="99"/>
      <c r="M32" s="100"/>
      <c r="N32" s="95"/>
      <c r="O32" s="93"/>
      <c r="P32" s="93"/>
      <c r="Q32" s="93"/>
      <c r="R32" s="93"/>
      <c r="S32" s="93"/>
      <c r="T32" s="93"/>
      <c r="U32" s="93"/>
    </row>
    <row r="33" spans="1:21" ht="9" customHeight="1" x14ac:dyDescent="0.4">
      <c r="A33" s="93"/>
      <c r="B33" s="104"/>
      <c r="C33" s="99"/>
      <c r="D33" s="99"/>
      <c r="E33" s="141"/>
      <c r="F33" s="99"/>
      <c r="G33" s="99"/>
      <c r="H33" s="99"/>
      <c r="I33" s="99"/>
      <c r="J33" s="99"/>
      <c r="K33" s="99"/>
      <c r="L33" s="99"/>
      <c r="M33" s="100"/>
      <c r="N33" s="95"/>
      <c r="O33" s="93"/>
      <c r="P33" s="93"/>
      <c r="Q33" s="93"/>
      <c r="R33" s="93"/>
      <c r="S33" s="93"/>
      <c r="T33" s="93"/>
      <c r="U33" s="93"/>
    </row>
    <row r="34" spans="1:21" ht="19.5" customHeight="1" thickBot="1" x14ac:dyDescent="0.45">
      <c r="A34" s="93"/>
      <c r="B34" s="142"/>
      <c r="C34" s="143"/>
      <c r="D34" s="143"/>
      <c r="E34" s="144"/>
      <c r="F34" s="143"/>
      <c r="G34" s="143"/>
      <c r="H34" s="143"/>
      <c r="I34" s="143"/>
      <c r="J34" s="143"/>
      <c r="K34" s="176" t="s">
        <v>391</v>
      </c>
      <c r="L34" s="176"/>
      <c r="M34" s="177"/>
      <c r="N34" s="95"/>
      <c r="O34" s="93"/>
      <c r="P34" s="93"/>
      <c r="Q34" s="93"/>
      <c r="R34" s="93"/>
      <c r="S34" s="93"/>
      <c r="T34" s="93"/>
      <c r="U34" s="93"/>
    </row>
    <row r="35" spans="1:21" x14ac:dyDescent="0.4">
      <c r="A35" s="93"/>
      <c r="B35" s="94"/>
      <c r="C35" s="94"/>
      <c r="D35" s="94"/>
      <c r="E35" s="99"/>
      <c r="F35" s="94"/>
      <c r="G35" s="94"/>
      <c r="H35" s="94"/>
      <c r="I35" s="94"/>
      <c r="J35" s="94"/>
      <c r="K35" s="94"/>
      <c r="L35" s="94"/>
      <c r="M35" s="94"/>
      <c r="N35" s="95"/>
      <c r="O35" s="93"/>
      <c r="P35" s="93"/>
      <c r="Q35" s="93"/>
      <c r="R35" s="93"/>
      <c r="S35" s="93"/>
      <c r="T35" s="93"/>
      <c r="U35" s="93"/>
    </row>
    <row r="36" spans="1:21" x14ac:dyDescent="0.4">
      <c r="A36" s="93"/>
      <c r="B36" s="94"/>
      <c r="C36" s="94"/>
      <c r="D36" s="94"/>
      <c r="E36" s="94"/>
      <c r="F36" s="94"/>
      <c r="G36" s="94"/>
      <c r="H36" s="94"/>
      <c r="I36" s="94"/>
      <c r="J36" s="94"/>
      <c r="K36" s="94"/>
      <c r="L36" s="94"/>
      <c r="M36" s="94"/>
      <c r="N36" s="95"/>
      <c r="O36" s="93"/>
      <c r="P36" s="93"/>
      <c r="Q36" s="93"/>
      <c r="R36" s="93"/>
      <c r="S36" s="93"/>
      <c r="T36" s="93"/>
      <c r="U36" s="93"/>
    </row>
    <row r="37" spans="1:21" x14ac:dyDescent="0.4">
      <c r="A37" s="93"/>
      <c r="B37" s="94"/>
      <c r="C37" s="94"/>
      <c r="D37" s="94"/>
      <c r="E37" s="94"/>
      <c r="F37" s="94"/>
      <c r="G37" s="94"/>
      <c r="H37" s="94"/>
      <c r="I37" s="94"/>
      <c r="J37" s="94"/>
      <c r="K37" s="94"/>
      <c r="L37" s="94"/>
      <c r="M37" s="94"/>
      <c r="N37" s="95"/>
      <c r="O37" s="93"/>
      <c r="P37" s="93"/>
      <c r="Q37" s="93"/>
      <c r="R37" s="93"/>
      <c r="S37" s="93"/>
      <c r="T37" s="93"/>
      <c r="U37" s="93"/>
    </row>
    <row r="38" spans="1:21" x14ac:dyDescent="0.4">
      <c r="A38" s="93"/>
      <c r="B38" s="94"/>
      <c r="C38" s="94"/>
      <c r="D38" s="94"/>
      <c r="E38" s="94"/>
      <c r="F38" s="94"/>
      <c r="G38" s="94"/>
      <c r="H38" s="94"/>
      <c r="I38" s="94"/>
      <c r="J38" s="94"/>
      <c r="K38" s="94"/>
      <c r="L38" s="94"/>
      <c r="M38" s="94"/>
      <c r="N38" s="95"/>
      <c r="O38" s="93"/>
      <c r="P38" s="93"/>
      <c r="Q38" s="93"/>
      <c r="R38" s="93"/>
      <c r="S38" s="93"/>
      <c r="T38" s="93"/>
      <c r="U38" s="93"/>
    </row>
    <row r="39" spans="1:21" x14ac:dyDescent="0.4">
      <c r="A39" s="93"/>
      <c r="B39" s="94"/>
      <c r="C39" s="94"/>
      <c r="D39" s="94"/>
      <c r="E39" s="94"/>
      <c r="F39" s="94"/>
      <c r="G39" s="94"/>
      <c r="H39" s="94"/>
      <c r="I39" s="94"/>
      <c r="J39" s="94"/>
      <c r="K39" s="94"/>
      <c r="L39" s="94"/>
      <c r="M39" s="94"/>
      <c r="N39" s="95"/>
      <c r="O39" s="93"/>
      <c r="P39" s="93"/>
      <c r="Q39" s="93"/>
      <c r="R39" s="93"/>
      <c r="S39" s="93"/>
      <c r="T39" s="93"/>
      <c r="U39" s="93"/>
    </row>
    <row r="40" spans="1:21" x14ac:dyDescent="0.4">
      <c r="A40" s="93"/>
      <c r="B40" s="94"/>
      <c r="C40" s="94"/>
      <c r="D40" s="94"/>
      <c r="E40" s="94"/>
      <c r="F40" s="94"/>
      <c r="G40" s="94"/>
      <c r="H40" s="94"/>
      <c r="I40" s="94"/>
      <c r="J40" s="94"/>
      <c r="K40" s="94"/>
      <c r="L40" s="94"/>
      <c r="M40" s="94"/>
      <c r="N40" s="95"/>
      <c r="O40" s="93"/>
      <c r="P40" s="93"/>
      <c r="Q40" s="93"/>
      <c r="R40" s="93"/>
      <c r="S40" s="93"/>
      <c r="T40" s="93"/>
      <c r="U40" s="93"/>
    </row>
    <row r="41" spans="1:21" x14ac:dyDescent="0.4">
      <c r="A41" s="93"/>
      <c r="B41" s="94"/>
      <c r="C41" s="94"/>
      <c r="D41" s="94"/>
      <c r="E41" s="94"/>
      <c r="F41" s="94"/>
      <c r="G41" s="94"/>
      <c r="H41" s="94"/>
      <c r="I41" s="94"/>
      <c r="J41" s="94"/>
      <c r="K41" s="94"/>
      <c r="L41" s="94"/>
      <c r="M41" s="94"/>
      <c r="N41" s="95"/>
      <c r="O41" s="93"/>
      <c r="P41" s="93"/>
      <c r="Q41" s="93"/>
      <c r="R41" s="93"/>
      <c r="S41" s="93"/>
      <c r="T41" s="93"/>
      <c r="U41" s="93"/>
    </row>
    <row r="42" spans="1:21" x14ac:dyDescent="0.4">
      <c r="A42" s="93"/>
      <c r="B42" s="94"/>
      <c r="C42" s="94"/>
      <c r="D42" s="94"/>
      <c r="E42" s="94"/>
      <c r="F42" s="94"/>
      <c r="G42" s="94"/>
      <c r="H42" s="94"/>
      <c r="I42" s="94"/>
      <c r="J42" s="94"/>
      <c r="K42" s="94"/>
      <c r="L42" s="94"/>
      <c r="M42" s="94"/>
      <c r="N42" s="95"/>
      <c r="O42" s="93"/>
      <c r="P42" s="93"/>
      <c r="Q42" s="93"/>
      <c r="R42" s="93"/>
      <c r="S42" s="93"/>
      <c r="T42" s="93"/>
      <c r="U42" s="93"/>
    </row>
    <row r="43" spans="1:21" x14ac:dyDescent="0.4">
      <c r="A43" s="93"/>
      <c r="B43" s="94"/>
      <c r="C43" s="94"/>
      <c r="D43" s="94"/>
      <c r="E43" s="94"/>
      <c r="F43" s="94"/>
      <c r="G43" s="94"/>
      <c r="H43" s="94"/>
      <c r="I43" s="94"/>
      <c r="J43" s="94"/>
      <c r="K43" s="94"/>
      <c r="L43" s="94"/>
      <c r="M43" s="94"/>
      <c r="N43" s="95"/>
      <c r="O43" s="93"/>
      <c r="P43" s="93"/>
      <c r="Q43" s="93"/>
      <c r="R43" s="93"/>
      <c r="S43" s="93"/>
      <c r="T43" s="93"/>
      <c r="U43" s="93"/>
    </row>
    <row r="44" spans="1:21" x14ac:dyDescent="0.4">
      <c r="A44" s="93"/>
      <c r="B44" s="94"/>
      <c r="C44" s="94"/>
      <c r="D44" s="94"/>
      <c r="E44" s="95"/>
      <c r="F44" s="94"/>
      <c r="G44" s="94"/>
      <c r="H44" s="94"/>
      <c r="I44" s="94"/>
      <c r="J44" s="94"/>
      <c r="K44" s="94"/>
      <c r="L44" s="94"/>
      <c r="M44" s="94"/>
      <c r="N44" s="95"/>
      <c r="O44" s="93"/>
      <c r="P44" s="93"/>
      <c r="Q44" s="93"/>
      <c r="R44" s="93"/>
      <c r="S44" s="93"/>
      <c r="T44" s="93"/>
      <c r="U44" s="93"/>
    </row>
    <row r="45" spans="1:21" x14ac:dyDescent="0.4">
      <c r="A45" s="93"/>
      <c r="B45" s="94"/>
      <c r="C45" s="94"/>
      <c r="D45" s="94"/>
      <c r="E45" s="95"/>
      <c r="F45" s="94"/>
      <c r="G45" s="94"/>
      <c r="H45" s="94"/>
      <c r="I45" s="94"/>
      <c r="J45" s="94"/>
      <c r="K45" s="94"/>
      <c r="L45" s="94"/>
      <c r="M45" s="94"/>
      <c r="N45" s="95"/>
      <c r="O45" s="93"/>
      <c r="P45" s="93"/>
      <c r="Q45" s="93"/>
      <c r="R45" s="93"/>
      <c r="S45" s="93"/>
      <c r="T45" s="93"/>
      <c r="U45" s="93"/>
    </row>
    <row r="46" spans="1:21" ht="13.5" x14ac:dyDescent="0.4">
      <c r="A46" s="93"/>
      <c r="B46" s="95"/>
      <c r="C46" s="95"/>
      <c r="D46" s="95"/>
      <c r="E46" s="95"/>
      <c r="F46" s="95"/>
      <c r="G46" s="95"/>
      <c r="H46" s="95"/>
      <c r="I46" s="95"/>
      <c r="J46" s="95"/>
      <c r="K46" s="95"/>
      <c r="L46" s="95"/>
      <c r="M46" s="95"/>
      <c r="N46" s="95"/>
      <c r="O46" s="93"/>
      <c r="P46" s="93"/>
      <c r="Q46" s="93"/>
      <c r="R46" s="93"/>
      <c r="S46" s="93"/>
      <c r="T46" s="93"/>
      <c r="U46" s="93"/>
    </row>
    <row r="47" spans="1:21" ht="13.5" x14ac:dyDescent="0.4">
      <c r="A47" s="93"/>
      <c r="B47" s="95"/>
      <c r="C47" s="95"/>
      <c r="D47" s="95"/>
      <c r="E47" s="95"/>
      <c r="F47" s="95"/>
      <c r="G47" s="95"/>
      <c r="H47" s="95"/>
      <c r="I47" s="95"/>
      <c r="J47" s="95"/>
      <c r="K47" s="95"/>
      <c r="L47" s="95"/>
      <c r="M47" s="95"/>
      <c r="N47" s="95"/>
      <c r="O47" s="93"/>
      <c r="P47" s="93"/>
      <c r="Q47" s="93"/>
      <c r="R47" s="93"/>
      <c r="S47" s="93"/>
      <c r="T47" s="93"/>
      <c r="U47" s="93"/>
    </row>
    <row r="48" spans="1:21" ht="13.5" x14ac:dyDescent="0.4">
      <c r="A48" s="93"/>
      <c r="B48" s="95"/>
      <c r="C48" s="95"/>
      <c r="D48" s="95"/>
      <c r="E48" s="95"/>
      <c r="F48" s="95"/>
      <c r="G48" s="95"/>
      <c r="H48" s="95"/>
      <c r="I48" s="95"/>
      <c r="J48" s="95"/>
      <c r="K48" s="95"/>
      <c r="L48" s="95"/>
      <c r="M48" s="95"/>
      <c r="N48" s="95"/>
      <c r="O48" s="93"/>
      <c r="P48" s="93"/>
      <c r="Q48" s="93"/>
      <c r="R48" s="93"/>
      <c r="S48" s="93"/>
      <c r="T48" s="93"/>
      <c r="U48" s="93"/>
    </row>
    <row r="49" spans="1:21" ht="13.5" x14ac:dyDescent="0.4">
      <c r="A49" s="93"/>
      <c r="B49" s="95"/>
      <c r="C49" s="95"/>
      <c r="D49" s="95"/>
      <c r="E49" s="95"/>
      <c r="F49" s="95"/>
      <c r="G49" s="95"/>
      <c r="H49" s="95"/>
      <c r="I49" s="95"/>
      <c r="J49" s="95"/>
      <c r="K49" s="95"/>
      <c r="L49" s="95"/>
      <c r="M49" s="95"/>
      <c r="N49" s="95"/>
      <c r="O49" s="93"/>
      <c r="P49" s="93"/>
      <c r="Q49" s="93"/>
      <c r="R49" s="93"/>
      <c r="S49" s="93"/>
      <c r="T49" s="93"/>
      <c r="U49" s="93"/>
    </row>
    <row r="50" spans="1:21" ht="13.5" x14ac:dyDescent="0.4">
      <c r="A50" s="93"/>
      <c r="B50" s="95"/>
      <c r="C50" s="95"/>
      <c r="D50" s="95"/>
      <c r="E50" s="95"/>
      <c r="F50" s="95"/>
      <c r="G50" s="95"/>
      <c r="H50" s="95"/>
      <c r="I50" s="95"/>
      <c r="J50" s="95"/>
      <c r="K50" s="95"/>
      <c r="L50" s="95"/>
      <c r="M50" s="95"/>
      <c r="N50" s="145"/>
      <c r="O50" s="93"/>
      <c r="P50" s="93"/>
      <c r="Q50" s="93"/>
      <c r="R50" s="93"/>
      <c r="S50" s="93"/>
      <c r="T50" s="93"/>
      <c r="U50" s="93"/>
    </row>
    <row r="51" spans="1:21" ht="13.5" x14ac:dyDescent="0.4">
      <c r="A51" s="93"/>
      <c r="B51" s="95"/>
      <c r="C51" s="95"/>
      <c r="D51" s="95"/>
      <c r="E51" s="95"/>
      <c r="F51" s="95"/>
      <c r="G51" s="95"/>
      <c r="H51" s="95"/>
      <c r="I51" s="95"/>
      <c r="J51" s="95"/>
      <c r="K51" s="95"/>
      <c r="L51" s="95"/>
      <c r="M51" s="95"/>
      <c r="N51" s="95"/>
      <c r="O51" s="93"/>
      <c r="P51" s="93"/>
      <c r="Q51" s="93"/>
      <c r="R51" s="93"/>
      <c r="S51" s="93"/>
      <c r="T51" s="93"/>
      <c r="U51" s="93"/>
    </row>
    <row r="52" spans="1:21" ht="13.5" x14ac:dyDescent="0.4">
      <c r="A52" s="93"/>
      <c r="B52" s="95"/>
      <c r="C52" s="95"/>
      <c r="D52" s="95"/>
      <c r="E52" s="95"/>
      <c r="F52" s="95"/>
      <c r="G52" s="95"/>
      <c r="H52" s="95"/>
      <c r="I52" s="95"/>
      <c r="J52" s="95"/>
      <c r="K52" s="95"/>
      <c r="L52" s="95"/>
      <c r="M52" s="95"/>
      <c r="N52" s="95"/>
      <c r="O52" s="93"/>
      <c r="P52" s="93"/>
      <c r="Q52" s="93"/>
      <c r="R52" s="93"/>
      <c r="S52" s="93"/>
      <c r="T52" s="93"/>
      <c r="U52" s="93"/>
    </row>
    <row r="53" spans="1:21" x14ac:dyDescent="0.4">
      <c r="A53" s="93"/>
      <c r="B53" s="95"/>
      <c r="C53" s="95"/>
      <c r="D53" s="95"/>
      <c r="E53" s="95"/>
      <c r="F53" s="95"/>
      <c r="G53" s="95"/>
      <c r="H53" s="95"/>
      <c r="I53" s="95"/>
      <c r="J53" s="94"/>
      <c r="K53" s="94"/>
      <c r="L53" s="94"/>
      <c r="M53" s="94"/>
      <c r="N53" s="95"/>
      <c r="O53" s="93"/>
      <c r="P53" s="93"/>
      <c r="Q53" s="93"/>
      <c r="R53" s="95"/>
      <c r="S53" s="93"/>
      <c r="T53" s="93"/>
      <c r="U53" s="93"/>
    </row>
    <row r="54" spans="1:21" x14ac:dyDescent="0.4">
      <c r="A54" s="93"/>
      <c r="B54" s="95"/>
      <c r="C54" s="95"/>
      <c r="D54" s="95"/>
      <c r="E54" s="95"/>
      <c r="F54" s="95"/>
      <c r="G54" s="95"/>
      <c r="H54" s="95"/>
      <c r="I54" s="95"/>
      <c r="J54" s="94"/>
      <c r="K54" s="94"/>
      <c r="L54" s="94"/>
      <c r="M54" s="94"/>
      <c r="N54" s="95"/>
      <c r="O54" s="93"/>
      <c r="P54" s="93"/>
      <c r="Q54" s="93"/>
      <c r="R54" s="95"/>
      <c r="S54" s="93"/>
      <c r="T54" s="93"/>
      <c r="U54" s="93"/>
    </row>
    <row r="55" spans="1:21" x14ac:dyDescent="0.4">
      <c r="A55" s="93"/>
      <c r="B55" s="95"/>
      <c r="C55" s="95"/>
      <c r="D55" s="95"/>
      <c r="E55" s="95"/>
      <c r="F55" s="95"/>
      <c r="G55" s="95"/>
      <c r="H55" s="95"/>
      <c r="I55" s="95"/>
      <c r="J55" s="94"/>
      <c r="K55" s="94"/>
      <c r="L55" s="94"/>
      <c r="M55" s="94"/>
      <c r="N55" s="95"/>
      <c r="O55" s="93"/>
      <c r="P55" s="93"/>
      <c r="Q55" s="93"/>
      <c r="R55" s="95"/>
      <c r="S55" s="93"/>
      <c r="T55" s="93"/>
      <c r="U55" s="93"/>
    </row>
    <row r="56" spans="1:21" x14ac:dyDescent="0.4">
      <c r="A56" s="93"/>
      <c r="B56" s="95"/>
      <c r="C56" s="95"/>
      <c r="D56" s="95"/>
      <c r="E56" s="95"/>
      <c r="F56" s="95"/>
      <c r="G56" s="95"/>
      <c r="H56" s="95"/>
      <c r="I56" s="95"/>
      <c r="J56" s="94"/>
      <c r="K56" s="94"/>
      <c r="L56" s="94"/>
      <c r="M56" s="94"/>
      <c r="N56" s="95"/>
      <c r="O56" s="93"/>
      <c r="P56" s="93"/>
      <c r="Q56" s="93"/>
      <c r="R56" s="95"/>
      <c r="S56" s="93"/>
      <c r="T56" s="93"/>
      <c r="U56" s="93"/>
    </row>
    <row r="57" spans="1:21" x14ac:dyDescent="0.4">
      <c r="A57" s="93"/>
      <c r="B57" s="95"/>
      <c r="C57" s="95"/>
      <c r="D57" s="95"/>
      <c r="E57" s="95"/>
      <c r="F57" s="95"/>
      <c r="G57" s="95"/>
      <c r="H57" s="95"/>
      <c r="I57" s="95"/>
      <c r="J57" s="94"/>
      <c r="K57" s="94"/>
      <c r="L57" s="94"/>
      <c r="M57" s="94"/>
      <c r="N57" s="95"/>
      <c r="O57" s="93"/>
      <c r="P57" s="93"/>
      <c r="Q57" s="93"/>
      <c r="R57" s="95"/>
      <c r="S57" s="93"/>
      <c r="T57" s="93"/>
      <c r="U57" s="93"/>
    </row>
    <row r="58" spans="1:21" x14ac:dyDescent="0.4">
      <c r="A58" s="93"/>
      <c r="B58" s="95"/>
      <c r="C58" s="95"/>
      <c r="D58" s="95"/>
      <c r="E58" s="95"/>
      <c r="F58" s="95"/>
      <c r="G58" s="95"/>
      <c r="H58" s="95"/>
      <c r="I58" s="95"/>
      <c r="J58" s="94"/>
      <c r="K58" s="94"/>
      <c r="L58" s="94"/>
      <c r="M58" s="94"/>
      <c r="N58" s="95"/>
      <c r="O58" s="93"/>
      <c r="P58" s="93"/>
      <c r="Q58" s="93"/>
      <c r="R58" s="95"/>
      <c r="S58" s="93"/>
      <c r="T58" s="93"/>
      <c r="U58" s="93"/>
    </row>
    <row r="59" spans="1:21" x14ac:dyDescent="0.4">
      <c r="A59" s="93"/>
      <c r="B59" s="95"/>
      <c r="C59" s="95"/>
      <c r="D59" s="95"/>
      <c r="E59" s="95"/>
      <c r="F59" s="95"/>
      <c r="G59" s="95"/>
      <c r="H59" s="95"/>
      <c r="I59" s="95"/>
      <c r="J59" s="94"/>
      <c r="K59" s="94"/>
      <c r="L59" s="94"/>
      <c r="M59" s="94"/>
      <c r="N59" s="95"/>
      <c r="O59" s="93"/>
      <c r="P59" s="93"/>
      <c r="Q59" s="93"/>
      <c r="R59" s="95"/>
      <c r="S59" s="93"/>
      <c r="T59" s="93"/>
      <c r="U59" s="93"/>
    </row>
    <row r="60" spans="1:21" x14ac:dyDescent="0.4">
      <c r="B60" s="146"/>
      <c r="C60" s="146"/>
      <c r="D60" s="146"/>
      <c r="E60" s="146"/>
      <c r="F60" s="146"/>
      <c r="G60" s="146"/>
      <c r="H60" s="146"/>
      <c r="I60" s="146"/>
      <c r="R60" s="146"/>
    </row>
    <row r="61" spans="1:21" x14ac:dyDescent="0.4">
      <c r="B61" s="146"/>
      <c r="C61" s="146"/>
      <c r="D61" s="146"/>
      <c r="E61" s="146"/>
      <c r="F61" s="146"/>
      <c r="G61" s="146"/>
      <c r="H61" s="146"/>
      <c r="I61" s="146"/>
      <c r="R61" s="146"/>
    </row>
    <row r="62" spans="1:21" x14ac:dyDescent="0.4">
      <c r="B62" s="146"/>
      <c r="C62" s="146"/>
      <c r="D62" s="146"/>
      <c r="E62" s="146"/>
      <c r="F62" s="146"/>
      <c r="G62" s="146"/>
      <c r="H62" s="146"/>
      <c r="I62" s="146"/>
      <c r="R62" s="146"/>
    </row>
    <row r="63" spans="1:21" x14ac:dyDescent="0.4">
      <c r="B63" s="146"/>
      <c r="C63" s="146"/>
      <c r="D63" s="146"/>
      <c r="E63" s="146"/>
      <c r="F63" s="146"/>
      <c r="G63" s="146"/>
      <c r="H63" s="146"/>
      <c r="I63" s="146"/>
      <c r="R63" s="146"/>
    </row>
    <row r="64" spans="1:21" x14ac:dyDescent="0.4">
      <c r="B64" s="146"/>
      <c r="C64" s="146"/>
      <c r="D64" s="146"/>
      <c r="E64" s="146"/>
      <c r="F64" s="146"/>
      <c r="G64" s="146"/>
      <c r="H64" s="146"/>
      <c r="I64" s="146"/>
      <c r="R64" s="146"/>
    </row>
    <row r="65" spans="2:18" x14ac:dyDescent="0.4">
      <c r="B65" s="146"/>
      <c r="C65" s="146"/>
      <c r="D65" s="146"/>
      <c r="E65" s="146"/>
      <c r="F65" s="146"/>
      <c r="G65" s="146"/>
      <c r="H65" s="146"/>
      <c r="I65" s="146"/>
      <c r="R65" s="146"/>
    </row>
    <row r="66" spans="2:18" x14ac:dyDescent="0.4">
      <c r="B66" s="146"/>
      <c r="C66" s="146"/>
      <c r="D66" s="146"/>
      <c r="E66" s="146"/>
      <c r="F66" s="146"/>
      <c r="G66" s="146"/>
      <c r="H66" s="146"/>
      <c r="I66" s="146"/>
      <c r="R66" s="146"/>
    </row>
    <row r="67" spans="2:18" x14ac:dyDescent="0.4">
      <c r="B67" s="146"/>
      <c r="C67" s="146"/>
      <c r="D67" s="146"/>
      <c r="E67" s="146"/>
      <c r="F67" s="146"/>
      <c r="G67" s="146"/>
      <c r="H67" s="146"/>
      <c r="I67" s="146"/>
      <c r="R67" s="146"/>
    </row>
    <row r="68" spans="2:18" x14ac:dyDescent="0.4">
      <c r="B68" s="146"/>
      <c r="C68" s="146"/>
      <c r="D68" s="146"/>
      <c r="E68" s="146"/>
      <c r="F68" s="146"/>
      <c r="G68" s="146"/>
      <c r="H68" s="146"/>
      <c r="I68" s="146"/>
      <c r="R68" s="146"/>
    </row>
    <row r="69" spans="2:18" x14ac:dyDescent="0.4">
      <c r="B69" s="146"/>
      <c r="C69" s="146"/>
      <c r="D69" s="146"/>
      <c r="E69" s="146"/>
      <c r="F69" s="146"/>
      <c r="G69" s="146"/>
      <c r="H69" s="146"/>
      <c r="I69" s="146"/>
      <c r="R69" s="146"/>
    </row>
    <row r="70" spans="2:18" x14ac:dyDescent="0.4">
      <c r="B70" s="146"/>
      <c r="C70" s="146"/>
      <c r="D70" s="146"/>
      <c r="E70" s="146"/>
      <c r="F70" s="146"/>
      <c r="G70" s="146"/>
      <c r="H70" s="146"/>
      <c r="I70" s="146"/>
      <c r="R70" s="146"/>
    </row>
    <row r="71" spans="2:18" x14ac:dyDescent="0.4">
      <c r="B71" s="146"/>
      <c r="C71" s="146"/>
      <c r="D71" s="146"/>
      <c r="E71" s="146"/>
      <c r="F71" s="146"/>
      <c r="G71" s="146"/>
      <c r="H71" s="146"/>
      <c r="I71" s="146"/>
      <c r="R71" s="146"/>
    </row>
    <row r="72" spans="2:18" x14ac:dyDescent="0.4">
      <c r="B72" s="146"/>
      <c r="C72" s="146"/>
      <c r="D72" s="146"/>
      <c r="E72" s="146"/>
      <c r="F72" s="146"/>
      <c r="G72" s="146"/>
      <c r="H72" s="146"/>
      <c r="I72" s="146"/>
      <c r="R72" s="146"/>
    </row>
    <row r="73" spans="2:18" x14ac:dyDescent="0.4">
      <c r="B73" s="146"/>
      <c r="C73" s="146"/>
      <c r="D73" s="146"/>
      <c r="E73" s="146"/>
      <c r="F73" s="146"/>
      <c r="G73" s="146"/>
      <c r="H73" s="146"/>
      <c r="I73" s="146"/>
      <c r="R73" s="146"/>
    </row>
    <row r="74" spans="2:18" x14ac:dyDescent="0.4">
      <c r="B74" s="146"/>
      <c r="C74" s="146"/>
      <c r="D74" s="146"/>
      <c r="E74" s="146"/>
      <c r="F74" s="146"/>
      <c r="G74" s="146"/>
      <c r="H74" s="146"/>
      <c r="I74" s="146"/>
      <c r="R74" s="146"/>
    </row>
    <row r="75" spans="2:18" x14ac:dyDescent="0.4">
      <c r="B75" s="146"/>
      <c r="C75" s="146"/>
      <c r="D75" s="146"/>
      <c r="E75" s="146"/>
      <c r="F75" s="146"/>
      <c r="G75" s="146"/>
      <c r="H75" s="146"/>
      <c r="I75" s="146"/>
      <c r="R75" s="146"/>
    </row>
    <row r="76" spans="2:18" x14ac:dyDescent="0.4">
      <c r="B76" s="146"/>
      <c r="C76" s="146"/>
      <c r="D76" s="146"/>
      <c r="E76" s="146"/>
      <c r="F76" s="146"/>
      <c r="G76" s="146"/>
      <c r="H76" s="146"/>
      <c r="I76" s="146"/>
      <c r="R76" s="146"/>
    </row>
    <row r="77" spans="2:18" x14ac:dyDescent="0.4">
      <c r="B77" s="146"/>
      <c r="C77" s="146"/>
      <c r="D77" s="146"/>
      <c r="E77" s="146"/>
      <c r="F77" s="146"/>
      <c r="G77" s="146"/>
      <c r="H77" s="146"/>
      <c r="I77" s="146"/>
      <c r="R77" s="146"/>
    </row>
    <row r="78" spans="2:18" x14ac:dyDescent="0.4">
      <c r="B78" s="146"/>
      <c r="C78" s="146"/>
      <c r="D78" s="146"/>
      <c r="E78" s="146"/>
      <c r="F78" s="146"/>
      <c r="G78" s="146"/>
      <c r="H78" s="146"/>
      <c r="I78" s="146"/>
      <c r="R78" s="146"/>
    </row>
    <row r="79" spans="2:18" x14ac:dyDescent="0.4">
      <c r="B79" s="146"/>
      <c r="C79" s="146"/>
      <c r="D79" s="146"/>
      <c r="E79" s="146"/>
      <c r="F79" s="146"/>
      <c r="G79" s="146"/>
      <c r="H79" s="146"/>
      <c r="I79" s="146"/>
      <c r="R79" s="146"/>
    </row>
    <row r="80" spans="2:18" x14ac:dyDescent="0.4">
      <c r="B80" s="146"/>
      <c r="C80" s="146"/>
      <c r="D80" s="146"/>
      <c r="E80" s="146"/>
      <c r="F80" s="146"/>
      <c r="G80" s="146"/>
      <c r="H80" s="146"/>
      <c r="I80" s="146"/>
      <c r="R80" s="146"/>
    </row>
    <row r="81" spans="2:18" x14ac:dyDescent="0.4">
      <c r="B81" s="146"/>
      <c r="C81" s="146"/>
      <c r="D81" s="146"/>
      <c r="E81" s="146"/>
      <c r="F81" s="146"/>
      <c r="G81" s="146"/>
      <c r="H81" s="146"/>
      <c r="I81" s="146"/>
      <c r="R81" s="146"/>
    </row>
    <row r="82" spans="2:18" x14ac:dyDescent="0.4">
      <c r="B82" s="146"/>
      <c r="C82" s="146"/>
      <c r="D82" s="146"/>
      <c r="E82" s="146"/>
      <c r="F82" s="146"/>
      <c r="G82" s="146"/>
      <c r="H82" s="146"/>
      <c r="I82" s="146"/>
      <c r="R82" s="146"/>
    </row>
    <row r="83" spans="2:18" x14ac:dyDescent="0.4">
      <c r="B83" s="146"/>
      <c r="C83" s="146"/>
      <c r="D83" s="146"/>
      <c r="E83" s="146"/>
      <c r="F83" s="146"/>
      <c r="G83" s="146"/>
      <c r="H83" s="146"/>
      <c r="I83" s="146"/>
      <c r="R83" s="146"/>
    </row>
    <row r="84" spans="2:18" x14ac:dyDescent="0.4">
      <c r="B84" s="146"/>
      <c r="C84" s="146"/>
      <c r="D84" s="146"/>
      <c r="E84" s="146"/>
      <c r="F84" s="146"/>
      <c r="G84" s="146"/>
      <c r="H84" s="146"/>
      <c r="I84" s="146"/>
      <c r="R84" s="146"/>
    </row>
    <row r="85" spans="2:18" x14ac:dyDescent="0.4">
      <c r="B85" s="146"/>
      <c r="C85" s="146"/>
      <c r="D85" s="146"/>
      <c r="E85" s="146"/>
      <c r="F85" s="146"/>
      <c r="G85" s="146"/>
      <c r="H85" s="146"/>
      <c r="I85" s="146"/>
      <c r="R85" s="146"/>
    </row>
    <row r="86" spans="2:18" x14ac:dyDescent="0.4">
      <c r="B86" s="146"/>
      <c r="C86" s="146"/>
      <c r="D86" s="146"/>
      <c r="E86" s="146"/>
      <c r="F86" s="146"/>
      <c r="G86" s="146"/>
      <c r="H86" s="146"/>
      <c r="I86" s="146"/>
      <c r="R86" s="146"/>
    </row>
    <row r="87" spans="2:18" x14ac:dyDescent="0.4">
      <c r="B87" s="146"/>
      <c r="C87" s="146"/>
      <c r="D87" s="146"/>
      <c r="E87" s="146"/>
      <c r="F87" s="146"/>
      <c r="G87" s="146"/>
      <c r="H87" s="146"/>
      <c r="I87" s="146"/>
      <c r="R87" s="146"/>
    </row>
    <row r="88" spans="2:18" x14ac:dyDescent="0.4">
      <c r="B88" s="146"/>
      <c r="C88" s="146"/>
      <c r="D88" s="146"/>
      <c r="E88" s="146"/>
      <c r="F88" s="146"/>
      <c r="G88" s="146"/>
      <c r="H88" s="146"/>
      <c r="I88" s="146"/>
      <c r="R88" s="146"/>
    </row>
    <row r="89" spans="2:18" x14ac:dyDescent="0.4">
      <c r="B89" s="146"/>
      <c r="C89" s="146"/>
      <c r="D89" s="146"/>
      <c r="E89" s="146"/>
      <c r="F89" s="146"/>
      <c r="G89" s="146"/>
      <c r="H89" s="146"/>
      <c r="I89" s="146"/>
      <c r="R89" s="146"/>
    </row>
    <row r="90" spans="2:18" x14ac:dyDescent="0.4">
      <c r="B90" s="146"/>
      <c r="C90" s="146"/>
      <c r="D90" s="146"/>
      <c r="E90" s="146"/>
      <c r="F90" s="146"/>
      <c r="G90" s="146"/>
      <c r="H90" s="146"/>
      <c r="I90" s="146"/>
      <c r="R90" s="146"/>
    </row>
    <row r="91" spans="2:18" x14ac:dyDescent="0.4">
      <c r="B91" s="146"/>
      <c r="C91" s="146"/>
      <c r="D91" s="146"/>
      <c r="E91" s="146"/>
      <c r="F91" s="146"/>
      <c r="G91" s="146"/>
      <c r="H91" s="146"/>
      <c r="I91" s="146"/>
      <c r="R91" s="146"/>
    </row>
    <row r="92" spans="2:18" x14ac:dyDescent="0.4">
      <c r="B92" s="146"/>
      <c r="C92" s="146"/>
      <c r="D92" s="146"/>
      <c r="E92" s="146"/>
      <c r="F92" s="146"/>
      <c r="G92" s="146"/>
      <c r="H92" s="146"/>
      <c r="I92" s="146"/>
      <c r="R92" s="146"/>
    </row>
    <row r="93" spans="2:18" x14ac:dyDescent="0.4">
      <c r="B93" s="146"/>
      <c r="C93" s="146"/>
      <c r="D93" s="146"/>
      <c r="E93" s="146"/>
      <c r="F93" s="146"/>
      <c r="G93" s="146"/>
      <c r="H93" s="146"/>
      <c r="I93" s="146"/>
      <c r="R93" s="146"/>
    </row>
    <row r="94" spans="2:18" x14ac:dyDescent="0.4">
      <c r="B94" s="146"/>
      <c r="C94" s="146"/>
      <c r="D94" s="146"/>
      <c r="E94" s="146"/>
      <c r="F94" s="146"/>
      <c r="G94" s="146"/>
      <c r="H94" s="146"/>
      <c r="I94" s="146"/>
      <c r="R94" s="146"/>
    </row>
    <row r="95" spans="2:18" x14ac:dyDescent="0.4">
      <c r="B95" s="146"/>
      <c r="C95" s="146"/>
      <c r="D95" s="146"/>
      <c r="E95" s="146"/>
      <c r="F95" s="146"/>
      <c r="G95" s="146"/>
      <c r="H95" s="146"/>
      <c r="I95" s="146"/>
      <c r="R95" s="146"/>
    </row>
    <row r="96" spans="2:18" x14ac:dyDescent="0.4">
      <c r="B96" s="146"/>
      <c r="C96" s="146"/>
      <c r="D96" s="146"/>
      <c r="E96" s="146"/>
      <c r="F96" s="146"/>
      <c r="G96" s="146"/>
      <c r="H96" s="146"/>
      <c r="I96" s="146"/>
      <c r="R96" s="146"/>
    </row>
    <row r="97" spans="2:18" x14ac:dyDescent="0.4">
      <c r="B97" s="146"/>
      <c r="C97" s="146"/>
      <c r="D97" s="146"/>
      <c r="E97" s="146"/>
      <c r="F97" s="146"/>
      <c r="G97" s="146"/>
      <c r="H97" s="146"/>
      <c r="I97" s="146"/>
      <c r="R97" s="146"/>
    </row>
    <row r="98" spans="2:18" x14ac:dyDescent="0.4">
      <c r="B98" s="146"/>
      <c r="C98" s="146"/>
      <c r="D98" s="146"/>
      <c r="E98" s="146"/>
      <c r="F98" s="146"/>
      <c r="G98" s="146"/>
      <c r="H98" s="146"/>
      <c r="I98" s="146"/>
      <c r="R98" s="146"/>
    </row>
    <row r="99" spans="2:18" x14ac:dyDescent="0.4">
      <c r="B99" s="146"/>
      <c r="C99" s="146"/>
      <c r="D99" s="146"/>
      <c r="E99" s="146"/>
      <c r="F99" s="146"/>
      <c r="G99" s="146"/>
      <c r="H99" s="146"/>
      <c r="I99" s="146"/>
      <c r="R99" s="146"/>
    </row>
    <row r="100" spans="2:18" x14ac:dyDescent="0.4">
      <c r="B100" s="146"/>
      <c r="C100" s="146"/>
      <c r="D100" s="146"/>
      <c r="E100" s="146"/>
      <c r="F100" s="146"/>
      <c r="G100" s="146"/>
      <c r="H100" s="146"/>
      <c r="I100" s="146"/>
      <c r="R100" s="146"/>
    </row>
    <row r="101" spans="2:18" x14ac:dyDescent="0.4">
      <c r="B101" s="146"/>
      <c r="C101" s="146"/>
      <c r="D101" s="146"/>
      <c r="E101" s="146"/>
      <c r="F101" s="146"/>
      <c r="G101" s="146"/>
      <c r="H101" s="146"/>
      <c r="I101" s="146"/>
      <c r="R101" s="146"/>
    </row>
    <row r="102" spans="2:18" x14ac:dyDescent="0.4">
      <c r="B102" s="146"/>
      <c r="C102" s="146"/>
      <c r="D102" s="146"/>
      <c r="E102" s="146"/>
      <c r="F102" s="146"/>
      <c r="G102" s="146"/>
      <c r="H102" s="146"/>
      <c r="I102" s="146"/>
      <c r="R102" s="146"/>
    </row>
    <row r="103" spans="2:18" x14ac:dyDescent="0.4">
      <c r="B103" s="146"/>
      <c r="C103" s="146"/>
      <c r="D103" s="146"/>
      <c r="E103" s="146"/>
      <c r="F103" s="146"/>
      <c r="G103" s="146"/>
      <c r="H103" s="146"/>
      <c r="I103" s="146"/>
      <c r="R103" s="146"/>
    </row>
    <row r="104" spans="2:18" x14ac:dyDescent="0.4">
      <c r="B104" s="146"/>
      <c r="C104" s="146"/>
      <c r="D104" s="146"/>
      <c r="E104" s="146"/>
      <c r="F104" s="146"/>
      <c r="G104" s="146"/>
      <c r="H104" s="146"/>
      <c r="I104" s="146"/>
      <c r="R104" s="146"/>
    </row>
    <row r="105" spans="2:18" x14ac:dyDescent="0.4">
      <c r="B105" s="146"/>
      <c r="C105" s="146"/>
      <c r="D105" s="146"/>
      <c r="E105" s="146"/>
      <c r="F105" s="146"/>
      <c r="G105" s="146"/>
      <c r="H105" s="146"/>
      <c r="I105" s="146"/>
      <c r="R105" s="146"/>
    </row>
    <row r="106" spans="2:18" x14ac:dyDescent="0.4">
      <c r="B106" s="146"/>
      <c r="C106" s="146"/>
      <c r="D106" s="146"/>
      <c r="E106" s="146"/>
      <c r="F106" s="146"/>
      <c r="G106" s="146"/>
      <c r="H106" s="146"/>
      <c r="I106" s="146"/>
      <c r="R106" s="146"/>
    </row>
    <row r="107" spans="2:18" x14ac:dyDescent="0.4">
      <c r="B107" s="146"/>
      <c r="C107" s="146"/>
      <c r="D107" s="146"/>
      <c r="E107" s="146"/>
      <c r="F107" s="146"/>
      <c r="G107" s="146"/>
      <c r="H107" s="146"/>
      <c r="I107" s="146"/>
      <c r="R107" s="146"/>
    </row>
    <row r="108" spans="2:18" x14ac:dyDescent="0.4">
      <c r="B108" s="146"/>
      <c r="C108" s="146"/>
      <c r="D108" s="146"/>
      <c r="E108" s="146"/>
      <c r="F108" s="146"/>
      <c r="G108" s="146"/>
      <c r="H108" s="146"/>
      <c r="I108" s="146"/>
      <c r="R108" s="146"/>
    </row>
    <row r="109" spans="2:18" x14ac:dyDescent="0.4">
      <c r="B109" s="146"/>
      <c r="C109" s="146"/>
      <c r="D109" s="146"/>
      <c r="E109" s="146"/>
      <c r="F109" s="146"/>
      <c r="G109" s="146"/>
      <c r="H109" s="146"/>
      <c r="I109" s="146"/>
      <c r="R109" s="146"/>
    </row>
    <row r="110" spans="2:18" x14ac:dyDescent="0.4">
      <c r="B110" s="146"/>
      <c r="C110" s="146"/>
      <c r="D110" s="146"/>
      <c r="E110" s="146"/>
      <c r="F110" s="146"/>
      <c r="G110" s="146"/>
      <c r="H110" s="146"/>
      <c r="I110" s="146"/>
      <c r="R110" s="146"/>
    </row>
    <row r="111" spans="2:18" x14ac:dyDescent="0.4">
      <c r="B111" s="146"/>
      <c r="C111" s="146"/>
      <c r="D111" s="146"/>
      <c r="E111" s="146"/>
      <c r="F111" s="146"/>
      <c r="G111" s="146"/>
      <c r="H111" s="146"/>
      <c r="I111" s="146"/>
      <c r="R111" s="146"/>
    </row>
    <row r="112" spans="2:18" x14ac:dyDescent="0.4">
      <c r="B112" s="146"/>
      <c r="C112" s="146"/>
      <c r="D112" s="146"/>
      <c r="E112" s="146"/>
      <c r="F112" s="146"/>
      <c r="G112" s="146"/>
      <c r="H112" s="146"/>
      <c r="I112" s="146"/>
      <c r="R112" s="146"/>
    </row>
    <row r="113" spans="2:18" x14ac:dyDescent="0.4">
      <c r="B113" s="146"/>
      <c r="C113" s="146"/>
      <c r="D113" s="146"/>
      <c r="E113" s="146"/>
      <c r="F113" s="146"/>
      <c r="G113" s="146"/>
      <c r="H113" s="146"/>
      <c r="I113" s="146"/>
      <c r="R113" s="146"/>
    </row>
    <row r="114" spans="2:18" x14ac:dyDescent="0.4">
      <c r="B114" s="146"/>
      <c r="C114" s="146"/>
      <c r="D114" s="146"/>
      <c r="E114" s="146"/>
      <c r="F114" s="146"/>
      <c r="G114" s="146"/>
      <c r="H114" s="146"/>
      <c r="I114" s="146"/>
      <c r="R114" s="146"/>
    </row>
    <row r="115" spans="2:18" x14ac:dyDescent="0.4">
      <c r="B115" s="146"/>
      <c r="C115" s="146"/>
      <c r="D115" s="146"/>
      <c r="E115" s="146"/>
      <c r="F115" s="146"/>
      <c r="G115" s="146"/>
      <c r="H115" s="146"/>
      <c r="I115" s="146"/>
      <c r="R115" s="146"/>
    </row>
    <row r="116" spans="2:18" x14ac:dyDescent="0.4">
      <c r="B116" s="146"/>
      <c r="C116" s="146"/>
      <c r="D116" s="146"/>
      <c r="E116" s="146"/>
      <c r="F116" s="146"/>
      <c r="G116" s="146"/>
      <c r="H116" s="146"/>
      <c r="I116" s="146"/>
      <c r="R116" s="146"/>
    </row>
    <row r="117" spans="2:18" x14ac:dyDescent="0.4">
      <c r="B117" s="146"/>
      <c r="C117" s="146"/>
      <c r="D117" s="146"/>
      <c r="E117" s="146"/>
      <c r="F117" s="146"/>
      <c r="G117" s="146"/>
      <c r="H117" s="146"/>
      <c r="I117" s="146"/>
      <c r="R117" s="146"/>
    </row>
    <row r="118" spans="2:18" x14ac:dyDescent="0.4">
      <c r="B118" s="146"/>
      <c r="C118" s="146"/>
      <c r="D118" s="146"/>
      <c r="E118" s="146"/>
      <c r="F118" s="146"/>
      <c r="G118" s="146"/>
      <c r="H118" s="146"/>
      <c r="I118" s="146"/>
      <c r="R118" s="146"/>
    </row>
    <row r="119" spans="2:18" x14ac:dyDescent="0.4">
      <c r="B119" s="146"/>
      <c r="C119" s="146"/>
      <c r="D119" s="146"/>
      <c r="E119" s="146"/>
      <c r="F119" s="146"/>
      <c r="G119" s="146"/>
      <c r="H119" s="146"/>
      <c r="I119" s="146"/>
      <c r="R119" s="146"/>
    </row>
    <row r="120" spans="2:18" x14ac:dyDescent="0.4">
      <c r="B120" s="146"/>
      <c r="C120" s="146"/>
      <c r="D120" s="146"/>
      <c r="E120" s="146"/>
      <c r="F120" s="146"/>
      <c r="G120" s="146"/>
      <c r="H120" s="146"/>
      <c r="I120" s="146"/>
      <c r="R120" s="146"/>
    </row>
    <row r="121" spans="2:18" x14ac:dyDescent="0.4">
      <c r="B121" s="146"/>
      <c r="C121" s="146"/>
      <c r="D121" s="146"/>
      <c r="E121" s="146"/>
      <c r="F121" s="146"/>
      <c r="G121" s="146"/>
      <c r="H121" s="146"/>
      <c r="I121" s="146"/>
      <c r="R121" s="146"/>
    </row>
    <row r="122" spans="2:18" x14ac:dyDescent="0.4">
      <c r="B122" s="146"/>
      <c r="C122" s="146"/>
      <c r="D122" s="146"/>
      <c r="E122" s="146"/>
      <c r="F122" s="146"/>
      <c r="G122" s="146"/>
      <c r="H122" s="146"/>
      <c r="I122" s="146"/>
      <c r="R122" s="146"/>
    </row>
    <row r="123" spans="2:18" x14ac:dyDescent="0.4">
      <c r="B123" s="146"/>
      <c r="C123" s="146"/>
      <c r="D123" s="146"/>
      <c r="E123" s="146"/>
      <c r="F123" s="146"/>
      <c r="G123" s="146"/>
      <c r="H123" s="146"/>
      <c r="I123" s="146"/>
      <c r="R123" s="146"/>
    </row>
    <row r="124" spans="2:18" x14ac:dyDescent="0.4">
      <c r="B124" s="146"/>
      <c r="C124" s="146"/>
      <c r="D124" s="146"/>
      <c r="E124" s="146"/>
      <c r="F124" s="146"/>
      <c r="G124" s="146"/>
      <c r="H124" s="146"/>
      <c r="I124" s="146"/>
      <c r="R124" s="146"/>
    </row>
    <row r="125" spans="2:18" x14ac:dyDescent="0.4">
      <c r="B125" s="146"/>
      <c r="C125" s="146"/>
      <c r="D125" s="146"/>
      <c r="E125" s="146"/>
      <c r="F125" s="146"/>
      <c r="G125" s="146"/>
      <c r="H125" s="146"/>
      <c r="I125" s="146"/>
      <c r="R125" s="146"/>
    </row>
    <row r="126" spans="2:18" x14ac:dyDescent="0.4">
      <c r="B126" s="146"/>
      <c r="C126" s="146"/>
      <c r="D126" s="146"/>
      <c r="E126" s="146"/>
      <c r="F126" s="146"/>
      <c r="G126" s="146"/>
      <c r="H126" s="146"/>
      <c r="I126" s="146"/>
      <c r="R126" s="146"/>
    </row>
    <row r="127" spans="2:18" x14ac:dyDescent="0.4">
      <c r="B127" s="146"/>
      <c r="C127" s="146"/>
      <c r="D127" s="146"/>
      <c r="E127" s="146"/>
      <c r="F127" s="146"/>
      <c r="G127" s="146"/>
      <c r="H127" s="146"/>
      <c r="I127" s="146"/>
      <c r="R127" s="146"/>
    </row>
    <row r="128" spans="2:18" x14ac:dyDescent="0.4">
      <c r="B128" s="146"/>
      <c r="C128" s="146"/>
      <c r="D128" s="146"/>
      <c r="E128" s="146"/>
      <c r="F128" s="146"/>
      <c r="G128" s="146"/>
      <c r="H128" s="146"/>
      <c r="I128" s="146"/>
      <c r="R128" s="146"/>
    </row>
    <row r="129" spans="2:18" x14ac:dyDescent="0.4">
      <c r="B129" s="146"/>
      <c r="C129" s="146"/>
      <c r="D129" s="146"/>
      <c r="E129" s="146"/>
      <c r="F129" s="146"/>
      <c r="G129" s="146"/>
      <c r="H129" s="146"/>
      <c r="I129" s="146"/>
      <c r="R129" s="146"/>
    </row>
    <row r="130" spans="2:18" x14ac:dyDescent="0.4">
      <c r="B130" s="146"/>
      <c r="C130" s="146"/>
      <c r="D130" s="146"/>
      <c r="E130" s="146"/>
      <c r="F130" s="146"/>
      <c r="G130" s="146"/>
      <c r="H130" s="146"/>
      <c r="I130" s="146"/>
      <c r="R130" s="146"/>
    </row>
    <row r="131" spans="2:18" x14ac:dyDescent="0.4">
      <c r="B131" s="146"/>
      <c r="C131" s="146"/>
      <c r="D131" s="146"/>
      <c r="E131" s="146"/>
      <c r="F131" s="146"/>
      <c r="G131" s="146"/>
      <c r="H131" s="146"/>
      <c r="I131" s="146"/>
      <c r="R131" s="146"/>
    </row>
    <row r="132" spans="2:18" x14ac:dyDescent="0.4">
      <c r="B132" s="146"/>
      <c r="C132" s="146"/>
      <c r="D132" s="146"/>
      <c r="E132" s="146"/>
      <c r="F132" s="146"/>
      <c r="G132" s="146"/>
      <c r="H132" s="146"/>
      <c r="I132" s="146"/>
      <c r="R132" s="146"/>
    </row>
    <row r="133" spans="2:18" x14ac:dyDescent="0.4">
      <c r="B133" s="146"/>
      <c r="C133" s="146"/>
      <c r="D133" s="146"/>
      <c r="E133" s="146"/>
      <c r="F133" s="146"/>
      <c r="G133" s="146"/>
      <c r="H133" s="146"/>
      <c r="I133" s="146"/>
      <c r="R133" s="146"/>
    </row>
    <row r="134" spans="2:18" x14ac:dyDescent="0.4">
      <c r="B134" s="146"/>
      <c r="C134" s="146"/>
      <c r="D134" s="146"/>
      <c r="E134" s="146"/>
      <c r="F134" s="146"/>
      <c r="G134" s="146"/>
      <c r="H134" s="146"/>
      <c r="I134" s="146"/>
      <c r="R134" s="146"/>
    </row>
    <row r="135" spans="2:18" x14ac:dyDescent="0.4">
      <c r="B135" s="146"/>
      <c r="C135" s="146"/>
      <c r="D135" s="146"/>
      <c r="E135" s="146"/>
      <c r="F135" s="146"/>
      <c r="G135" s="146"/>
      <c r="H135" s="146"/>
      <c r="I135" s="146"/>
      <c r="R135" s="146"/>
    </row>
    <row r="136" spans="2:18" x14ac:dyDescent="0.4">
      <c r="B136" s="146"/>
      <c r="C136" s="146"/>
      <c r="D136" s="146"/>
      <c r="E136" s="146"/>
      <c r="F136" s="146"/>
      <c r="G136" s="146"/>
      <c r="H136" s="146"/>
      <c r="I136" s="146"/>
      <c r="R136" s="146"/>
    </row>
    <row r="137" spans="2:18" x14ac:dyDescent="0.4">
      <c r="B137" s="146"/>
      <c r="C137" s="146"/>
      <c r="D137" s="146"/>
      <c r="E137" s="146"/>
      <c r="F137" s="146"/>
      <c r="G137" s="146"/>
      <c r="H137" s="146"/>
      <c r="I137" s="146"/>
      <c r="R137" s="146"/>
    </row>
    <row r="138" spans="2:18" x14ac:dyDescent="0.4">
      <c r="B138" s="146"/>
      <c r="C138" s="146"/>
      <c r="D138" s="146"/>
      <c r="E138" s="146"/>
      <c r="F138" s="146"/>
      <c r="G138" s="146"/>
      <c r="H138" s="146"/>
      <c r="I138" s="146"/>
      <c r="R138" s="146"/>
    </row>
    <row r="139" spans="2:18" x14ac:dyDescent="0.4">
      <c r="B139" s="146"/>
      <c r="C139" s="146"/>
      <c r="D139" s="146"/>
      <c r="E139" s="146"/>
      <c r="F139" s="146"/>
      <c r="G139" s="146"/>
      <c r="H139" s="146"/>
      <c r="I139" s="146"/>
      <c r="R139" s="146"/>
    </row>
    <row r="140" spans="2:18" x14ac:dyDescent="0.4">
      <c r="B140" s="146"/>
      <c r="C140" s="146"/>
      <c r="D140" s="146"/>
      <c r="E140" s="146"/>
      <c r="F140" s="146"/>
      <c r="G140" s="146"/>
      <c r="H140" s="146"/>
      <c r="I140" s="146"/>
      <c r="R140" s="146"/>
    </row>
    <row r="141" spans="2:18" x14ac:dyDescent="0.4">
      <c r="B141" s="146"/>
      <c r="C141" s="146"/>
      <c r="D141" s="146"/>
      <c r="E141" s="146"/>
      <c r="F141" s="146"/>
      <c r="G141" s="146"/>
      <c r="H141" s="146"/>
      <c r="I141" s="146"/>
      <c r="R141" s="146"/>
    </row>
    <row r="142" spans="2:18" x14ac:dyDescent="0.4">
      <c r="B142" s="146"/>
      <c r="C142" s="146"/>
      <c r="D142" s="146"/>
      <c r="E142" s="146"/>
      <c r="F142" s="146"/>
      <c r="G142" s="146"/>
      <c r="H142" s="146"/>
      <c r="I142" s="146"/>
      <c r="R142" s="146"/>
    </row>
    <row r="143" spans="2:18" x14ac:dyDescent="0.4">
      <c r="B143" s="146"/>
      <c r="C143" s="146"/>
      <c r="D143" s="146"/>
      <c r="E143" s="146"/>
      <c r="F143" s="146"/>
      <c r="G143" s="146"/>
      <c r="H143" s="146"/>
      <c r="I143" s="146"/>
      <c r="R143" s="146"/>
    </row>
    <row r="144" spans="2:18" x14ac:dyDescent="0.4">
      <c r="B144" s="146"/>
      <c r="C144" s="146"/>
      <c r="D144" s="146"/>
      <c r="E144" s="146"/>
      <c r="F144" s="146"/>
      <c r="G144" s="146"/>
      <c r="H144" s="146"/>
      <c r="I144" s="146"/>
      <c r="R144" s="146"/>
    </row>
    <row r="145" spans="2:18" x14ac:dyDescent="0.4">
      <c r="B145" s="146"/>
      <c r="C145" s="146"/>
      <c r="D145" s="146"/>
      <c r="E145" s="146"/>
      <c r="F145" s="146"/>
      <c r="G145" s="146"/>
      <c r="H145" s="146"/>
      <c r="I145" s="146"/>
      <c r="R145" s="146"/>
    </row>
    <row r="146" spans="2:18" x14ac:dyDescent="0.4">
      <c r="B146" s="146"/>
      <c r="C146" s="146"/>
      <c r="D146" s="146"/>
      <c r="E146" s="146"/>
      <c r="F146" s="146"/>
      <c r="G146" s="146"/>
      <c r="H146" s="146"/>
      <c r="I146" s="146"/>
      <c r="R146" s="146"/>
    </row>
    <row r="147" spans="2:18" x14ac:dyDescent="0.4">
      <c r="B147" s="146"/>
      <c r="C147" s="146"/>
      <c r="D147" s="146"/>
      <c r="E147" s="146"/>
      <c r="F147" s="146"/>
      <c r="G147" s="146"/>
      <c r="H147" s="146"/>
      <c r="I147" s="146"/>
      <c r="R147" s="146"/>
    </row>
    <row r="148" spans="2:18" x14ac:dyDescent="0.4">
      <c r="B148" s="146"/>
      <c r="C148" s="146"/>
      <c r="D148" s="146"/>
      <c r="E148" s="146"/>
      <c r="F148" s="146"/>
      <c r="G148" s="146"/>
      <c r="H148" s="146"/>
      <c r="I148" s="146"/>
      <c r="R148" s="146"/>
    </row>
    <row r="149" spans="2:18" x14ac:dyDescent="0.4">
      <c r="B149" s="146"/>
      <c r="C149" s="146"/>
      <c r="D149" s="146"/>
      <c r="E149" s="146"/>
      <c r="F149" s="146"/>
      <c r="G149" s="146"/>
      <c r="H149" s="146"/>
      <c r="I149" s="146"/>
      <c r="R149" s="146"/>
    </row>
    <row r="150" spans="2:18" x14ac:dyDescent="0.4">
      <c r="B150" s="146"/>
      <c r="C150" s="146"/>
      <c r="D150" s="146"/>
      <c r="E150" s="146"/>
      <c r="F150" s="146"/>
      <c r="G150" s="146"/>
      <c r="H150" s="146"/>
      <c r="I150" s="146"/>
      <c r="R150" s="146"/>
    </row>
    <row r="151" spans="2:18" x14ac:dyDescent="0.4">
      <c r="B151" s="146"/>
      <c r="C151" s="146"/>
      <c r="D151" s="146"/>
      <c r="E151" s="146"/>
      <c r="F151" s="146"/>
      <c r="G151" s="146"/>
      <c r="H151" s="146"/>
      <c r="I151" s="146"/>
      <c r="R151" s="146"/>
    </row>
    <row r="152" spans="2:18" x14ac:dyDescent="0.4">
      <c r="B152" s="146"/>
      <c r="C152" s="146"/>
      <c r="D152" s="146"/>
      <c r="E152" s="146"/>
      <c r="F152" s="146"/>
      <c r="G152" s="146"/>
      <c r="H152" s="146"/>
      <c r="I152" s="146"/>
      <c r="R152" s="146"/>
    </row>
    <row r="153" spans="2:18" x14ac:dyDescent="0.4">
      <c r="B153" s="146"/>
      <c r="C153" s="146"/>
      <c r="D153" s="146"/>
      <c r="E153" s="146"/>
      <c r="F153" s="146"/>
      <c r="G153" s="146"/>
      <c r="H153" s="146"/>
      <c r="I153" s="146"/>
      <c r="R153" s="146"/>
    </row>
    <row r="154" spans="2:18" x14ac:dyDescent="0.4">
      <c r="B154" s="146"/>
      <c r="C154" s="146"/>
      <c r="D154" s="146"/>
      <c r="E154" s="146"/>
      <c r="F154" s="146"/>
      <c r="G154" s="146"/>
      <c r="H154" s="146"/>
      <c r="I154" s="146"/>
      <c r="R154" s="146"/>
    </row>
    <row r="155" spans="2:18" x14ac:dyDescent="0.4">
      <c r="B155" s="146"/>
      <c r="C155" s="146"/>
      <c r="D155" s="146"/>
      <c r="E155" s="146"/>
      <c r="F155" s="146"/>
      <c r="G155" s="146"/>
      <c r="H155" s="146"/>
      <c r="I155" s="146"/>
      <c r="R155" s="146"/>
    </row>
    <row r="156" spans="2:18" x14ac:dyDescent="0.4">
      <c r="B156" s="146"/>
      <c r="C156" s="146"/>
      <c r="D156" s="146"/>
      <c r="E156" s="146"/>
      <c r="F156" s="146"/>
      <c r="G156" s="146"/>
      <c r="H156" s="146"/>
      <c r="I156" s="146"/>
      <c r="R156" s="146"/>
    </row>
    <row r="157" spans="2:18" x14ac:dyDescent="0.4">
      <c r="B157" s="146"/>
      <c r="C157" s="146"/>
      <c r="D157" s="146"/>
      <c r="E157" s="146"/>
      <c r="F157" s="146"/>
      <c r="G157" s="146"/>
      <c r="H157" s="146"/>
      <c r="I157" s="146"/>
      <c r="R157" s="146"/>
    </row>
    <row r="158" spans="2:18" x14ac:dyDescent="0.4">
      <c r="B158" s="146"/>
      <c r="C158" s="146"/>
      <c r="D158" s="146"/>
      <c r="E158" s="146"/>
      <c r="F158" s="146"/>
      <c r="G158" s="146"/>
      <c r="H158" s="146"/>
      <c r="I158" s="146"/>
      <c r="R158" s="146"/>
    </row>
    <row r="159" spans="2:18" x14ac:dyDescent="0.4">
      <c r="B159" s="146"/>
      <c r="C159" s="146"/>
      <c r="D159" s="146"/>
      <c r="E159" s="146"/>
      <c r="F159" s="146"/>
      <c r="G159" s="146"/>
      <c r="H159" s="146"/>
      <c r="I159" s="146"/>
      <c r="R159" s="146"/>
    </row>
    <row r="160" spans="2:18" x14ac:dyDescent="0.4">
      <c r="B160" s="146"/>
      <c r="C160" s="146"/>
      <c r="D160" s="146"/>
      <c r="E160" s="146"/>
      <c r="F160" s="146"/>
      <c r="G160" s="146"/>
      <c r="H160" s="146"/>
      <c r="I160" s="146"/>
      <c r="R160" s="146"/>
    </row>
    <row r="161" spans="2:18" x14ac:dyDescent="0.4">
      <c r="B161" s="146"/>
      <c r="C161" s="146"/>
      <c r="D161" s="146"/>
      <c r="E161" s="146"/>
      <c r="F161" s="146"/>
      <c r="G161" s="146"/>
      <c r="H161" s="146"/>
      <c r="I161" s="146"/>
      <c r="R161" s="146"/>
    </row>
    <row r="162" spans="2:18" x14ac:dyDescent="0.4">
      <c r="B162" s="146"/>
      <c r="C162" s="146"/>
      <c r="D162" s="146"/>
      <c r="E162" s="146"/>
      <c r="F162" s="146"/>
      <c r="G162" s="146"/>
      <c r="H162" s="146"/>
      <c r="I162" s="146"/>
      <c r="R162" s="146"/>
    </row>
    <row r="163" spans="2:18" x14ac:dyDescent="0.4">
      <c r="B163" s="146"/>
      <c r="C163" s="146"/>
      <c r="D163" s="146"/>
      <c r="E163" s="146"/>
      <c r="F163" s="146"/>
      <c r="G163" s="146"/>
      <c r="H163" s="146"/>
      <c r="I163" s="146"/>
      <c r="R163" s="146"/>
    </row>
    <row r="164" spans="2:18" x14ac:dyDescent="0.4">
      <c r="B164" s="146"/>
      <c r="C164" s="146"/>
      <c r="D164" s="146"/>
      <c r="E164" s="146"/>
      <c r="F164" s="146"/>
      <c r="G164" s="146"/>
      <c r="H164" s="146"/>
      <c r="I164" s="146"/>
      <c r="R164" s="146"/>
    </row>
    <row r="165" spans="2:18" x14ac:dyDescent="0.4">
      <c r="B165" s="146"/>
      <c r="C165" s="146"/>
      <c r="D165" s="146"/>
      <c r="E165" s="146"/>
      <c r="F165" s="146"/>
      <c r="G165" s="146"/>
      <c r="H165" s="146"/>
      <c r="I165" s="146"/>
      <c r="R165" s="146"/>
    </row>
    <row r="166" spans="2:18" x14ac:dyDescent="0.4">
      <c r="B166" s="146"/>
      <c r="C166" s="146"/>
      <c r="D166" s="146"/>
      <c r="E166" s="146"/>
      <c r="F166" s="146"/>
      <c r="G166" s="146"/>
      <c r="H166" s="146"/>
      <c r="I166" s="146"/>
      <c r="R166" s="146"/>
    </row>
    <row r="167" spans="2:18" x14ac:dyDescent="0.4">
      <c r="B167" s="146"/>
      <c r="C167" s="146"/>
      <c r="D167" s="146"/>
      <c r="E167" s="146"/>
      <c r="F167" s="146"/>
      <c r="G167" s="146"/>
      <c r="H167" s="146"/>
      <c r="I167" s="146"/>
      <c r="R167" s="146"/>
    </row>
    <row r="168" spans="2:18" x14ac:dyDescent="0.4">
      <c r="B168" s="146"/>
      <c r="C168" s="146"/>
      <c r="D168" s="146"/>
      <c r="E168" s="146"/>
      <c r="F168" s="146"/>
      <c r="G168" s="146"/>
      <c r="H168" s="146"/>
      <c r="I168" s="146"/>
      <c r="R168" s="146"/>
    </row>
    <row r="169" spans="2:18" x14ac:dyDescent="0.4">
      <c r="B169" s="146"/>
      <c r="C169" s="146"/>
      <c r="D169" s="146"/>
      <c r="E169" s="146"/>
      <c r="F169" s="146"/>
      <c r="G169" s="146"/>
      <c r="H169" s="146"/>
      <c r="I169" s="146"/>
      <c r="R169" s="146"/>
    </row>
    <row r="170" spans="2:18" x14ac:dyDescent="0.4">
      <c r="B170" s="146"/>
      <c r="C170" s="146"/>
      <c r="D170" s="146"/>
      <c r="E170" s="146"/>
      <c r="F170" s="146"/>
      <c r="G170" s="146"/>
      <c r="H170" s="146"/>
      <c r="I170" s="146"/>
      <c r="R170" s="146"/>
    </row>
    <row r="171" spans="2:18" x14ac:dyDescent="0.4">
      <c r="B171" s="146"/>
      <c r="C171" s="146"/>
      <c r="D171" s="146"/>
      <c r="E171" s="146"/>
      <c r="F171" s="146"/>
      <c r="G171" s="146"/>
      <c r="H171" s="146"/>
      <c r="I171" s="146"/>
      <c r="R171" s="146"/>
    </row>
    <row r="172" spans="2:18" x14ac:dyDescent="0.4">
      <c r="B172" s="146"/>
      <c r="C172" s="146"/>
      <c r="D172" s="146"/>
      <c r="E172" s="146"/>
      <c r="F172" s="146"/>
      <c r="G172" s="146"/>
      <c r="H172" s="146"/>
      <c r="I172" s="146"/>
      <c r="R172" s="146"/>
    </row>
    <row r="173" spans="2:18" x14ac:dyDescent="0.4">
      <c r="B173" s="146"/>
      <c r="C173" s="146"/>
      <c r="D173" s="146"/>
      <c r="E173" s="146"/>
      <c r="F173" s="146"/>
      <c r="G173" s="146"/>
      <c r="H173" s="146"/>
      <c r="I173" s="146"/>
      <c r="R173" s="146"/>
    </row>
    <row r="174" spans="2:18" x14ac:dyDescent="0.4">
      <c r="B174" s="146"/>
      <c r="C174" s="146"/>
      <c r="D174" s="146"/>
      <c r="E174" s="146"/>
      <c r="F174" s="146"/>
      <c r="G174" s="146"/>
      <c r="H174" s="146"/>
      <c r="I174" s="146"/>
      <c r="R174" s="146"/>
    </row>
    <row r="175" spans="2:18" x14ac:dyDescent="0.4">
      <c r="B175" s="146"/>
      <c r="C175" s="146"/>
      <c r="D175" s="146"/>
      <c r="E175" s="146"/>
      <c r="F175" s="146"/>
      <c r="G175" s="146"/>
      <c r="H175" s="146"/>
      <c r="I175" s="146"/>
      <c r="R175" s="146"/>
    </row>
    <row r="176" spans="2:18" x14ac:dyDescent="0.4">
      <c r="B176" s="146"/>
      <c r="C176" s="146"/>
      <c r="D176" s="146"/>
      <c r="E176" s="146"/>
      <c r="F176" s="146"/>
      <c r="G176" s="146"/>
      <c r="H176" s="146"/>
      <c r="I176" s="146"/>
      <c r="R176" s="146"/>
    </row>
    <row r="177" spans="2:18" x14ac:dyDescent="0.4">
      <c r="B177" s="146"/>
      <c r="C177" s="146"/>
      <c r="D177" s="146"/>
      <c r="E177" s="146"/>
      <c r="F177" s="146"/>
      <c r="G177" s="146"/>
      <c r="H177" s="146"/>
      <c r="I177" s="146"/>
      <c r="R177" s="146"/>
    </row>
    <row r="178" spans="2:18" x14ac:dyDescent="0.4">
      <c r="B178" s="146"/>
      <c r="C178" s="146"/>
      <c r="D178" s="146"/>
      <c r="E178" s="146"/>
      <c r="F178" s="146"/>
      <c r="G178" s="146"/>
      <c r="H178" s="146"/>
      <c r="I178" s="146"/>
      <c r="R178" s="146"/>
    </row>
    <row r="179" spans="2:18" x14ac:dyDescent="0.4">
      <c r="B179" s="146"/>
      <c r="C179" s="146"/>
      <c r="D179" s="146"/>
      <c r="E179" s="146"/>
      <c r="F179" s="146"/>
      <c r="G179" s="146"/>
      <c r="H179" s="146"/>
      <c r="I179" s="146"/>
      <c r="R179" s="146"/>
    </row>
    <row r="180" spans="2:18" x14ac:dyDescent="0.4">
      <c r="B180" s="146"/>
      <c r="C180" s="146"/>
      <c r="D180" s="146"/>
      <c r="E180" s="146"/>
      <c r="F180" s="146"/>
      <c r="G180" s="146"/>
      <c r="H180" s="146"/>
      <c r="I180" s="146"/>
      <c r="R180" s="146"/>
    </row>
    <row r="181" spans="2:18" x14ac:dyDescent="0.4">
      <c r="B181" s="146"/>
      <c r="C181" s="146"/>
      <c r="D181" s="146"/>
      <c r="E181" s="146"/>
      <c r="F181" s="146"/>
      <c r="G181" s="146"/>
      <c r="H181" s="146"/>
      <c r="I181" s="146"/>
      <c r="R181" s="146"/>
    </row>
    <row r="182" spans="2:18" x14ac:dyDescent="0.4">
      <c r="B182" s="146"/>
      <c r="C182" s="146"/>
      <c r="D182" s="146"/>
      <c r="E182" s="146"/>
      <c r="F182" s="146"/>
      <c r="G182" s="146"/>
      <c r="H182" s="146"/>
      <c r="I182" s="146"/>
      <c r="R182" s="146"/>
    </row>
    <row r="183" spans="2:18" x14ac:dyDescent="0.4">
      <c r="B183" s="146"/>
      <c r="C183" s="146"/>
      <c r="D183" s="146"/>
      <c r="E183" s="146"/>
      <c r="F183" s="146"/>
      <c r="G183" s="146"/>
      <c r="H183" s="146"/>
      <c r="I183" s="146"/>
      <c r="R183" s="146"/>
    </row>
    <row r="184" spans="2:18" x14ac:dyDescent="0.4">
      <c r="B184" s="146"/>
      <c r="C184" s="146"/>
      <c r="D184" s="146"/>
      <c r="E184" s="146"/>
      <c r="F184" s="146"/>
      <c r="G184" s="146"/>
      <c r="H184" s="146"/>
      <c r="I184" s="146"/>
      <c r="R184" s="146"/>
    </row>
    <row r="185" spans="2:18" x14ac:dyDescent="0.4">
      <c r="B185" s="146"/>
      <c r="C185" s="146"/>
      <c r="D185" s="146"/>
      <c r="E185" s="146"/>
      <c r="F185" s="146"/>
      <c r="G185" s="146"/>
      <c r="H185" s="146"/>
      <c r="I185" s="146"/>
      <c r="R185" s="146"/>
    </row>
    <row r="186" spans="2:18" x14ac:dyDescent="0.4">
      <c r="B186" s="146"/>
      <c r="C186" s="146"/>
      <c r="D186" s="146"/>
      <c r="E186" s="146"/>
      <c r="F186" s="146"/>
      <c r="G186" s="146"/>
      <c r="H186" s="146"/>
      <c r="I186" s="146"/>
      <c r="R186" s="146"/>
    </row>
    <row r="187" spans="2:18" x14ac:dyDescent="0.4">
      <c r="B187" s="146"/>
      <c r="C187" s="146"/>
      <c r="D187" s="146"/>
      <c r="E187" s="146"/>
      <c r="F187" s="146"/>
      <c r="G187" s="146"/>
      <c r="H187" s="146"/>
      <c r="I187" s="146"/>
      <c r="R187" s="146"/>
    </row>
    <row r="188" spans="2:18" x14ac:dyDescent="0.4">
      <c r="B188" s="146"/>
      <c r="C188" s="146"/>
      <c r="D188" s="146"/>
      <c r="E188" s="146"/>
      <c r="F188" s="146"/>
      <c r="G188" s="146"/>
      <c r="H188" s="146"/>
      <c r="I188" s="146"/>
      <c r="R188" s="146"/>
    </row>
    <row r="189" spans="2:18" x14ac:dyDescent="0.4">
      <c r="B189" s="146"/>
      <c r="C189" s="146"/>
      <c r="D189" s="146"/>
      <c r="E189" s="146"/>
      <c r="F189" s="146"/>
      <c r="G189" s="146"/>
      <c r="H189" s="146"/>
      <c r="I189" s="146"/>
      <c r="R189" s="146"/>
    </row>
    <row r="190" spans="2:18" x14ac:dyDescent="0.4">
      <c r="B190" s="146"/>
      <c r="C190" s="146"/>
      <c r="D190" s="146"/>
      <c r="E190" s="146"/>
      <c r="F190" s="146"/>
      <c r="G190" s="146"/>
      <c r="H190" s="146"/>
      <c r="I190" s="146"/>
      <c r="R190" s="146"/>
    </row>
    <row r="191" spans="2:18" x14ac:dyDescent="0.4">
      <c r="B191" s="146"/>
      <c r="C191" s="146"/>
      <c r="D191" s="146"/>
      <c r="E191" s="146"/>
      <c r="F191" s="146"/>
      <c r="G191" s="146"/>
      <c r="H191" s="146"/>
      <c r="I191" s="146"/>
      <c r="R191" s="146"/>
    </row>
    <row r="192" spans="2:18" x14ac:dyDescent="0.4">
      <c r="B192" s="146"/>
      <c r="C192" s="146"/>
      <c r="D192" s="146"/>
      <c r="E192" s="146"/>
      <c r="F192" s="146"/>
      <c r="G192" s="146"/>
      <c r="H192" s="146"/>
      <c r="I192" s="146"/>
      <c r="R192" s="146"/>
    </row>
    <row r="193" spans="2:18" x14ac:dyDescent="0.4">
      <c r="B193" s="146"/>
      <c r="C193" s="146"/>
      <c r="D193" s="146"/>
      <c r="E193" s="146"/>
      <c r="F193" s="146"/>
      <c r="G193" s="146"/>
      <c r="H193" s="146"/>
      <c r="I193" s="146"/>
      <c r="R193" s="146"/>
    </row>
    <row r="194" spans="2:18" x14ac:dyDescent="0.4">
      <c r="B194" s="146"/>
      <c r="C194" s="146"/>
      <c r="D194" s="146"/>
      <c r="E194" s="146"/>
      <c r="F194" s="146"/>
      <c r="G194" s="146"/>
      <c r="H194" s="146"/>
      <c r="I194" s="146"/>
      <c r="R194" s="146"/>
    </row>
    <row r="195" spans="2:18" x14ac:dyDescent="0.4">
      <c r="B195" s="146"/>
      <c r="C195" s="146"/>
      <c r="D195" s="146"/>
      <c r="E195" s="146"/>
      <c r="F195" s="146"/>
      <c r="G195" s="146"/>
      <c r="H195" s="146"/>
      <c r="I195" s="146"/>
      <c r="R195" s="146"/>
    </row>
    <row r="196" spans="2:18" x14ac:dyDescent="0.4">
      <c r="B196" s="146"/>
      <c r="C196" s="146"/>
      <c r="D196" s="146"/>
      <c r="E196" s="146"/>
      <c r="F196" s="146"/>
      <c r="G196" s="146"/>
      <c r="H196" s="146"/>
      <c r="I196" s="146"/>
      <c r="R196" s="146"/>
    </row>
    <row r="197" spans="2:18" x14ac:dyDescent="0.4">
      <c r="B197" s="146"/>
      <c r="C197" s="146"/>
      <c r="D197" s="146"/>
      <c r="E197" s="146"/>
      <c r="F197" s="146"/>
      <c r="G197" s="146"/>
      <c r="H197" s="146"/>
      <c r="I197" s="146"/>
      <c r="R197" s="146"/>
    </row>
    <row r="198" spans="2:18" x14ac:dyDescent="0.4">
      <c r="B198" s="146"/>
      <c r="C198" s="146"/>
      <c r="D198" s="146"/>
      <c r="E198" s="146"/>
      <c r="F198" s="146"/>
      <c r="G198" s="146"/>
      <c r="H198" s="146"/>
      <c r="I198" s="146"/>
      <c r="R198" s="146"/>
    </row>
    <row r="199" spans="2:18" x14ac:dyDescent="0.4">
      <c r="B199" s="146"/>
      <c r="C199" s="146"/>
      <c r="D199" s="146"/>
      <c r="E199" s="146"/>
      <c r="F199" s="146"/>
      <c r="G199" s="146"/>
      <c r="H199" s="146"/>
      <c r="I199" s="146"/>
      <c r="R199" s="146"/>
    </row>
    <row r="200" spans="2:18" x14ac:dyDescent="0.4">
      <c r="B200" s="146"/>
      <c r="C200" s="146"/>
      <c r="D200" s="146"/>
      <c r="E200" s="146"/>
      <c r="F200" s="146"/>
      <c r="G200" s="146"/>
      <c r="H200" s="146"/>
      <c r="I200" s="146"/>
      <c r="R200" s="146"/>
    </row>
    <row r="201" spans="2:18" x14ac:dyDescent="0.4">
      <c r="B201" s="146"/>
      <c r="C201" s="146"/>
      <c r="D201" s="146"/>
      <c r="E201" s="146"/>
      <c r="F201" s="146"/>
      <c r="G201" s="146"/>
      <c r="H201" s="146"/>
      <c r="I201" s="146"/>
      <c r="R201" s="146"/>
    </row>
    <row r="202" spans="2:18" x14ac:dyDescent="0.4">
      <c r="B202" s="146"/>
      <c r="C202" s="146"/>
      <c r="D202" s="146"/>
      <c r="E202" s="146"/>
      <c r="F202" s="146"/>
      <c r="G202" s="146"/>
      <c r="H202" s="146"/>
      <c r="I202" s="146"/>
      <c r="R202" s="146"/>
    </row>
    <row r="203" spans="2:18" x14ac:dyDescent="0.4">
      <c r="B203" s="146"/>
      <c r="C203" s="146"/>
      <c r="D203" s="146"/>
      <c r="E203" s="146"/>
      <c r="F203" s="146"/>
      <c r="G203" s="146"/>
      <c r="H203" s="146"/>
      <c r="I203" s="146"/>
      <c r="R203" s="146"/>
    </row>
    <row r="204" spans="2:18" x14ac:dyDescent="0.4">
      <c r="B204" s="146"/>
      <c r="C204" s="146"/>
      <c r="D204" s="146"/>
      <c r="E204" s="146"/>
      <c r="F204" s="146"/>
      <c r="G204" s="146"/>
      <c r="H204" s="146"/>
      <c r="I204" s="146"/>
      <c r="R204" s="146"/>
    </row>
    <row r="205" spans="2:18" x14ac:dyDescent="0.4">
      <c r="B205" s="146"/>
      <c r="C205" s="146"/>
      <c r="D205" s="146"/>
      <c r="E205" s="146"/>
      <c r="F205" s="146"/>
      <c r="G205" s="146"/>
      <c r="H205" s="146"/>
      <c r="I205" s="146"/>
      <c r="R205" s="146"/>
    </row>
    <row r="206" spans="2:18" x14ac:dyDescent="0.4">
      <c r="B206" s="146"/>
      <c r="C206" s="146"/>
      <c r="D206" s="146"/>
      <c r="E206" s="146"/>
      <c r="F206" s="146"/>
      <c r="G206" s="146"/>
      <c r="H206" s="146"/>
      <c r="I206" s="146"/>
      <c r="R206" s="146"/>
    </row>
    <row r="207" spans="2:18" x14ac:dyDescent="0.4">
      <c r="B207" s="146"/>
      <c r="C207" s="146"/>
      <c r="D207" s="146"/>
      <c r="E207" s="146"/>
      <c r="F207" s="146"/>
      <c r="G207" s="146"/>
      <c r="H207" s="146"/>
      <c r="I207" s="146"/>
      <c r="R207" s="146"/>
    </row>
    <row r="208" spans="2:18" x14ac:dyDescent="0.4">
      <c r="B208" s="146"/>
      <c r="C208" s="146"/>
      <c r="D208" s="146"/>
      <c r="E208" s="146"/>
      <c r="F208" s="146"/>
      <c r="G208" s="146"/>
      <c r="H208" s="146"/>
      <c r="I208" s="146"/>
      <c r="R208" s="146"/>
    </row>
    <row r="209" spans="2:18" x14ac:dyDescent="0.4">
      <c r="B209" s="146"/>
      <c r="C209" s="146"/>
      <c r="D209" s="146"/>
      <c r="E209" s="146"/>
      <c r="F209" s="146"/>
      <c r="G209" s="146"/>
      <c r="H209" s="146"/>
      <c r="I209" s="146"/>
      <c r="R209" s="146"/>
    </row>
    <row r="210" spans="2:18" x14ac:dyDescent="0.4">
      <c r="B210" s="146"/>
      <c r="C210" s="146"/>
      <c r="D210" s="146"/>
      <c r="E210" s="146"/>
      <c r="F210" s="146"/>
      <c r="G210" s="146"/>
      <c r="H210" s="146"/>
      <c r="I210" s="146"/>
      <c r="R210" s="146"/>
    </row>
    <row r="211" spans="2:18" x14ac:dyDescent="0.4">
      <c r="B211" s="146"/>
      <c r="C211" s="146"/>
      <c r="D211" s="146"/>
      <c r="E211" s="146"/>
      <c r="F211" s="146"/>
      <c r="G211" s="146"/>
      <c r="H211" s="146"/>
      <c r="I211" s="146"/>
      <c r="R211" s="146"/>
    </row>
    <row r="212" spans="2:18" x14ac:dyDescent="0.4">
      <c r="B212" s="146"/>
      <c r="C212" s="146"/>
      <c r="D212" s="146"/>
      <c r="E212" s="146"/>
      <c r="F212" s="146"/>
      <c r="G212" s="146"/>
      <c r="H212" s="146"/>
      <c r="I212" s="146"/>
      <c r="R212" s="146"/>
    </row>
    <row r="213" spans="2:18" x14ac:dyDescent="0.4">
      <c r="B213" s="146"/>
      <c r="C213" s="146"/>
      <c r="D213" s="146"/>
      <c r="E213" s="146"/>
      <c r="F213" s="146"/>
      <c r="G213" s="146"/>
      <c r="H213" s="146"/>
      <c r="I213" s="146"/>
      <c r="R213" s="146"/>
    </row>
    <row r="214" spans="2:18" x14ac:dyDescent="0.4">
      <c r="B214" s="146"/>
      <c r="C214" s="146"/>
      <c r="D214" s="146"/>
      <c r="E214" s="146"/>
      <c r="F214" s="146"/>
      <c r="G214" s="146"/>
      <c r="H214" s="146"/>
      <c r="I214" s="146"/>
      <c r="R214" s="146"/>
    </row>
    <row r="215" spans="2:18" x14ac:dyDescent="0.4">
      <c r="B215" s="146"/>
      <c r="C215" s="146"/>
      <c r="D215" s="146"/>
      <c r="E215" s="146"/>
      <c r="F215" s="146"/>
      <c r="G215" s="146"/>
      <c r="H215" s="146"/>
      <c r="I215" s="146"/>
      <c r="R215" s="146"/>
    </row>
    <row r="216" spans="2:18" x14ac:dyDescent="0.4">
      <c r="B216" s="146"/>
      <c r="C216" s="146"/>
      <c r="D216" s="146"/>
      <c r="E216" s="146"/>
      <c r="F216" s="146"/>
      <c r="G216" s="146"/>
      <c r="H216" s="146"/>
      <c r="I216" s="146"/>
      <c r="R216" s="146"/>
    </row>
    <row r="217" spans="2:18" x14ac:dyDescent="0.4">
      <c r="B217" s="146"/>
      <c r="C217" s="146"/>
      <c r="D217" s="146"/>
      <c r="E217" s="146"/>
      <c r="F217" s="146"/>
      <c r="G217" s="146"/>
      <c r="H217" s="146"/>
      <c r="I217" s="146"/>
      <c r="R217" s="146"/>
    </row>
    <row r="218" spans="2:18" x14ac:dyDescent="0.4">
      <c r="B218" s="146"/>
      <c r="C218" s="146"/>
      <c r="D218" s="146"/>
      <c r="E218" s="146"/>
      <c r="F218" s="146"/>
      <c r="G218" s="146"/>
      <c r="H218" s="146"/>
      <c r="I218" s="146"/>
      <c r="R218" s="146"/>
    </row>
    <row r="219" spans="2:18" x14ac:dyDescent="0.4">
      <c r="B219" s="146"/>
      <c r="C219" s="146"/>
      <c r="D219" s="146"/>
      <c r="E219" s="146"/>
      <c r="F219" s="146"/>
      <c r="G219" s="146"/>
      <c r="H219" s="146"/>
      <c r="I219" s="146"/>
      <c r="R219" s="146"/>
    </row>
    <row r="220" spans="2:18" x14ac:dyDescent="0.4">
      <c r="B220" s="146"/>
      <c r="C220" s="146"/>
      <c r="D220" s="146"/>
      <c r="E220" s="146"/>
      <c r="F220" s="146"/>
      <c r="G220" s="146"/>
      <c r="H220" s="146"/>
      <c r="I220" s="146"/>
      <c r="R220" s="146"/>
    </row>
    <row r="221" spans="2:18" x14ac:dyDescent="0.4">
      <c r="B221" s="146"/>
      <c r="C221" s="146"/>
      <c r="D221" s="146"/>
      <c r="E221" s="146"/>
      <c r="F221" s="146"/>
      <c r="G221" s="146"/>
      <c r="H221" s="146"/>
      <c r="I221" s="146"/>
      <c r="R221" s="146"/>
    </row>
    <row r="222" spans="2:18" x14ac:dyDescent="0.4">
      <c r="B222" s="146"/>
      <c r="C222" s="146"/>
      <c r="D222" s="146"/>
      <c r="E222" s="146"/>
      <c r="F222" s="146"/>
      <c r="G222" s="146"/>
      <c r="H222" s="146"/>
      <c r="I222" s="146"/>
      <c r="R222" s="146"/>
    </row>
    <row r="223" spans="2:18" x14ac:dyDescent="0.4">
      <c r="B223" s="146"/>
      <c r="C223" s="146"/>
      <c r="D223" s="146"/>
      <c r="E223" s="146"/>
      <c r="F223" s="146"/>
      <c r="G223" s="146"/>
      <c r="H223" s="146"/>
      <c r="I223" s="146"/>
      <c r="R223" s="146"/>
    </row>
    <row r="224" spans="2:18" x14ac:dyDescent="0.4">
      <c r="B224" s="146"/>
      <c r="C224" s="146"/>
      <c r="D224" s="146"/>
      <c r="E224" s="146"/>
      <c r="F224" s="146"/>
      <c r="G224" s="146"/>
      <c r="H224" s="146"/>
      <c r="I224" s="146"/>
      <c r="R224" s="146"/>
    </row>
    <row r="225" spans="2:18" x14ac:dyDescent="0.4">
      <c r="B225" s="146"/>
      <c r="C225" s="146"/>
      <c r="D225" s="146"/>
      <c r="E225" s="146"/>
      <c r="F225" s="146"/>
      <c r="G225" s="146"/>
      <c r="H225" s="146"/>
      <c r="I225" s="146"/>
      <c r="R225" s="146"/>
    </row>
    <row r="226" spans="2:18" x14ac:dyDescent="0.4">
      <c r="B226" s="146"/>
      <c r="C226" s="146"/>
      <c r="D226" s="146"/>
      <c r="E226" s="146"/>
      <c r="F226" s="146"/>
      <c r="G226" s="146"/>
      <c r="H226" s="146"/>
      <c r="I226" s="146"/>
      <c r="R226" s="146"/>
    </row>
    <row r="227" spans="2:18" x14ac:dyDescent="0.4">
      <c r="B227" s="146"/>
      <c r="C227" s="146"/>
      <c r="D227" s="146"/>
      <c r="E227" s="146"/>
      <c r="F227" s="146"/>
      <c r="G227" s="146"/>
      <c r="H227" s="146"/>
      <c r="I227" s="146"/>
      <c r="R227" s="146"/>
    </row>
    <row r="228" spans="2:18" x14ac:dyDescent="0.4">
      <c r="B228" s="146"/>
      <c r="C228" s="146"/>
      <c r="D228" s="146"/>
      <c r="E228" s="146"/>
      <c r="F228" s="146"/>
      <c r="G228" s="146"/>
      <c r="H228" s="146"/>
      <c r="I228" s="146"/>
      <c r="R228" s="146"/>
    </row>
    <row r="229" spans="2:18" x14ac:dyDescent="0.4">
      <c r="B229" s="146"/>
      <c r="C229" s="146"/>
      <c r="D229" s="146"/>
      <c r="E229" s="146"/>
      <c r="F229" s="146"/>
      <c r="G229" s="146"/>
      <c r="H229" s="146"/>
      <c r="I229" s="146"/>
      <c r="R229" s="146"/>
    </row>
    <row r="230" spans="2:18" x14ac:dyDescent="0.4">
      <c r="B230" s="146"/>
      <c r="C230" s="146"/>
      <c r="D230" s="146"/>
      <c r="E230" s="146"/>
      <c r="F230" s="146"/>
      <c r="G230" s="146"/>
      <c r="H230" s="146"/>
      <c r="I230" s="146"/>
      <c r="R230" s="146"/>
    </row>
    <row r="231" spans="2:18" x14ac:dyDescent="0.4">
      <c r="B231" s="146"/>
      <c r="C231" s="146"/>
      <c r="D231" s="146"/>
      <c r="E231" s="146"/>
      <c r="F231" s="146"/>
      <c r="G231" s="146"/>
      <c r="H231" s="146"/>
      <c r="I231" s="146"/>
      <c r="R231" s="146"/>
    </row>
    <row r="232" spans="2:18" x14ac:dyDescent="0.4">
      <c r="B232" s="146"/>
      <c r="C232" s="146"/>
      <c r="D232" s="146"/>
      <c r="E232" s="146"/>
      <c r="F232" s="146"/>
      <c r="G232" s="146"/>
      <c r="H232" s="146"/>
      <c r="I232" s="146"/>
      <c r="R232" s="146"/>
    </row>
    <row r="233" spans="2:18" x14ac:dyDescent="0.4">
      <c r="B233" s="146"/>
      <c r="C233" s="146"/>
      <c r="D233" s="146"/>
      <c r="E233" s="146"/>
      <c r="F233" s="146"/>
      <c r="G233" s="146"/>
      <c r="H233" s="146"/>
      <c r="I233" s="146"/>
      <c r="R233" s="146"/>
    </row>
    <row r="234" spans="2:18" x14ac:dyDescent="0.4">
      <c r="B234" s="146"/>
      <c r="C234" s="146"/>
      <c r="D234" s="146"/>
      <c r="E234" s="146"/>
      <c r="F234" s="146"/>
      <c r="G234" s="146"/>
      <c r="H234" s="146"/>
      <c r="I234" s="146"/>
      <c r="R234" s="146"/>
    </row>
    <row r="235" spans="2:18" x14ac:dyDescent="0.4">
      <c r="B235" s="146"/>
      <c r="C235" s="146"/>
      <c r="D235" s="146"/>
      <c r="E235" s="146"/>
      <c r="F235" s="146"/>
      <c r="G235" s="146"/>
      <c r="H235" s="146"/>
      <c r="I235" s="146"/>
      <c r="R235" s="146"/>
    </row>
    <row r="236" spans="2:18" x14ac:dyDescent="0.4">
      <c r="B236" s="146"/>
      <c r="C236" s="146"/>
      <c r="D236" s="146"/>
      <c r="E236" s="146"/>
      <c r="F236" s="146"/>
      <c r="G236" s="146"/>
      <c r="H236" s="146"/>
      <c r="I236" s="146"/>
      <c r="R236" s="146"/>
    </row>
    <row r="237" spans="2:18" x14ac:dyDescent="0.4">
      <c r="B237" s="146"/>
      <c r="C237" s="146"/>
      <c r="D237" s="146"/>
      <c r="E237" s="146"/>
      <c r="F237" s="146"/>
      <c r="G237" s="146"/>
      <c r="H237" s="146"/>
      <c r="I237" s="146"/>
      <c r="R237" s="146"/>
    </row>
    <row r="238" spans="2:18" x14ac:dyDescent="0.4">
      <c r="B238" s="146"/>
      <c r="C238" s="146"/>
      <c r="D238" s="146"/>
      <c r="E238" s="146"/>
      <c r="F238" s="146"/>
      <c r="G238" s="146"/>
      <c r="H238" s="146"/>
      <c r="I238" s="146"/>
      <c r="R238" s="146"/>
    </row>
    <row r="239" spans="2:18" x14ac:dyDescent="0.4">
      <c r="B239" s="146"/>
      <c r="C239" s="146"/>
      <c r="D239" s="146"/>
      <c r="E239" s="146"/>
      <c r="F239" s="146"/>
      <c r="G239" s="146"/>
      <c r="H239" s="146"/>
      <c r="I239" s="146"/>
      <c r="R239" s="146"/>
    </row>
    <row r="240" spans="2:18" x14ac:dyDescent="0.4">
      <c r="B240" s="146"/>
      <c r="C240" s="146"/>
      <c r="D240" s="146"/>
      <c r="E240" s="146"/>
      <c r="F240" s="146"/>
      <c r="G240" s="146"/>
      <c r="H240" s="146"/>
      <c r="I240" s="146"/>
      <c r="R240" s="146"/>
    </row>
    <row r="241" spans="2:18" x14ac:dyDescent="0.4">
      <c r="B241" s="146"/>
      <c r="C241" s="146"/>
      <c r="D241" s="146"/>
      <c r="E241" s="146"/>
      <c r="F241" s="146"/>
      <c r="G241" s="146"/>
      <c r="H241" s="146"/>
      <c r="I241" s="146"/>
      <c r="R241" s="146"/>
    </row>
    <row r="242" spans="2:18" x14ac:dyDescent="0.4">
      <c r="B242" s="146"/>
      <c r="C242" s="146"/>
      <c r="D242" s="146"/>
      <c r="E242" s="146"/>
      <c r="F242" s="146"/>
      <c r="G242" s="146"/>
      <c r="H242" s="146"/>
      <c r="I242" s="146"/>
      <c r="R242" s="146"/>
    </row>
    <row r="243" spans="2:18" x14ac:dyDescent="0.4">
      <c r="B243" s="146"/>
      <c r="C243" s="146"/>
      <c r="D243" s="146"/>
      <c r="E243" s="146"/>
      <c r="F243" s="146"/>
      <c r="G243" s="146"/>
      <c r="H243" s="146"/>
      <c r="I243" s="146"/>
      <c r="R243" s="146"/>
    </row>
    <row r="244" spans="2:18" x14ac:dyDescent="0.4">
      <c r="B244" s="146"/>
      <c r="C244" s="146"/>
      <c r="D244" s="146"/>
      <c r="E244" s="146"/>
      <c r="F244" s="146"/>
      <c r="G244" s="146"/>
      <c r="H244" s="146"/>
      <c r="I244" s="146"/>
      <c r="R244" s="146"/>
    </row>
    <row r="245" spans="2:18" x14ac:dyDescent="0.4">
      <c r="B245" s="146"/>
      <c r="C245" s="146"/>
      <c r="D245" s="146"/>
      <c r="E245" s="146"/>
      <c r="F245" s="146"/>
      <c r="G245" s="146"/>
      <c r="H245" s="146"/>
      <c r="I245" s="146"/>
      <c r="R245" s="146"/>
    </row>
    <row r="246" spans="2:18" x14ac:dyDescent="0.4">
      <c r="B246" s="146"/>
      <c r="C246" s="146"/>
      <c r="D246" s="146"/>
      <c r="E246" s="146"/>
      <c r="F246" s="146"/>
      <c r="G246" s="146"/>
      <c r="H246" s="146"/>
      <c r="I246" s="146"/>
      <c r="R246" s="146"/>
    </row>
    <row r="247" spans="2:18" x14ac:dyDescent="0.4">
      <c r="B247" s="146"/>
      <c r="C247" s="146"/>
      <c r="D247" s="146"/>
      <c r="E247" s="146"/>
      <c r="F247" s="146"/>
      <c r="G247" s="146"/>
      <c r="H247" s="146"/>
      <c r="I247" s="146"/>
      <c r="R247" s="146"/>
    </row>
    <row r="248" spans="2:18" x14ac:dyDescent="0.4">
      <c r="B248" s="146"/>
      <c r="C248" s="146"/>
      <c r="D248" s="146"/>
      <c r="E248" s="146"/>
      <c r="F248" s="146"/>
      <c r="G248" s="146"/>
      <c r="H248" s="146"/>
      <c r="I248" s="146"/>
      <c r="R248" s="146"/>
    </row>
    <row r="249" spans="2:18" x14ac:dyDescent="0.4">
      <c r="B249" s="146"/>
      <c r="C249" s="146"/>
      <c r="D249" s="146"/>
      <c r="E249" s="146"/>
      <c r="F249" s="146"/>
      <c r="G249" s="146"/>
      <c r="H249" s="146"/>
      <c r="I249" s="146"/>
      <c r="R249" s="146"/>
    </row>
    <row r="250" spans="2:18" x14ac:dyDescent="0.4">
      <c r="B250" s="146"/>
      <c r="C250" s="146"/>
      <c r="D250" s="146"/>
      <c r="E250" s="146"/>
      <c r="F250" s="146"/>
      <c r="G250" s="146"/>
      <c r="H250" s="146"/>
      <c r="I250" s="146"/>
      <c r="R250" s="146"/>
    </row>
    <row r="251" spans="2:18" x14ac:dyDescent="0.4">
      <c r="B251" s="146"/>
      <c r="C251" s="146"/>
      <c r="D251" s="146"/>
      <c r="E251" s="146"/>
      <c r="F251" s="146"/>
      <c r="G251" s="146"/>
      <c r="H251" s="146"/>
      <c r="I251" s="146"/>
      <c r="R251" s="146"/>
    </row>
    <row r="252" spans="2:18" x14ac:dyDescent="0.4">
      <c r="B252" s="146"/>
      <c r="C252" s="146"/>
      <c r="D252" s="146"/>
      <c r="E252" s="146"/>
      <c r="F252" s="146"/>
      <c r="G252" s="146"/>
      <c r="H252" s="146"/>
      <c r="I252" s="146"/>
      <c r="R252" s="146"/>
    </row>
    <row r="253" spans="2:18" x14ac:dyDescent="0.4">
      <c r="B253" s="146"/>
      <c r="C253" s="146"/>
      <c r="D253" s="146"/>
      <c r="E253" s="146"/>
      <c r="F253" s="146"/>
      <c r="G253" s="146"/>
      <c r="H253" s="146"/>
      <c r="I253" s="146"/>
      <c r="R253" s="146"/>
    </row>
    <row r="254" spans="2:18" x14ac:dyDescent="0.4">
      <c r="B254" s="146"/>
      <c r="C254" s="146"/>
      <c r="D254" s="146"/>
      <c r="E254" s="146"/>
      <c r="F254" s="146"/>
      <c r="G254" s="146"/>
      <c r="H254" s="146"/>
      <c r="I254" s="146"/>
      <c r="R254" s="146"/>
    </row>
    <row r="255" spans="2:18" x14ac:dyDescent="0.4">
      <c r="B255" s="146"/>
      <c r="C255" s="146"/>
      <c r="D255" s="146"/>
      <c r="E255" s="146"/>
      <c r="F255" s="146"/>
      <c r="G255" s="146"/>
      <c r="H255" s="146"/>
      <c r="I255" s="146"/>
      <c r="R255" s="146"/>
    </row>
    <row r="256" spans="2:18" x14ac:dyDescent="0.4">
      <c r="B256" s="146"/>
      <c r="C256" s="146"/>
      <c r="D256" s="146"/>
      <c r="E256" s="146"/>
      <c r="F256" s="146"/>
      <c r="G256" s="146"/>
      <c r="H256" s="146"/>
      <c r="I256" s="146"/>
      <c r="R256" s="146"/>
    </row>
    <row r="257" spans="2:20" x14ac:dyDescent="0.4">
      <c r="B257" s="146"/>
      <c r="C257" s="146"/>
      <c r="D257" s="146"/>
      <c r="E257" s="146"/>
      <c r="F257" s="146"/>
      <c r="G257" s="146"/>
      <c r="H257" s="146"/>
      <c r="I257" s="146"/>
      <c r="R257" s="146"/>
    </row>
    <row r="258" spans="2:20" x14ac:dyDescent="0.4">
      <c r="B258" s="146"/>
      <c r="C258" s="146"/>
      <c r="D258" s="146"/>
      <c r="E258" s="146"/>
      <c r="F258" s="146"/>
      <c r="G258" s="146"/>
      <c r="H258" s="146"/>
      <c r="I258" s="146"/>
      <c r="R258" s="146"/>
    </row>
    <row r="259" spans="2:20" x14ac:dyDescent="0.4">
      <c r="B259" s="146"/>
      <c r="C259" s="146"/>
      <c r="D259" s="146"/>
      <c r="E259" s="146"/>
      <c r="F259" s="146"/>
      <c r="G259" s="146"/>
      <c r="H259" s="146"/>
      <c r="I259" s="146"/>
      <c r="R259" s="146"/>
    </row>
    <row r="260" spans="2:20" x14ac:dyDescent="0.4">
      <c r="B260" s="146"/>
      <c r="C260" s="146"/>
      <c r="D260" s="146"/>
      <c r="E260" s="146"/>
      <c r="F260" s="146"/>
      <c r="G260" s="146"/>
      <c r="H260" s="146"/>
      <c r="I260" s="146"/>
      <c r="R260" s="146"/>
    </row>
    <row r="261" spans="2:20" x14ac:dyDescent="0.4">
      <c r="B261" s="146"/>
      <c r="C261" s="146"/>
      <c r="D261" s="146"/>
      <c r="E261" s="146"/>
      <c r="F261" s="146"/>
      <c r="G261" s="146"/>
      <c r="H261" s="146"/>
      <c r="I261" s="146"/>
      <c r="R261" s="146"/>
    </row>
    <row r="262" spans="2:20" x14ac:dyDescent="0.4">
      <c r="B262" s="146"/>
      <c r="C262" s="146"/>
      <c r="D262" s="146"/>
      <c r="E262" s="146"/>
      <c r="F262" s="146"/>
      <c r="G262" s="146"/>
      <c r="H262" s="146"/>
      <c r="I262" s="146"/>
      <c r="R262" s="146"/>
    </row>
    <row r="263" spans="2:20" x14ac:dyDescent="0.4">
      <c r="B263" s="146"/>
      <c r="C263" s="146"/>
      <c r="D263" s="146"/>
      <c r="F263" s="146"/>
      <c r="G263" s="146"/>
      <c r="H263" s="146"/>
      <c r="I263" s="146"/>
      <c r="R263" s="146"/>
    </row>
    <row r="264" spans="2:20" x14ac:dyDescent="0.4">
      <c r="B264" s="146"/>
      <c r="C264" s="146"/>
      <c r="D264" s="146"/>
      <c r="F264" s="146"/>
      <c r="G264" s="146"/>
      <c r="H264" s="146"/>
      <c r="I264" s="146"/>
      <c r="R264" s="146"/>
    </row>
    <row r="265" spans="2:20" x14ac:dyDescent="0.4">
      <c r="R265" s="129"/>
      <c r="S265" s="146"/>
      <c r="T265" s="146"/>
    </row>
    <row r="266" spans="2:20" x14ac:dyDescent="0.4">
      <c r="R266" s="129"/>
      <c r="S266" s="146"/>
      <c r="T266" s="146"/>
    </row>
    <row r="267" spans="2:20" x14ac:dyDescent="0.4">
      <c r="R267" s="129"/>
      <c r="S267" s="146"/>
      <c r="T267" s="146"/>
    </row>
    <row r="268" spans="2:20" x14ac:dyDescent="0.4">
      <c r="R268" s="129"/>
      <c r="S268" s="146"/>
      <c r="T268" s="146"/>
    </row>
    <row r="269" spans="2:20" x14ac:dyDescent="0.4">
      <c r="R269" s="129"/>
      <c r="S269" s="146"/>
      <c r="T269" s="146"/>
    </row>
    <row r="270" spans="2:20" x14ac:dyDescent="0.4">
      <c r="R270" s="129"/>
      <c r="S270" s="146"/>
      <c r="T270" s="146"/>
    </row>
    <row r="271" spans="2:20" x14ac:dyDescent="0.4">
      <c r="R271" s="129"/>
      <c r="S271" s="146"/>
      <c r="T271" s="146"/>
    </row>
    <row r="272" spans="2:20" x14ac:dyDescent="0.4">
      <c r="R272" s="129"/>
      <c r="S272" s="146"/>
      <c r="T272" s="146"/>
    </row>
    <row r="273" spans="18:20" x14ac:dyDescent="0.4">
      <c r="R273" s="129"/>
      <c r="S273" s="146"/>
      <c r="T273" s="146"/>
    </row>
    <row r="274" spans="18:20" x14ac:dyDescent="0.4">
      <c r="R274" s="129"/>
      <c r="S274" s="146"/>
      <c r="T274" s="146"/>
    </row>
    <row r="275" spans="18:20" x14ac:dyDescent="0.4">
      <c r="R275" s="129"/>
      <c r="S275" s="146"/>
      <c r="T275" s="146"/>
    </row>
    <row r="276" spans="18:20" x14ac:dyDescent="0.4">
      <c r="R276" s="129"/>
      <c r="S276" s="146"/>
      <c r="T276" s="146"/>
    </row>
    <row r="277" spans="18:20" x14ac:dyDescent="0.4">
      <c r="R277" s="129"/>
      <c r="S277" s="146"/>
      <c r="T277" s="146"/>
    </row>
    <row r="278" spans="18:20" x14ac:dyDescent="0.4">
      <c r="R278" s="129"/>
      <c r="S278" s="146"/>
      <c r="T278" s="146"/>
    </row>
    <row r="279" spans="18:20" x14ac:dyDescent="0.4">
      <c r="R279" s="129"/>
      <c r="S279" s="146"/>
      <c r="T279" s="146"/>
    </row>
    <row r="280" spans="18:20" x14ac:dyDescent="0.4">
      <c r="R280" s="129"/>
      <c r="S280" s="146"/>
      <c r="T280" s="146"/>
    </row>
    <row r="281" spans="18:20" x14ac:dyDescent="0.4">
      <c r="R281" s="129"/>
      <c r="S281" s="146"/>
      <c r="T281" s="146"/>
    </row>
    <row r="282" spans="18:20" x14ac:dyDescent="0.4">
      <c r="R282" s="129"/>
      <c r="S282" s="146"/>
      <c r="T282" s="146"/>
    </row>
    <row r="283" spans="18:20" x14ac:dyDescent="0.4">
      <c r="R283" s="129"/>
      <c r="S283" s="146"/>
      <c r="T283" s="146"/>
    </row>
  </sheetData>
  <sheetProtection formatCells="0" formatColumns="0" formatRows="0" insertColumns="0" insertRows="0" insertHyperlinks="0" deleteColumns="0" deleteRows="0" selectLockedCells="1" sort="0" autoFilter="0" selectUnlockedCells="1"/>
  <mergeCells count="16">
    <mergeCell ref="C21:M22"/>
    <mergeCell ref="D24:E24"/>
    <mergeCell ref="I24:J24"/>
    <mergeCell ref="K34:M34"/>
    <mergeCell ref="D14:E14"/>
    <mergeCell ref="G14:M14"/>
    <mergeCell ref="D15:E15"/>
    <mergeCell ref="G15:K15"/>
    <mergeCell ref="G16:M16"/>
    <mergeCell ref="D18:E18"/>
    <mergeCell ref="D11:E11"/>
    <mergeCell ref="B2:K2"/>
    <mergeCell ref="B3:K3"/>
    <mergeCell ref="C6:J7"/>
    <mergeCell ref="D10:E10"/>
    <mergeCell ref="K10:L10"/>
  </mergeCells>
  <phoneticPr fontId="3"/>
  <conditionalFormatting sqref="D28">
    <cfRule type="cellIs" dxfId="0" priority="1" operator="equal">
      <formula>0</formula>
    </cfRule>
  </conditionalFormatting>
  <dataValidations count="4">
    <dataValidation allowBlank="1" showInputMessage="1" showErrorMessage="1" promptTitle="列間" prompt="入力は、少数点第１位まで" sqref="I26"/>
    <dataValidation allowBlank="1" showInputMessage="1" showErrorMessage="1" promptTitle="苗間" prompt="入力は、少数点第１位まで" sqref="I25"/>
    <dataValidation allowBlank="1" showInputMessage="1" showErrorMessage="1" promptTitle="面積" prompt="入力は少数点第２位まで" sqref="D25"/>
    <dataValidation allowBlank="1" showInputMessage="1" showErrorMessage="1" promptTitle="林齢" prompt="林齢を直接入力してください。" sqref="D18:E18"/>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樹種" prompt="樹種を（五十音順）リストから選んでください。">
          <x14:formula1>
            <xm:f>リスト!$E$2:$E$37</xm:f>
          </x14:formula1>
          <xm:sqref>D14:E14</xm:sqref>
        </x14:dataValidation>
        <x14:dataValidation type="list" allowBlank="1" showInputMessage="1" showErrorMessage="1" promptTitle="市町村" prompt="市町村をリスト（五十音順）から選んでください。">
          <x14:formula1>
            <xm:f>リスト!$C$2:$C$213</xm:f>
          </x14:formula1>
          <xm:sqref>D10:E10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34"/>
  <sheetViews>
    <sheetView workbookViewId="0"/>
  </sheetViews>
  <sheetFormatPr defaultColWidth="2.625" defaultRowHeight="14.25" x14ac:dyDescent="0.4"/>
  <cols>
    <col min="1" max="16384" width="2.625" style="148"/>
  </cols>
  <sheetData>
    <row r="1" spans="2:50" ht="15" customHeight="1" x14ac:dyDescent="0.4">
      <c r="B1" s="147" t="s">
        <v>346</v>
      </c>
    </row>
    <row r="2" spans="2:50" ht="15" customHeight="1" x14ac:dyDescent="0.4">
      <c r="B2" s="149"/>
    </row>
    <row r="3" spans="2:50" ht="15" customHeight="1" x14ac:dyDescent="0.4">
      <c r="B3" s="147" t="s">
        <v>347</v>
      </c>
    </row>
    <row r="4" spans="2:50" ht="15" customHeight="1" x14ac:dyDescent="0.4">
      <c r="B4" s="150"/>
      <c r="C4" s="150" t="s">
        <v>348</v>
      </c>
    </row>
    <row r="5" spans="2:50" ht="15" customHeight="1" x14ac:dyDescent="0.4">
      <c r="C5" s="184" t="s">
        <v>349</v>
      </c>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51"/>
      <c r="AW5" s="151"/>
      <c r="AX5" s="151"/>
    </row>
    <row r="6" spans="2:50" ht="15" customHeight="1" x14ac:dyDescent="0.4">
      <c r="B6" s="151"/>
      <c r="C6" s="184" t="s">
        <v>350</v>
      </c>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row>
    <row r="7" spans="2:50" ht="15" customHeight="1" x14ac:dyDescent="0.4">
      <c r="B7" s="151"/>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row>
    <row r="8" spans="2:50" ht="15" customHeight="1" x14ac:dyDescent="0.4">
      <c r="B8" s="150"/>
      <c r="C8" s="152" t="s">
        <v>351</v>
      </c>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row>
    <row r="9" spans="2:50" ht="15" customHeight="1" x14ac:dyDescent="0.4"/>
    <row r="10" spans="2:50" ht="15" customHeight="1" x14ac:dyDescent="0.4">
      <c r="B10" s="147" t="s">
        <v>352</v>
      </c>
    </row>
    <row r="11" spans="2:50" ht="15" customHeight="1" x14ac:dyDescent="0.4">
      <c r="B11" s="150"/>
      <c r="C11" s="185" t="s">
        <v>353</v>
      </c>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row>
    <row r="12" spans="2:50" ht="15" customHeight="1" x14ac:dyDescent="0.4">
      <c r="B12" s="150"/>
      <c r="C12" s="185" t="s">
        <v>354</v>
      </c>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row>
    <row r="13" spans="2:50" ht="15" customHeight="1" x14ac:dyDescent="0.4"/>
    <row r="14" spans="2:50" ht="15" customHeight="1" x14ac:dyDescent="0.4">
      <c r="B14" s="147" t="s">
        <v>355</v>
      </c>
    </row>
    <row r="15" spans="2:50" ht="15" customHeight="1" x14ac:dyDescent="0.4">
      <c r="B15" s="147"/>
      <c r="C15" s="183" t="s">
        <v>356</v>
      </c>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row>
    <row r="16" spans="2:50" ht="15" customHeight="1" x14ac:dyDescent="0.4">
      <c r="B16" s="150"/>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row>
    <row r="17" spans="2:47" ht="15" customHeight="1" x14ac:dyDescent="0.4">
      <c r="B17" s="150"/>
      <c r="C17" s="183" t="s">
        <v>357</v>
      </c>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row>
    <row r="18" spans="2:47" ht="15" customHeight="1" x14ac:dyDescent="0.4">
      <c r="B18" s="150"/>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row>
    <row r="19" spans="2:47" ht="15" customHeight="1" x14ac:dyDescent="0.4">
      <c r="B19" s="150"/>
      <c r="C19" s="183" t="s">
        <v>387</v>
      </c>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row>
    <row r="20" spans="2:47" ht="15" customHeight="1" x14ac:dyDescent="0.4">
      <c r="B20" s="150"/>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row>
    <row r="21" spans="2:47" ht="15" customHeight="1" x14ac:dyDescent="0.4">
      <c r="B21" s="150"/>
      <c r="C21" s="148" t="s">
        <v>358</v>
      </c>
    </row>
    <row r="22" spans="2:47" ht="15" customHeight="1" x14ac:dyDescent="0.4">
      <c r="C22" s="148" t="s">
        <v>359</v>
      </c>
    </row>
    <row r="23" spans="2:47" ht="15" customHeight="1" x14ac:dyDescent="0.4"/>
    <row r="24" spans="2:47" ht="15" customHeight="1" x14ac:dyDescent="0.4">
      <c r="B24" s="147" t="s">
        <v>360</v>
      </c>
    </row>
    <row r="25" spans="2:47" ht="15" customHeight="1" x14ac:dyDescent="0.4">
      <c r="C25" s="184" t="s">
        <v>361</v>
      </c>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row>
    <row r="26" spans="2:47" ht="15" customHeight="1" x14ac:dyDescent="0.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row>
    <row r="27" spans="2:47" ht="15" customHeight="1" x14ac:dyDescent="0.4">
      <c r="C27" s="183" t="s">
        <v>362</v>
      </c>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row>
    <row r="28" spans="2:47" ht="15" customHeight="1" x14ac:dyDescent="0.4">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row>
    <row r="29" spans="2:47" ht="15" customHeight="1" x14ac:dyDescent="0.4">
      <c r="C29" s="183" t="s">
        <v>363</v>
      </c>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row>
    <row r="30" spans="2:47" ht="15" customHeight="1" x14ac:dyDescent="0.4">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row>
    <row r="31" spans="2:47" x14ac:dyDescent="0.4">
      <c r="B31" s="147"/>
    </row>
    <row r="32" spans="2:47" x14ac:dyDescent="0.4">
      <c r="B32" s="147" t="s">
        <v>364</v>
      </c>
    </row>
    <row r="33" spans="3:47" x14ac:dyDescent="0.4">
      <c r="C33" s="183" t="s">
        <v>388</v>
      </c>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row>
    <row r="34" spans="3:47" x14ac:dyDescent="0.4">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row>
  </sheetData>
  <sheetProtection algorithmName="SHA-512" hashValue="8GwO7ecaM7Y1/XGGRGuvgNQ/1+IJArtYAWhfH6GKcOzrvnQvKQhLDU6wpbINvtUJ1oJ49gtiBpF162+CpEanDQ==" saltValue="jITEDPNxT/CABmNu9mN0og==" spinCount="100000" sheet="1" formatCells="0" formatColumns="0" formatRows="0" insertColumns="0" insertRows="0" insertHyperlinks="0" deleteColumns="0" deleteRows="0" sort="0" autoFilter="0" pivotTables="0"/>
  <mergeCells count="11">
    <mergeCell ref="C19:AU20"/>
    <mergeCell ref="C25:AU26"/>
    <mergeCell ref="C27:AU28"/>
    <mergeCell ref="C29:AU30"/>
    <mergeCell ref="C33:AU34"/>
    <mergeCell ref="C17:AU18"/>
    <mergeCell ref="C5:AU5"/>
    <mergeCell ref="C6:AU7"/>
    <mergeCell ref="C11:AU11"/>
    <mergeCell ref="C12:AU12"/>
    <mergeCell ref="C15:AU16"/>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I71"/>
  <sheetViews>
    <sheetView zoomScale="110" zoomScaleNormal="110" workbookViewId="0">
      <pane xSplit="5" ySplit="5" topLeftCell="F12" activePane="bottomRight" state="frozen"/>
      <selection pane="topRight" activeCell="F1" sqref="F1"/>
      <selection pane="bottomLeft" activeCell="A6" sqref="A6"/>
      <selection pane="bottomRight" activeCell="W19" sqref="W18:W19"/>
    </sheetView>
  </sheetViews>
  <sheetFormatPr defaultRowHeight="13.5" x14ac:dyDescent="0.4"/>
  <cols>
    <col min="1" max="1" width="3.75" style="1" customWidth="1"/>
    <col min="2" max="2" width="46.625" style="1" customWidth="1"/>
    <col min="3" max="4" width="4.625" style="1" customWidth="1"/>
    <col min="5" max="5" width="2.125" style="1" customWidth="1"/>
    <col min="6" max="217" width="4.375" style="1" customWidth="1"/>
    <col min="218" max="218" width="9" style="1" customWidth="1"/>
    <col min="219" max="16384" width="9" style="1"/>
  </cols>
  <sheetData>
    <row r="1" spans="1:217" x14ac:dyDescent="0.4">
      <c r="B1" s="14" t="s">
        <v>10</v>
      </c>
      <c r="C1" s="15" t="s">
        <v>11</v>
      </c>
      <c r="D1" s="16" t="s">
        <v>12</v>
      </c>
    </row>
    <row r="2" spans="1:217" ht="24" customHeight="1" x14ac:dyDescent="0.4">
      <c r="B2" s="17">
        <f>入力シート!D14</f>
        <v>0</v>
      </c>
      <c r="C2" s="18" t="e">
        <f>VLOOKUP(入力シート!$D$14,樹種!$B$6:$D$41,2,FALSE)</f>
        <v>#N/A</v>
      </c>
      <c r="D2" s="19" t="e">
        <f>VLOOKUP(入力シート!$D$14,樹種!$B$6:$D$41,3,FALSE)</f>
        <v>#N/A</v>
      </c>
    </row>
    <row r="3" spans="1:217" x14ac:dyDescent="0.4">
      <c r="F3" s="1" t="s">
        <v>13</v>
      </c>
    </row>
    <row r="4" spans="1:217" x14ac:dyDescent="0.4">
      <c r="B4" s="189" t="s">
        <v>14</v>
      </c>
      <c r="C4" s="190" t="s">
        <v>15</v>
      </c>
      <c r="D4" s="192" t="s">
        <v>12</v>
      </c>
      <c r="F4" s="186" t="s">
        <v>16</v>
      </c>
      <c r="G4" s="187"/>
      <c r="H4" s="187"/>
      <c r="I4" s="187"/>
      <c r="J4" s="187"/>
      <c r="K4" s="187"/>
      <c r="L4" s="187"/>
      <c r="M4" s="187"/>
      <c r="N4" s="187"/>
      <c r="O4" s="187"/>
      <c r="P4" s="187"/>
      <c r="Q4" s="187"/>
      <c r="R4" s="187"/>
      <c r="S4" s="187"/>
      <c r="T4" s="187"/>
      <c r="U4" s="187"/>
      <c r="V4" s="187"/>
      <c r="W4" s="188"/>
      <c r="X4" s="186" t="s">
        <v>17</v>
      </c>
      <c r="Y4" s="187"/>
      <c r="Z4" s="187"/>
      <c r="AA4" s="187"/>
      <c r="AB4" s="187"/>
      <c r="AC4" s="187"/>
      <c r="AD4" s="187"/>
      <c r="AE4" s="187"/>
      <c r="AF4" s="188"/>
      <c r="AG4" s="193" t="s">
        <v>18</v>
      </c>
      <c r="AH4" s="193"/>
      <c r="AI4" s="193"/>
      <c r="AJ4" s="193"/>
      <c r="AK4" s="193"/>
      <c r="AL4" s="193"/>
      <c r="AM4" s="193"/>
      <c r="AN4" s="193"/>
      <c r="AO4" s="193"/>
      <c r="AP4" s="193"/>
      <c r="AQ4" s="193"/>
      <c r="AR4" s="193"/>
      <c r="AS4" s="193"/>
      <c r="AT4" s="193"/>
      <c r="AU4" s="193"/>
      <c r="AV4" s="193"/>
      <c r="AW4" s="193"/>
      <c r="AX4" s="193"/>
      <c r="AY4" s="193"/>
      <c r="AZ4" s="193"/>
      <c r="BA4" s="186" t="s">
        <v>19</v>
      </c>
      <c r="BB4" s="187"/>
      <c r="BC4" s="187"/>
      <c r="BD4" s="187"/>
      <c r="BE4" s="187"/>
      <c r="BF4" s="187"/>
      <c r="BG4" s="187"/>
      <c r="BH4" s="187"/>
      <c r="BI4" s="187"/>
      <c r="BJ4" s="187"/>
      <c r="BK4" s="187"/>
      <c r="BL4" s="187"/>
      <c r="BM4" s="187"/>
      <c r="BN4" s="187"/>
      <c r="BO4" s="188"/>
      <c r="BP4" s="186" t="s">
        <v>20</v>
      </c>
      <c r="BQ4" s="187"/>
      <c r="BR4" s="187"/>
      <c r="BS4" s="187"/>
      <c r="BT4" s="187"/>
      <c r="BU4" s="187"/>
      <c r="BV4" s="187"/>
      <c r="BW4" s="187"/>
      <c r="BX4" s="188"/>
      <c r="BY4" s="186" t="s">
        <v>21</v>
      </c>
      <c r="BZ4" s="187"/>
      <c r="CA4" s="187"/>
      <c r="CB4" s="187"/>
      <c r="CC4" s="187"/>
      <c r="CD4" s="187"/>
      <c r="CE4" s="187"/>
      <c r="CF4" s="187"/>
      <c r="CG4" s="187"/>
      <c r="CH4" s="188"/>
      <c r="CI4" s="186" t="s">
        <v>22</v>
      </c>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8"/>
      <c r="DI4" s="186" t="s">
        <v>23</v>
      </c>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8"/>
      <c r="EH4" s="186" t="s">
        <v>24</v>
      </c>
      <c r="EI4" s="187"/>
      <c r="EJ4" s="187"/>
      <c r="EK4" s="187"/>
      <c r="EL4" s="187"/>
      <c r="EM4" s="187"/>
      <c r="EN4" s="187"/>
      <c r="EO4" s="188"/>
      <c r="EP4" s="186" t="s">
        <v>25</v>
      </c>
      <c r="EQ4" s="187"/>
      <c r="ER4" s="187"/>
      <c r="ES4" s="187"/>
      <c r="ET4" s="187"/>
      <c r="EU4" s="187"/>
      <c r="EV4" s="187"/>
      <c r="EW4" s="187"/>
      <c r="EX4" s="187"/>
      <c r="EY4" s="187"/>
      <c r="EZ4" s="188"/>
      <c r="FA4" s="186" t="s">
        <v>26</v>
      </c>
      <c r="FB4" s="187"/>
      <c r="FC4" s="187"/>
      <c r="FD4" s="187"/>
      <c r="FE4" s="187"/>
      <c r="FF4" s="187"/>
      <c r="FG4" s="187"/>
      <c r="FH4" s="187"/>
      <c r="FI4" s="187"/>
      <c r="FJ4" s="187"/>
      <c r="FK4" s="187"/>
      <c r="FL4" s="187"/>
      <c r="FM4" s="187"/>
      <c r="FN4" s="187"/>
      <c r="FO4" s="187"/>
      <c r="FP4" s="187"/>
      <c r="FQ4" s="187"/>
      <c r="FR4" s="187"/>
      <c r="FS4" s="187"/>
      <c r="FT4" s="187"/>
      <c r="FU4" s="187"/>
      <c r="FV4" s="187"/>
      <c r="FW4" s="187"/>
      <c r="FX4" s="187"/>
      <c r="FY4" s="187"/>
      <c r="FZ4" s="188"/>
      <c r="GA4" s="186" t="s">
        <v>27</v>
      </c>
      <c r="GB4" s="187"/>
      <c r="GC4" s="187"/>
      <c r="GD4" s="187"/>
      <c r="GE4" s="188"/>
      <c r="GF4" s="186" t="s">
        <v>28</v>
      </c>
      <c r="GG4" s="187"/>
      <c r="GH4" s="187"/>
      <c r="GI4" s="187"/>
      <c r="GJ4" s="187"/>
      <c r="GK4" s="187"/>
      <c r="GL4" s="187"/>
      <c r="GM4" s="187"/>
      <c r="GN4" s="187"/>
      <c r="GO4" s="188"/>
      <c r="GP4" s="186" t="s">
        <v>29</v>
      </c>
      <c r="GQ4" s="187"/>
      <c r="GR4" s="187"/>
      <c r="GS4" s="187"/>
      <c r="GT4" s="187"/>
      <c r="GU4" s="187"/>
      <c r="GV4" s="187"/>
      <c r="GW4" s="187"/>
      <c r="GX4" s="187"/>
      <c r="GY4" s="187"/>
      <c r="GZ4" s="187"/>
      <c r="HA4" s="187"/>
      <c r="HB4" s="187"/>
      <c r="HC4" s="187"/>
      <c r="HD4" s="187"/>
      <c r="HE4" s="187"/>
      <c r="HF4" s="187"/>
      <c r="HG4" s="187"/>
      <c r="HH4" s="187"/>
      <c r="HI4" s="188"/>
    </row>
    <row r="5" spans="1:217" s="20" customFormat="1" ht="54" x14ac:dyDescent="0.4">
      <c r="B5" s="189"/>
      <c r="C5" s="191"/>
      <c r="D5" s="192"/>
      <c r="F5" s="21" t="s">
        <v>30</v>
      </c>
      <c r="G5" s="21" t="s">
        <v>31</v>
      </c>
      <c r="H5" s="21" t="s">
        <v>32</v>
      </c>
      <c r="I5" s="21" t="s">
        <v>33</v>
      </c>
      <c r="J5" s="21" t="s">
        <v>34</v>
      </c>
      <c r="K5" s="21" t="s">
        <v>35</v>
      </c>
      <c r="L5" s="21" t="s">
        <v>36</v>
      </c>
      <c r="M5" s="21" t="s">
        <v>37</v>
      </c>
      <c r="N5" s="21" t="s">
        <v>38</v>
      </c>
      <c r="O5" s="21" t="s">
        <v>39</v>
      </c>
      <c r="P5" s="21" t="s">
        <v>40</v>
      </c>
      <c r="Q5" s="21" t="s">
        <v>41</v>
      </c>
      <c r="R5" s="21" t="s">
        <v>42</v>
      </c>
      <c r="S5" s="21" t="s">
        <v>43</v>
      </c>
      <c r="T5" s="21" t="s">
        <v>44</v>
      </c>
      <c r="U5" s="21" t="s">
        <v>45</v>
      </c>
      <c r="V5" s="21" t="s">
        <v>46</v>
      </c>
      <c r="W5" s="21" t="s">
        <v>47</v>
      </c>
      <c r="X5" s="21" t="s">
        <v>48</v>
      </c>
      <c r="Y5" s="21" t="s">
        <v>49</v>
      </c>
      <c r="Z5" s="21" t="s">
        <v>50</v>
      </c>
      <c r="AA5" s="21" t="s">
        <v>51</v>
      </c>
      <c r="AB5" s="21" t="s">
        <v>52</v>
      </c>
      <c r="AC5" s="21" t="s">
        <v>53</v>
      </c>
      <c r="AD5" s="21" t="s">
        <v>54</v>
      </c>
      <c r="AE5" s="21" t="s">
        <v>55</v>
      </c>
      <c r="AF5" s="21" t="s">
        <v>56</v>
      </c>
      <c r="AG5" s="21" t="s">
        <v>57</v>
      </c>
      <c r="AH5" s="21" t="s">
        <v>58</v>
      </c>
      <c r="AI5" s="21" t="s">
        <v>59</v>
      </c>
      <c r="AJ5" s="21" t="s">
        <v>60</v>
      </c>
      <c r="AK5" s="21" t="s">
        <v>61</v>
      </c>
      <c r="AL5" s="21" t="s">
        <v>62</v>
      </c>
      <c r="AM5" s="21" t="s">
        <v>63</v>
      </c>
      <c r="AN5" s="21" t="s">
        <v>64</v>
      </c>
      <c r="AO5" s="21" t="s">
        <v>65</v>
      </c>
      <c r="AP5" s="21" t="s">
        <v>66</v>
      </c>
      <c r="AQ5" s="21" t="s">
        <v>67</v>
      </c>
      <c r="AR5" s="21" t="s">
        <v>68</v>
      </c>
      <c r="AS5" s="21" t="s">
        <v>69</v>
      </c>
      <c r="AT5" s="21" t="s">
        <v>70</v>
      </c>
      <c r="AU5" s="21" t="s">
        <v>71</v>
      </c>
      <c r="AV5" s="21" t="s">
        <v>72</v>
      </c>
      <c r="AW5" s="21" t="s">
        <v>73</v>
      </c>
      <c r="AX5" s="21" t="s">
        <v>74</v>
      </c>
      <c r="AY5" s="21" t="s">
        <v>75</v>
      </c>
      <c r="AZ5" s="21" t="s">
        <v>76</v>
      </c>
      <c r="BA5" s="21" t="s">
        <v>77</v>
      </c>
      <c r="BB5" s="21" t="s">
        <v>78</v>
      </c>
      <c r="BC5" s="21" t="s">
        <v>79</v>
      </c>
      <c r="BD5" s="21" t="s">
        <v>80</v>
      </c>
      <c r="BE5" s="21" t="s">
        <v>81</v>
      </c>
      <c r="BF5" s="21" t="s">
        <v>82</v>
      </c>
      <c r="BG5" s="21" t="s">
        <v>83</v>
      </c>
      <c r="BH5" s="21" t="s">
        <v>84</v>
      </c>
      <c r="BI5" s="21" t="s">
        <v>85</v>
      </c>
      <c r="BJ5" s="21" t="s">
        <v>86</v>
      </c>
      <c r="BK5" s="21" t="s">
        <v>87</v>
      </c>
      <c r="BL5" s="21" t="s">
        <v>88</v>
      </c>
      <c r="BM5" s="21" t="s">
        <v>89</v>
      </c>
      <c r="BN5" s="21" t="s">
        <v>90</v>
      </c>
      <c r="BO5" s="21" t="s">
        <v>91</v>
      </c>
      <c r="BP5" s="21" t="s">
        <v>92</v>
      </c>
      <c r="BQ5" s="21" t="s">
        <v>93</v>
      </c>
      <c r="BR5" s="21" t="s">
        <v>94</v>
      </c>
      <c r="BS5" s="21" t="s">
        <v>95</v>
      </c>
      <c r="BT5" s="21" t="s">
        <v>96</v>
      </c>
      <c r="BU5" s="21" t="s">
        <v>97</v>
      </c>
      <c r="BV5" s="21" t="s">
        <v>98</v>
      </c>
      <c r="BW5" s="21" t="s">
        <v>99</v>
      </c>
      <c r="BX5" s="21" t="s">
        <v>100</v>
      </c>
      <c r="BY5" s="21" t="s">
        <v>101</v>
      </c>
      <c r="BZ5" s="21" t="s">
        <v>102</v>
      </c>
      <c r="CA5" s="21" t="s">
        <v>103</v>
      </c>
      <c r="CB5" s="21" t="s">
        <v>104</v>
      </c>
      <c r="CC5" s="21" t="s">
        <v>105</v>
      </c>
      <c r="CD5" s="21" t="s">
        <v>106</v>
      </c>
      <c r="CE5" s="21" t="s">
        <v>107</v>
      </c>
      <c r="CF5" s="21" t="s">
        <v>108</v>
      </c>
      <c r="CG5" s="21" t="s">
        <v>109</v>
      </c>
      <c r="CH5" s="21" t="s">
        <v>110</v>
      </c>
      <c r="CI5" s="21" t="s">
        <v>111</v>
      </c>
      <c r="CJ5" s="21" t="s">
        <v>112</v>
      </c>
      <c r="CK5" s="21" t="s">
        <v>113</v>
      </c>
      <c r="CL5" s="21" t="s">
        <v>114</v>
      </c>
      <c r="CM5" s="21" t="s">
        <v>115</v>
      </c>
      <c r="CN5" s="21" t="s">
        <v>116</v>
      </c>
      <c r="CO5" s="21" t="s">
        <v>117</v>
      </c>
      <c r="CP5" s="21" t="s">
        <v>118</v>
      </c>
      <c r="CQ5" s="21" t="s">
        <v>119</v>
      </c>
      <c r="CR5" s="21" t="s">
        <v>120</v>
      </c>
      <c r="CS5" s="21" t="s">
        <v>121</v>
      </c>
      <c r="CT5" s="21" t="s">
        <v>122</v>
      </c>
      <c r="CU5" s="21" t="s">
        <v>123</v>
      </c>
      <c r="CV5" s="21" t="s">
        <v>124</v>
      </c>
      <c r="CW5" s="21" t="s">
        <v>125</v>
      </c>
      <c r="CX5" s="21" t="s">
        <v>126</v>
      </c>
      <c r="CY5" s="21" t="s">
        <v>127</v>
      </c>
      <c r="CZ5" s="21" t="s">
        <v>128</v>
      </c>
      <c r="DA5" s="21" t="s">
        <v>129</v>
      </c>
      <c r="DB5" s="21" t="s">
        <v>130</v>
      </c>
      <c r="DC5" s="21" t="s">
        <v>131</v>
      </c>
      <c r="DD5" s="21" t="s">
        <v>132</v>
      </c>
      <c r="DE5" s="21" t="s">
        <v>133</v>
      </c>
      <c r="DF5" s="21" t="s">
        <v>134</v>
      </c>
      <c r="DG5" s="21" t="s">
        <v>135</v>
      </c>
      <c r="DH5" s="21" t="s">
        <v>136</v>
      </c>
      <c r="DI5" s="21" t="s">
        <v>137</v>
      </c>
      <c r="DJ5" s="21" t="s">
        <v>138</v>
      </c>
      <c r="DK5" s="21" t="s">
        <v>139</v>
      </c>
      <c r="DL5" s="21" t="s">
        <v>140</v>
      </c>
      <c r="DM5" s="21" t="s">
        <v>141</v>
      </c>
      <c r="DN5" s="21" t="s">
        <v>142</v>
      </c>
      <c r="DO5" s="21" t="s">
        <v>143</v>
      </c>
      <c r="DP5" s="21" t="s">
        <v>144</v>
      </c>
      <c r="DQ5" s="21" t="s">
        <v>145</v>
      </c>
      <c r="DR5" s="21" t="s">
        <v>146</v>
      </c>
      <c r="DS5" s="21" t="s">
        <v>147</v>
      </c>
      <c r="DT5" s="21" t="s">
        <v>148</v>
      </c>
      <c r="DU5" s="21" t="s">
        <v>149</v>
      </c>
      <c r="DV5" s="21" t="s">
        <v>150</v>
      </c>
      <c r="DW5" s="21" t="s">
        <v>151</v>
      </c>
      <c r="DX5" s="21" t="s">
        <v>152</v>
      </c>
      <c r="DY5" s="21" t="s">
        <v>153</v>
      </c>
      <c r="DZ5" s="21" t="s">
        <v>154</v>
      </c>
      <c r="EA5" s="21" t="s">
        <v>155</v>
      </c>
      <c r="EB5" s="21" t="s">
        <v>156</v>
      </c>
      <c r="EC5" s="21" t="s">
        <v>157</v>
      </c>
      <c r="ED5" s="21" t="s">
        <v>158</v>
      </c>
      <c r="EE5" s="21" t="s">
        <v>159</v>
      </c>
      <c r="EF5" s="21" t="s">
        <v>160</v>
      </c>
      <c r="EG5" s="21" t="s">
        <v>161</v>
      </c>
      <c r="EH5" s="21" t="s">
        <v>162</v>
      </c>
      <c r="EI5" s="21" t="s">
        <v>163</v>
      </c>
      <c r="EJ5" s="21" t="s">
        <v>164</v>
      </c>
      <c r="EK5" s="21" t="s">
        <v>165</v>
      </c>
      <c r="EL5" s="21" t="s">
        <v>166</v>
      </c>
      <c r="EM5" s="21" t="s">
        <v>167</v>
      </c>
      <c r="EN5" s="21" t="s">
        <v>168</v>
      </c>
      <c r="EO5" s="21" t="s">
        <v>169</v>
      </c>
      <c r="EP5" s="21" t="s">
        <v>170</v>
      </c>
      <c r="EQ5" s="21" t="s">
        <v>171</v>
      </c>
      <c r="ER5" s="21" t="s">
        <v>172</v>
      </c>
      <c r="ES5" s="21" t="s">
        <v>173</v>
      </c>
      <c r="ET5" s="21" t="s">
        <v>174</v>
      </c>
      <c r="EU5" s="21" t="s">
        <v>175</v>
      </c>
      <c r="EV5" s="21" t="s">
        <v>176</v>
      </c>
      <c r="EW5" s="21" t="s">
        <v>177</v>
      </c>
      <c r="EX5" s="21" t="s">
        <v>178</v>
      </c>
      <c r="EY5" s="21" t="s">
        <v>179</v>
      </c>
      <c r="EZ5" s="21" t="s">
        <v>180</v>
      </c>
      <c r="FA5" s="21" t="s">
        <v>181</v>
      </c>
      <c r="FB5" s="21" t="s">
        <v>182</v>
      </c>
      <c r="FC5" s="21" t="s">
        <v>183</v>
      </c>
      <c r="FD5" s="21" t="s">
        <v>184</v>
      </c>
      <c r="FE5" s="21" t="s">
        <v>185</v>
      </c>
      <c r="FF5" s="21" t="s">
        <v>186</v>
      </c>
      <c r="FG5" s="21" t="s">
        <v>187</v>
      </c>
      <c r="FH5" s="21" t="s">
        <v>188</v>
      </c>
      <c r="FI5" s="21" t="s">
        <v>189</v>
      </c>
      <c r="FJ5" s="21" t="s">
        <v>190</v>
      </c>
      <c r="FK5" s="21" t="s">
        <v>191</v>
      </c>
      <c r="FL5" s="21" t="s">
        <v>192</v>
      </c>
      <c r="FM5" s="21" t="s">
        <v>193</v>
      </c>
      <c r="FN5" s="21" t="s">
        <v>194</v>
      </c>
      <c r="FO5" s="21" t="s">
        <v>195</v>
      </c>
      <c r="FP5" s="21" t="s">
        <v>196</v>
      </c>
      <c r="FQ5" s="21" t="s">
        <v>197</v>
      </c>
      <c r="FR5" s="21" t="s">
        <v>198</v>
      </c>
      <c r="FS5" s="21" t="s">
        <v>199</v>
      </c>
      <c r="FT5" s="21" t="s">
        <v>200</v>
      </c>
      <c r="FU5" s="21" t="s">
        <v>201</v>
      </c>
      <c r="FV5" s="21" t="s">
        <v>202</v>
      </c>
      <c r="FW5" s="21" t="s">
        <v>203</v>
      </c>
      <c r="FX5" s="21" t="s">
        <v>204</v>
      </c>
      <c r="FY5" s="21" t="s">
        <v>205</v>
      </c>
      <c r="FZ5" s="21" t="s">
        <v>206</v>
      </c>
      <c r="GA5" s="21" t="s">
        <v>207</v>
      </c>
      <c r="GB5" s="21" t="s">
        <v>208</v>
      </c>
      <c r="GC5" s="21" t="s">
        <v>209</v>
      </c>
      <c r="GD5" s="21" t="s">
        <v>210</v>
      </c>
      <c r="GE5" s="21" t="s">
        <v>211</v>
      </c>
      <c r="GF5" s="21" t="s">
        <v>212</v>
      </c>
      <c r="GG5" s="21" t="s">
        <v>213</v>
      </c>
      <c r="GH5" s="21" t="s">
        <v>214</v>
      </c>
      <c r="GI5" s="21" t="s">
        <v>215</v>
      </c>
      <c r="GJ5" s="21" t="s">
        <v>216</v>
      </c>
      <c r="GK5" s="21" t="s">
        <v>217</v>
      </c>
      <c r="GL5" s="21" t="s">
        <v>218</v>
      </c>
      <c r="GM5" s="21" t="s">
        <v>219</v>
      </c>
      <c r="GN5" s="21" t="s">
        <v>220</v>
      </c>
      <c r="GO5" s="21" t="s">
        <v>221</v>
      </c>
      <c r="GP5" s="21" t="s">
        <v>222</v>
      </c>
      <c r="GQ5" s="21" t="s">
        <v>223</v>
      </c>
      <c r="GR5" s="21" t="s">
        <v>224</v>
      </c>
      <c r="GS5" s="21" t="s">
        <v>225</v>
      </c>
      <c r="GT5" s="21" t="s">
        <v>226</v>
      </c>
      <c r="GU5" s="21" t="s">
        <v>227</v>
      </c>
      <c r="GV5" s="21" t="s">
        <v>228</v>
      </c>
      <c r="GW5" s="21" t="s">
        <v>229</v>
      </c>
      <c r="GX5" s="21" t="s">
        <v>230</v>
      </c>
      <c r="GY5" s="21" t="s">
        <v>231</v>
      </c>
      <c r="GZ5" s="21" t="s">
        <v>232</v>
      </c>
      <c r="HA5" s="21" t="s">
        <v>233</v>
      </c>
      <c r="HB5" s="21" t="s">
        <v>234</v>
      </c>
      <c r="HC5" s="21" t="s">
        <v>235</v>
      </c>
      <c r="HD5" s="21" t="s">
        <v>236</v>
      </c>
      <c r="HE5" s="21" t="s">
        <v>237</v>
      </c>
      <c r="HF5" s="21" t="s">
        <v>238</v>
      </c>
      <c r="HG5" s="21" t="s">
        <v>239</v>
      </c>
      <c r="HH5" s="21" t="s">
        <v>240</v>
      </c>
      <c r="HI5" s="21" t="s">
        <v>241</v>
      </c>
    </row>
    <row r="6" spans="1:217" ht="18" customHeight="1" x14ac:dyDescent="0.4">
      <c r="A6" s="83"/>
      <c r="B6" s="22" t="s">
        <v>242</v>
      </c>
      <c r="C6" s="23">
        <v>4</v>
      </c>
      <c r="D6" s="10" t="e">
        <f>(HLOOKUP(入力シート!$D$10,樹種!$F$5:$HI$41,2,FALSE))</f>
        <v>#N/A</v>
      </c>
      <c r="F6" s="12">
        <v>4</v>
      </c>
      <c r="G6" s="12">
        <v>4</v>
      </c>
      <c r="H6" s="12">
        <v>4</v>
      </c>
      <c r="I6" s="12">
        <v>4</v>
      </c>
      <c r="J6" s="12">
        <v>4</v>
      </c>
      <c r="K6" s="12">
        <v>4</v>
      </c>
      <c r="L6" s="12">
        <v>4</v>
      </c>
      <c r="M6" s="12">
        <v>4</v>
      </c>
      <c r="N6" s="12">
        <v>4</v>
      </c>
      <c r="O6" s="12">
        <v>4</v>
      </c>
      <c r="P6" s="12">
        <v>4</v>
      </c>
      <c r="Q6" s="12">
        <v>4</v>
      </c>
      <c r="R6" s="12">
        <v>4</v>
      </c>
      <c r="S6" s="12">
        <v>4</v>
      </c>
      <c r="T6" s="12">
        <v>4</v>
      </c>
      <c r="U6" s="12">
        <v>4</v>
      </c>
      <c r="V6" s="12">
        <v>4</v>
      </c>
      <c r="W6" s="12">
        <v>4</v>
      </c>
      <c r="X6" s="12">
        <v>4</v>
      </c>
      <c r="Y6" s="12">
        <v>4</v>
      </c>
      <c r="Z6" s="12">
        <v>3</v>
      </c>
      <c r="AA6" s="12">
        <v>4</v>
      </c>
      <c r="AB6" s="12">
        <v>4</v>
      </c>
      <c r="AC6" s="12">
        <v>4</v>
      </c>
      <c r="AD6" s="12">
        <v>3</v>
      </c>
      <c r="AE6" s="12">
        <v>4</v>
      </c>
      <c r="AF6" s="12">
        <v>4</v>
      </c>
      <c r="AG6" s="12">
        <v>5</v>
      </c>
      <c r="AH6" s="12">
        <v>4</v>
      </c>
      <c r="AI6" s="12">
        <v>5</v>
      </c>
      <c r="AJ6" s="12">
        <v>5</v>
      </c>
      <c r="AK6" s="12">
        <v>4</v>
      </c>
      <c r="AL6" s="12">
        <v>4</v>
      </c>
      <c r="AM6" s="12">
        <v>3</v>
      </c>
      <c r="AN6" s="12">
        <v>4</v>
      </c>
      <c r="AO6" s="12">
        <v>4</v>
      </c>
      <c r="AP6" s="12">
        <v>4</v>
      </c>
      <c r="AQ6" s="12">
        <v>4</v>
      </c>
      <c r="AR6" s="12">
        <v>4</v>
      </c>
      <c r="AS6" s="12">
        <v>4</v>
      </c>
      <c r="AT6" s="12">
        <v>4</v>
      </c>
      <c r="AU6" s="12">
        <v>4</v>
      </c>
      <c r="AV6" s="12">
        <v>4</v>
      </c>
      <c r="AW6" s="12">
        <v>4</v>
      </c>
      <c r="AX6" s="12">
        <v>4</v>
      </c>
      <c r="AY6" s="12">
        <v>4</v>
      </c>
      <c r="AZ6" s="12">
        <v>5</v>
      </c>
      <c r="BA6" s="12">
        <v>4</v>
      </c>
      <c r="BB6" s="12">
        <v>4</v>
      </c>
      <c r="BC6" s="12">
        <v>4</v>
      </c>
      <c r="BD6" s="12">
        <v>4</v>
      </c>
      <c r="BE6" s="12">
        <v>4</v>
      </c>
      <c r="BF6" s="12">
        <v>4</v>
      </c>
      <c r="BG6" s="12">
        <v>4</v>
      </c>
      <c r="BH6" s="12">
        <v>4</v>
      </c>
      <c r="BI6" s="12">
        <v>4</v>
      </c>
      <c r="BJ6" s="12">
        <v>3</v>
      </c>
      <c r="BK6" s="12">
        <v>4</v>
      </c>
      <c r="BL6" s="12">
        <v>4</v>
      </c>
      <c r="BM6" s="12">
        <v>3</v>
      </c>
      <c r="BN6" s="12">
        <v>4</v>
      </c>
      <c r="BO6" s="12">
        <v>4</v>
      </c>
      <c r="BP6" s="12">
        <v>4</v>
      </c>
      <c r="BQ6" s="12">
        <v>4</v>
      </c>
      <c r="BR6" s="12">
        <v>4</v>
      </c>
      <c r="BS6" s="12">
        <v>4</v>
      </c>
      <c r="BT6" s="12">
        <v>4</v>
      </c>
      <c r="BU6" s="12">
        <v>4</v>
      </c>
      <c r="BV6" s="12">
        <v>4</v>
      </c>
      <c r="BW6" s="12">
        <v>4</v>
      </c>
      <c r="BX6" s="12">
        <v>4</v>
      </c>
      <c r="BY6" s="12">
        <v>4</v>
      </c>
      <c r="BZ6" s="12">
        <v>3</v>
      </c>
      <c r="CA6" s="12">
        <v>3</v>
      </c>
      <c r="CB6" s="12">
        <v>3</v>
      </c>
      <c r="CC6" s="12">
        <v>4</v>
      </c>
      <c r="CD6" s="12">
        <v>4</v>
      </c>
      <c r="CE6" s="12">
        <v>4</v>
      </c>
      <c r="CF6" s="12">
        <v>4</v>
      </c>
      <c r="CG6" s="12">
        <v>4</v>
      </c>
      <c r="CH6" s="12">
        <v>4</v>
      </c>
      <c r="CI6" s="12">
        <v>5</v>
      </c>
      <c r="CJ6" s="12">
        <v>3</v>
      </c>
      <c r="CK6" s="12">
        <v>3</v>
      </c>
      <c r="CL6" s="12">
        <v>3</v>
      </c>
      <c r="CM6" s="12">
        <v>3</v>
      </c>
      <c r="CN6" s="12">
        <v>3</v>
      </c>
      <c r="CO6" s="12">
        <v>3</v>
      </c>
      <c r="CP6" s="12">
        <v>3</v>
      </c>
      <c r="CQ6" s="12">
        <v>4</v>
      </c>
      <c r="CR6" s="12">
        <v>3</v>
      </c>
      <c r="CS6" s="12">
        <v>3</v>
      </c>
      <c r="CT6" s="12">
        <v>4</v>
      </c>
      <c r="CU6" s="12">
        <v>4</v>
      </c>
      <c r="CV6" s="12">
        <v>3</v>
      </c>
      <c r="CW6" s="12">
        <v>3</v>
      </c>
      <c r="CX6" s="12">
        <v>3</v>
      </c>
      <c r="CY6" s="12">
        <v>4</v>
      </c>
      <c r="CZ6" s="12">
        <v>4</v>
      </c>
      <c r="DA6" s="12">
        <v>3</v>
      </c>
      <c r="DB6" s="12">
        <v>4</v>
      </c>
      <c r="DC6" s="12">
        <v>4</v>
      </c>
      <c r="DD6" s="12">
        <v>4</v>
      </c>
      <c r="DE6" s="12">
        <v>4</v>
      </c>
      <c r="DF6" s="12">
        <v>4</v>
      </c>
      <c r="DG6" s="12">
        <v>4</v>
      </c>
      <c r="DH6" s="12">
        <v>4</v>
      </c>
      <c r="DI6" s="12">
        <v>4</v>
      </c>
      <c r="DJ6" s="12">
        <v>4</v>
      </c>
      <c r="DK6" s="12">
        <v>4</v>
      </c>
      <c r="DL6" s="12">
        <v>4</v>
      </c>
      <c r="DM6" s="12">
        <v>4</v>
      </c>
      <c r="DN6" s="12">
        <v>4</v>
      </c>
      <c r="DO6" s="12">
        <v>3</v>
      </c>
      <c r="DP6" s="12">
        <v>4</v>
      </c>
      <c r="DQ6" s="12">
        <v>3</v>
      </c>
      <c r="DR6" s="12">
        <v>4</v>
      </c>
      <c r="DS6" s="12">
        <v>4</v>
      </c>
      <c r="DT6" s="12">
        <v>4</v>
      </c>
      <c r="DU6" s="12">
        <v>5</v>
      </c>
      <c r="DV6" s="12">
        <v>4</v>
      </c>
      <c r="DW6" s="12">
        <v>4</v>
      </c>
      <c r="DX6" s="12">
        <v>4</v>
      </c>
      <c r="DY6" s="12">
        <v>4</v>
      </c>
      <c r="DZ6" s="12">
        <v>4</v>
      </c>
      <c r="EA6" s="12">
        <v>4</v>
      </c>
      <c r="EB6" s="12">
        <v>4</v>
      </c>
      <c r="EC6" s="12">
        <v>3</v>
      </c>
      <c r="ED6" s="12">
        <v>4</v>
      </c>
      <c r="EE6" s="12">
        <v>4</v>
      </c>
      <c r="EF6" s="12">
        <v>5</v>
      </c>
      <c r="EG6" s="12">
        <v>5</v>
      </c>
      <c r="EH6" s="12">
        <v>5</v>
      </c>
      <c r="EI6" s="12">
        <v>4</v>
      </c>
      <c r="EJ6" s="12">
        <v>4</v>
      </c>
      <c r="EK6" s="12">
        <v>4</v>
      </c>
      <c r="EL6" s="12">
        <v>4</v>
      </c>
      <c r="EM6" s="12">
        <v>4</v>
      </c>
      <c r="EN6" s="12">
        <v>4</v>
      </c>
      <c r="EO6" s="12">
        <v>4</v>
      </c>
      <c r="EP6" s="12">
        <v>5</v>
      </c>
      <c r="EQ6" s="12">
        <v>4</v>
      </c>
      <c r="ER6" s="12">
        <v>4</v>
      </c>
      <c r="ES6" s="12">
        <v>5</v>
      </c>
      <c r="ET6" s="12">
        <v>4</v>
      </c>
      <c r="EU6" s="12">
        <v>5</v>
      </c>
      <c r="EV6" s="12">
        <v>6</v>
      </c>
      <c r="EW6" s="12">
        <v>6</v>
      </c>
      <c r="EX6" s="12">
        <v>6</v>
      </c>
      <c r="EY6" s="12">
        <v>5</v>
      </c>
      <c r="EZ6" s="12">
        <v>6</v>
      </c>
      <c r="FA6" s="12">
        <v>4</v>
      </c>
      <c r="FB6" s="12">
        <v>4</v>
      </c>
      <c r="FC6" s="12">
        <v>4</v>
      </c>
      <c r="FD6" s="12">
        <v>4</v>
      </c>
      <c r="FE6" s="12">
        <v>4</v>
      </c>
      <c r="FF6" s="12">
        <v>4</v>
      </c>
      <c r="FG6" s="12">
        <v>4</v>
      </c>
      <c r="FH6" s="12">
        <v>3</v>
      </c>
      <c r="FI6" s="12">
        <v>3</v>
      </c>
      <c r="FJ6" s="12">
        <v>4</v>
      </c>
      <c r="FK6" s="12">
        <v>4</v>
      </c>
      <c r="FL6" s="12">
        <v>4</v>
      </c>
      <c r="FM6" s="12">
        <v>3</v>
      </c>
      <c r="FN6" s="12">
        <v>4</v>
      </c>
      <c r="FO6" s="12">
        <v>4</v>
      </c>
      <c r="FP6" s="12">
        <v>4</v>
      </c>
      <c r="FQ6" s="12">
        <v>4</v>
      </c>
      <c r="FR6" s="12">
        <v>4</v>
      </c>
      <c r="FS6" s="12">
        <v>4</v>
      </c>
      <c r="FT6" s="12">
        <v>4</v>
      </c>
      <c r="FU6" s="12">
        <v>5</v>
      </c>
      <c r="FV6" s="12">
        <v>3</v>
      </c>
      <c r="FW6" s="12">
        <v>4</v>
      </c>
      <c r="FX6" s="12">
        <v>5</v>
      </c>
      <c r="FY6" s="12">
        <v>3</v>
      </c>
      <c r="FZ6" s="12">
        <v>5</v>
      </c>
      <c r="GA6" s="12">
        <v>5</v>
      </c>
      <c r="GB6" s="12">
        <v>4</v>
      </c>
      <c r="GC6" s="12">
        <v>4</v>
      </c>
      <c r="GD6" s="12">
        <v>4</v>
      </c>
      <c r="GE6" s="12">
        <v>4</v>
      </c>
      <c r="GF6" s="12">
        <v>3</v>
      </c>
      <c r="GG6" s="12">
        <v>4</v>
      </c>
      <c r="GH6" s="12">
        <v>4</v>
      </c>
      <c r="GI6" s="12">
        <v>4</v>
      </c>
      <c r="GJ6" s="12">
        <v>4</v>
      </c>
      <c r="GK6" s="12">
        <v>5</v>
      </c>
      <c r="GL6" s="12">
        <v>4</v>
      </c>
      <c r="GM6" s="12">
        <v>3</v>
      </c>
      <c r="GN6" s="12">
        <v>5</v>
      </c>
      <c r="GO6" s="12">
        <v>5</v>
      </c>
      <c r="GP6" s="12">
        <v>4</v>
      </c>
      <c r="GQ6" s="12">
        <v>4</v>
      </c>
      <c r="GR6" s="12">
        <v>4</v>
      </c>
      <c r="GS6" s="12">
        <v>4</v>
      </c>
      <c r="GT6" s="12">
        <v>4</v>
      </c>
      <c r="GU6" s="12">
        <v>4</v>
      </c>
      <c r="GV6" s="12">
        <v>4</v>
      </c>
      <c r="GW6" s="12">
        <v>4</v>
      </c>
      <c r="GX6" s="12">
        <v>4</v>
      </c>
      <c r="GY6" s="12">
        <v>2</v>
      </c>
      <c r="GZ6" s="12">
        <v>4</v>
      </c>
      <c r="HA6" s="12">
        <v>3</v>
      </c>
      <c r="HB6" s="12">
        <v>4</v>
      </c>
      <c r="HC6" s="12">
        <v>4</v>
      </c>
      <c r="HD6" s="12">
        <v>3</v>
      </c>
      <c r="HE6" s="12">
        <v>4</v>
      </c>
      <c r="HF6" s="12">
        <v>4</v>
      </c>
      <c r="HG6" s="12">
        <v>3</v>
      </c>
      <c r="HH6" s="12">
        <v>2</v>
      </c>
      <c r="HI6" s="12">
        <v>3</v>
      </c>
    </row>
    <row r="7" spans="1:217" ht="18" customHeight="1" x14ac:dyDescent="0.4">
      <c r="A7" s="84"/>
      <c r="B7" s="22" t="s">
        <v>243</v>
      </c>
      <c r="C7" s="23">
        <v>5</v>
      </c>
      <c r="D7" s="10" t="e">
        <f>HLOOKUP(入力シート!$D$10,樹種!$F$5:$HI$41,3,FALSE)</f>
        <v>#N/A</v>
      </c>
      <c r="F7" s="24">
        <v>5</v>
      </c>
      <c r="G7" s="24">
        <v>5</v>
      </c>
      <c r="H7" s="24">
        <v>5</v>
      </c>
      <c r="I7" s="24">
        <v>5</v>
      </c>
      <c r="J7" s="24">
        <v>5</v>
      </c>
      <c r="K7" s="24">
        <v>5</v>
      </c>
      <c r="L7" s="24">
        <v>5</v>
      </c>
      <c r="M7" s="24">
        <v>5</v>
      </c>
      <c r="N7" s="24">
        <v>5</v>
      </c>
      <c r="O7" s="24">
        <v>5</v>
      </c>
      <c r="P7" s="24">
        <v>5</v>
      </c>
      <c r="Q7" s="24">
        <v>5</v>
      </c>
      <c r="R7" s="24">
        <v>5</v>
      </c>
      <c r="S7" s="24">
        <v>5</v>
      </c>
      <c r="T7" s="24">
        <v>5</v>
      </c>
      <c r="U7" s="24">
        <v>5</v>
      </c>
      <c r="V7" s="24">
        <v>5</v>
      </c>
      <c r="W7" s="24">
        <v>5</v>
      </c>
      <c r="X7" s="24">
        <v>5</v>
      </c>
      <c r="Y7" s="24">
        <v>5</v>
      </c>
      <c r="Z7" s="24">
        <v>5</v>
      </c>
      <c r="AA7" s="24">
        <v>5</v>
      </c>
      <c r="AB7" s="24">
        <v>5</v>
      </c>
      <c r="AC7" s="24">
        <v>5</v>
      </c>
      <c r="AD7" s="24">
        <v>5</v>
      </c>
      <c r="AE7" s="24">
        <v>5</v>
      </c>
      <c r="AF7" s="24">
        <v>5</v>
      </c>
      <c r="AG7" s="24">
        <v>5</v>
      </c>
      <c r="AH7" s="24">
        <v>5</v>
      </c>
      <c r="AI7" s="24">
        <v>5</v>
      </c>
      <c r="AJ7" s="24">
        <v>5</v>
      </c>
      <c r="AK7" s="24">
        <v>5</v>
      </c>
      <c r="AL7" s="24">
        <v>5</v>
      </c>
      <c r="AM7" s="24">
        <v>5</v>
      </c>
      <c r="AN7" s="24">
        <v>5</v>
      </c>
      <c r="AO7" s="24">
        <v>5</v>
      </c>
      <c r="AP7" s="24">
        <v>5</v>
      </c>
      <c r="AQ7" s="24">
        <v>5</v>
      </c>
      <c r="AR7" s="24">
        <v>5</v>
      </c>
      <c r="AS7" s="24">
        <v>5</v>
      </c>
      <c r="AT7" s="24">
        <v>5</v>
      </c>
      <c r="AU7" s="24">
        <v>5</v>
      </c>
      <c r="AV7" s="24">
        <v>5</v>
      </c>
      <c r="AW7" s="24">
        <v>5</v>
      </c>
      <c r="AX7" s="24">
        <v>5</v>
      </c>
      <c r="AY7" s="24">
        <v>5</v>
      </c>
      <c r="AZ7" s="24">
        <v>5</v>
      </c>
      <c r="BA7" s="24">
        <v>5</v>
      </c>
      <c r="BB7" s="24">
        <v>5</v>
      </c>
      <c r="BC7" s="24">
        <v>5</v>
      </c>
      <c r="BD7" s="24">
        <v>5</v>
      </c>
      <c r="BE7" s="24">
        <v>5</v>
      </c>
      <c r="BF7" s="24">
        <v>5</v>
      </c>
      <c r="BG7" s="24">
        <v>5</v>
      </c>
      <c r="BH7" s="24">
        <v>5</v>
      </c>
      <c r="BI7" s="24">
        <v>5</v>
      </c>
      <c r="BJ7" s="24">
        <v>5</v>
      </c>
      <c r="BK7" s="24">
        <v>5</v>
      </c>
      <c r="BL7" s="24">
        <v>5</v>
      </c>
      <c r="BM7" s="24">
        <v>5</v>
      </c>
      <c r="BN7" s="24">
        <v>5</v>
      </c>
      <c r="BO7" s="24">
        <v>5</v>
      </c>
      <c r="BP7" s="24">
        <v>5</v>
      </c>
      <c r="BQ7" s="24">
        <v>5</v>
      </c>
      <c r="BR7" s="24">
        <v>5</v>
      </c>
      <c r="BS7" s="24">
        <v>5</v>
      </c>
      <c r="BT7" s="24">
        <v>5</v>
      </c>
      <c r="BU7" s="24">
        <v>5</v>
      </c>
      <c r="BV7" s="24">
        <v>5</v>
      </c>
      <c r="BW7" s="24">
        <v>5</v>
      </c>
      <c r="BX7" s="24">
        <v>5</v>
      </c>
      <c r="BY7" s="24">
        <v>5</v>
      </c>
      <c r="BZ7" s="24">
        <v>5</v>
      </c>
      <c r="CA7" s="24">
        <v>5</v>
      </c>
      <c r="CB7" s="24">
        <v>5</v>
      </c>
      <c r="CC7" s="24">
        <v>5</v>
      </c>
      <c r="CD7" s="24">
        <v>5</v>
      </c>
      <c r="CE7" s="24">
        <v>5</v>
      </c>
      <c r="CF7" s="24">
        <v>5</v>
      </c>
      <c r="CG7" s="24">
        <v>5</v>
      </c>
      <c r="CH7" s="24">
        <v>5</v>
      </c>
      <c r="CI7" s="24">
        <v>5</v>
      </c>
      <c r="CJ7" s="24">
        <v>5</v>
      </c>
      <c r="CK7" s="24">
        <v>5</v>
      </c>
      <c r="CL7" s="24">
        <v>5</v>
      </c>
      <c r="CM7" s="24">
        <v>5</v>
      </c>
      <c r="CN7" s="24">
        <v>5</v>
      </c>
      <c r="CO7" s="24">
        <v>5</v>
      </c>
      <c r="CP7" s="24">
        <v>5</v>
      </c>
      <c r="CQ7" s="24">
        <v>5</v>
      </c>
      <c r="CR7" s="24">
        <v>5</v>
      </c>
      <c r="CS7" s="24">
        <v>5</v>
      </c>
      <c r="CT7" s="24">
        <v>5</v>
      </c>
      <c r="CU7" s="24">
        <v>5</v>
      </c>
      <c r="CV7" s="24">
        <v>5</v>
      </c>
      <c r="CW7" s="24">
        <v>5</v>
      </c>
      <c r="CX7" s="24">
        <v>5</v>
      </c>
      <c r="CY7" s="24">
        <v>5</v>
      </c>
      <c r="CZ7" s="24">
        <v>5</v>
      </c>
      <c r="DA7" s="24">
        <v>5</v>
      </c>
      <c r="DB7" s="24">
        <v>5</v>
      </c>
      <c r="DC7" s="24">
        <v>5</v>
      </c>
      <c r="DD7" s="24">
        <v>5</v>
      </c>
      <c r="DE7" s="24">
        <v>5</v>
      </c>
      <c r="DF7" s="24">
        <v>5</v>
      </c>
      <c r="DG7" s="24">
        <v>5</v>
      </c>
      <c r="DH7" s="24">
        <v>5</v>
      </c>
      <c r="DI7" s="24">
        <v>5</v>
      </c>
      <c r="DJ7" s="24">
        <v>5</v>
      </c>
      <c r="DK7" s="24">
        <v>5</v>
      </c>
      <c r="DL7" s="24">
        <v>5</v>
      </c>
      <c r="DM7" s="24">
        <v>5</v>
      </c>
      <c r="DN7" s="24">
        <v>5</v>
      </c>
      <c r="DO7" s="24">
        <v>5</v>
      </c>
      <c r="DP7" s="24">
        <v>5</v>
      </c>
      <c r="DQ7" s="24">
        <v>5</v>
      </c>
      <c r="DR7" s="24">
        <v>5</v>
      </c>
      <c r="DS7" s="24">
        <v>5</v>
      </c>
      <c r="DT7" s="24">
        <v>5</v>
      </c>
      <c r="DU7" s="24">
        <v>5</v>
      </c>
      <c r="DV7" s="24">
        <v>5</v>
      </c>
      <c r="DW7" s="24">
        <v>5</v>
      </c>
      <c r="DX7" s="24">
        <v>5</v>
      </c>
      <c r="DY7" s="24">
        <v>5</v>
      </c>
      <c r="DZ7" s="24">
        <v>5</v>
      </c>
      <c r="EA7" s="24">
        <v>5</v>
      </c>
      <c r="EB7" s="24">
        <v>5</v>
      </c>
      <c r="EC7" s="24">
        <v>5</v>
      </c>
      <c r="ED7" s="24">
        <v>5</v>
      </c>
      <c r="EE7" s="24">
        <v>5</v>
      </c>
      <c r="EF7" s="24">
        <v>5</v>
      </c>
      <c r="EG7" s="24">
        <v>5</v>
      </c>
      <c r="EH7" s="24">
        <v>5</v>
      </c>
      <c r="EI7" s="24">
        <v>5</v>
      </c>
      <c r="EJ7" s="24">
        <v>5</v>
      </c>
      <c r="EK7" s="24">
        <v>5</v>
      </c>
      <c r="EL7" s="24">
        <v>5</v>
      </c>
      <c r="EM7" s="24">
        <v>5</v>
      </c>
      <c r="EN7" s="24">
        <v>5</v>
      </c>
      <c r="EO7" s="24">
        <v>5</v>
      </c>
      <c r="EP7" s="24">
        <v>5</v>
      </c>
      <c r="EQ7" s="24">
        <v>5</v>
      </c>
      <c r="ER7" s="24">
        <v>5</v>
      </c>
      <c r="ES7" s="24">
        <v>5</v>
      </c>
      <c r="ET7" s="24">
        <v>5</v>
      </c>
      <c r="EU7" s="24">
        <v>5</v>
      </c>
      <c r="EV7" s="24">
        <v>5</v>
      </c>
      <c r="EW7" s="24">
        <v>5</v>
      </c>
      <c r="EX7" s="24">
        <v>5</v>
      </c>
      <c r="EY7" s="24">
        <v>5</v>
      </c>
      <c r="EZ7" s="24">
        <v>5</v>
      </c>
      <c r="FA7" s="24">
        <v>5</v>
      </c>
      <c r="FB7" s="24">
        <v>5</v>
      </c>
      <c r="FC7" s="24">
        <v>5</v>
      </c>
      <c r="FD7" s="24">
        <v>5</v>
      </c>
      <c r="FE7" s="24">
        <v>5</v>
      </c>
      <c r="FF7" s="24">
        <v>5</v>
      </c>
      <c r="FG7" s="24">
        <v>5</v>
      </c>
      <c r="FH7" s="24">
        <v>5</v>
      </c>
      <c r="FI7" s="24">
        <v>5</v>
      </c>
      <c r="FJ7" s="24">
        <v>5</v>
      </c>
      <c r="FK7" s="24">
        <v>5</v>
      </c>
      <c r="FL7" s="24">
        <v>5</v>
      </c>
      <c r="FM7" s="24">
        <v>5</v>
      </c>
      <c r="FN7" s="24">
        <v>5</v>
      </c>
      <c r="FO7" s="24">
        <v>5</v>
      </c>
      <c r="FP7" s="24">
        <v>5</v>
      </c>
      <c r="FQ7" s="24">
        <v>5</v>
      </c>
      <c r="FR7" s="24">
        <v>5</v>
      </c>
      <c r="FS7" s="24">
        <v>5</v>
      </c>
      <c r="FT7" s="24">
        <v>5</v>
      </c>
      <c r="FU7" s="24">
        <v>5</v>
      </c>
      <c r="FV7" s="24">
        <v>5</v>
      </c>
      <c r="FW7" s="24">
        <v>5</v>
      </c>
      <c r="FX7" s="24">
        <v>5</v>
      </c>
      <c r="FY7" s="24">
        <v>5</v>
      </c>
      <c r="FZ7" s="24">
        <v>5</v>
      </c>
      <c r="GA7" s="25">
        <v>5</v>
      </c>
      <c r="GB7" s="25">
        <v>5</v>
      </c>
      <c r="GC7" s="25">
        <v>5</v>
      </c>
      <c r="GD7" s="25">
        <v>5</v>
      </c>
      <c r="GE7" s="25">
        <v>5</v>
      </c>
      <c r="GF7" s="25">
        <v>5</v>
      </c>
      <c r="GG7" s="25">
        <v>5</v>
      </c>
      <c r="GH7" s="25">
        <v>5</v>
      </c>
      <c r="GI7" s="25">
        <v>5</v>
      </c>
      <c r="GJ7" s="25">
        <v>5</v>
      </c>
      <c r="GK7" s="25">
        <v>5</v>
      </c>
      <c r="GL7" s="25">
        <v>5</v>
      </c>
      <c r="GM7" s="25">
        <v>5</v>
      </c>
      <c r="GN7" s="25">
        <v>5</v>
      </c>
      <c r="GO7" s="25">
        <v>5</v>
      </c>
      <c r="GP7" s="25">
        <v>5</v>
      </c>
      <c r="GQ7" s="25">
        <v>5</v>
      </c>
      <c r="GR7" s="25">
        <v>5</v>
      </c>
      <c r="GS7" s="25">
        <v>5</v>
      </c>
      <c r="GT7" s="25">
        <v>5</v>
      </c>
      <c r="GU7" s="25">
        <v>5</v>
      </c>
      <c r="GV7" s="25">
        <v>5</v>
      </c>
      <c r="GW7" s="25">
        <v>5</v>
      </c>
      <c r="GX7" s="25">
        <v>5</v>
      </c>
      <c r="GY7" s="25">
        <v>5</v>
      </c>
      <c r="GZ7" s="25">
        <v>5</v>
      </c>
      <c r="HA7" s="25">
        <v>5</v>
      </c>
      <c r="HB7" s="25">
        <v>5</v>
      </c>
      <c r="HC7" s="25">
        <v>5</v>
      </c>
      <c r="HD7" s="25">
        <v>5</v>
      </c>
      <c r="HE7" s="25">
        <v>5</v>
      </c>
      <c r="HF7" s="25">
        <v>5</v>
      </c>
      <c r="HG7" s="25">
        <v>5</v>
      </c>
      <c r="HH7" s="25">
        <v>5</v>
      </c>
      <c r="HI7" s="25">
        <v>5</v>
      </c>
    </row>
    <row r="8" spans="1:217" ht="18" customHeight="1" x14ac:dyDescent="0.4">
      <c r="A8" s="83"/>
      <c r="B8" s="22" t="s">
        <v>244</v>
      </c>
      <c r="C8" s="23">
        <v>5</v>
      </c>
      <c r="D8" s="10" t="e">
        <f>HLOOKUP(入力シート!$D$10,樹種!$F$5:$HI$41,4,FALSE)</f>
        <v>#N/A</v>
      </c>
      <c r="F8" s="12">
        <v>6</v>
      </c>
      <c r="G8" s="12">
        <v>6</v>
      </c>
      <c r="H8" s="12">
        <v>6</v>
      </c>
      <c r="I8" s="12">
        <v>6</v>
      </c>
      <c r="J8" s="12">
        <v>6</v>
      </c>
      <c r="K8" s="12">
        <v>6</v>
      </c>
      <c r="L8" s="12">
        <v>6</v>
      </c>
      <c r="M8" s="12">
        <v>6</v>
      </c>
      <c r="N8" s="12">
        <v>6</v>
      </c>
      <c r="O8" s="12">
        <v>6</v>
      </c>
      <c r="P8" s="12">
        <v>6</v>
      </c>
      <c r="Q8" s="12">
        <v>6</v>
      </c>
      <c r="R8" s="12">
        <v>6</v>
      </c>
      <c r="S8" s="12">
        <v>6</v>
      </c>
      <c r="T8" s="12">
        <v>6</v>
      </c>
      <c r="U8" s="12">
        <v>6</v>
      </c>
      <c r="V8" s="12">
        <v>6</v>
      </c>
      <c r="W8" s="12">
        <v>6</v>
      </c>
      <c r="X8" s="12">
        <v>6</v>
      </c>
      <c r="Y8" s="12">
        <v>6</v>
      </c>
      <c r="Z8" s="12">
        <v>6</v>
      </c>
      <c r="AA8" s="12">
        <v>6</v>
      </c>
      <c r="AB8" s="12">
        <v>6</v>
      </c>
      <c r="AC8" s="12">
        <v>6</v>
      </c>
      <c r="AD8" s="12">
        <v>6</v>
      </c>
      <c r="AE8" s="12">
        <v>6</v>
      </c>
      <c r="AF8" s="12">
        <v>6</v>
      </c>
      <c r="AG8" s="12">
        <v>6</v>
      </c>
      <c r="AH8" s="12">
        <v>6</v>
      </c>
      <c r="AI8" s="12">
        <v>6</v>
      </c>
      <c r="AJ8" s="12">
        <v>6</v>
      </c>
      <c r="AK8" s="12">
        <v>6</v>
      </c>
      <c r="AL8" s="12">
        <v>6</v>
      </c>
      <c r="AM8" s="12">
        <v>6</v>
      </c>
      <c r="AN8" s="12">
        <v>6</v>
      </c>
      <c r="AO8" s="12">
        <v>6</v>
      </c>
      <c r="AP8" s="12">
        <v>6</v>
      </c>
      <c r="AQ8" s="12">
        <v>6</v>
      </c>
      <c r="AR8" s="12">
        <v>6</v>
      </c>
      <c r="AS8" s="12">
        <v>6</v>
      </c>
      <c r="AT8" s="12">
        <v>6</v>
      </c>
      <c r="AU8" s="12">
        <v>6</v>
      </c>
      <c r="AV8" s="12">
        <v>6</v>
      </c>
      <c r="AW8" s="12">
        <v>6</v>
      </c>
      <c r="AX8" s="12">
        <v>6</v>
      </c>
      <c r="AY8" s="12">
        <v>6</v>
      </c>
      <c r="AZ8" s="12">
        <v>6</v>
      </c>
      <c r="BA8" s="12">
        <v>6</v>
      </c>
      <c r="BB8" s="12">
        <v>6</v>
      </c>
      <c r="BC8" s="12">
        <v>6</v>
      </c>
      <c r="BD8" s="12">
        <v>6</v>
      </c>
      <c r="BE8" s="12">
        <v>6</v>
      </c>
      <c r="BF8" s="12">
        <v>6</v>
      </c>
      <c r="BG8" s="12">
        <v>6</v>
      </c>
      <c r="BH8" s="12">
        <v>6</v>
      </c>
      <c r="BI8" s="12">
        <v>6</v>
      </c>
      <c r="BJ8" s="12">
        <v>6</v>
      </c>
      <c r="BK8" s="12">
        <v>6</v>
      </c>
      <c r="BL8" s="12">
        <v>6</v>
      </c>
      <c r="BM8" s="12">
        <v>6</v>
      </c>
      <c r="BN8" s="12">
        <v>6</v>
      </c>
      <c r="BO8" s="12">
        <v>6</v>
      </c>
      <c r="BP8" s="12">
        <v>6</v>
      </c>
      <c r="BQ8" s="12">
        <v>6</v>
      </c>
      <c r="BR8" s="12">
        <v>6</v>
      </c>
      <c r="BS8" s="12">
        <v>6</v>
      </c>
      <c r="BT8" s="12">
        <v>6</v>
      </c>
      <c r="BU8" s="12">
        <v>6</v>
      </c>
      <c r="BV8" s="12">
        <v>6</v>
      </c>
      <c r="BW8" s="12">
        <v>6</v>
      </c>
      <c r="BX8" s="12">
        <v>6</v>
      </c>
      <c r="BY8" s="12">
        <v>6</v>
      </c>
      <c r="BZ8" s="12">
        <v>6</v>
      </c>
      <c r="CA8" s="12">
        <v>6</v>
      </c>
      <c r="CB8" s="12">
        <v>6</v>
      </c>
      <c r="CC8" s="12">
        <v>6</v>
      </c>
      <c r="CD8" s="12">
        <v>6</v>
      </c>
      <c r="CE8" s="12">
        <v>6</v>
      </c>
      <c r="CF8" s="12">
        <v>6</v>
      </c>
      <c r="CG8" s="12">
        <v>6</v>
      </c>
      <c r="CH8" s="12">
        <v>6</v>
      </c>
      <c r="CI8" s="12">
        <v>6</v>
      </c>
      <c r="CJ8" s="12">
        <v>6</v>
      </c>
      <c r="CK8" s="12">
        <v>6</v>
      </c>
      <c r="CL8" s="12">
        <v>6</v>
      </c>
      <c r="CM8" s="12">
        <v>6</v>
      </c>
      <c r="CN8" s="12">
        <v>6</v>
      </c>
      <c r="CO8" s="12">
        <v>6</v>
      </c>
      <c r="CP8" s="12">
        <v>6</v>
      </c>
      <c r="CQ8" s="12">
        <v>6</v>
      </c>
      <c r="CR8" s="12">
        <v>6</v>
      </c>
      <c r="CS8" s="12">
        <v>6</v>
      </c>
      <c r="CT8" s="12">
        <v>6</v>
      </c>
      <c r="CU8" s="12">
        <v>6</v>
      </c>
      <c r="CV8" s="12">
        <v>6</v>
      </c>
      <c r="CW8" s="12">
        <v>6</v>
      </c>
      <c r="CX8" s="12">
        <v>6</v>
      </c>
      <c r="CY8" s="12">
        <v>6</v>
      </c>
      <c r="CZ8" s="12">
        <v>6</v>
      </c>
      <c r="DA8" s="12">
        <v>6</v>
      </c>
      <c r="DB8" s="12">
        <v>6</v>
      </c>
      <c r="DC8" s="12">
        <v>6</v>
      </c>
      <c r="DD8" s="12">
        <v>6</v>
      </c>
      <c r="DE8" s="12">
        <v>6</v>
      </c>
      <c r="DF8" s="12">
        <v>6</v>
      </c>
      <c r="DG8" s="12">
        <v>6</v>
      </c>
      <c r="DH8" s="12">
        <v>6</v>
      </c>
      <c r="DI8" s="12">
        <v>6</v>
      </c>
      <c r="DJ8" s="12">
        <v>6</v>
      </c>
      <c r="DK8" s="12">
        <v>6</v>
      </c>
      <c r="DL8" s="12">
        <v>6</v>
      </c>
      <c r="DM8" s="12">
        <v>6</v>
      </c>
      <c r="DN8" s="12">
        <v>6</v>
      </c>
      <c r="DO8" s="12">
        <v>6</v>
      </c>
      <c r="DP8" s="12">
        <v>6</v>
      </c>
      <c r="DQ8" s="12">
        <v>6</v>
      </c>
      <c r="DR8" s="12">
        <v>6</v>
      </c>
      <c r="DS8" s="12">
        <v>6</v>
      </c>
      <c r="DT8" s="12">
        <v>6</v>
      </c>
      <c r="DU8" s="12">
        <v>6</v>
      </c>
      <c r="DV8" s="12">
        <v>6</v>
      </c>
      <c r="DW8" s="12">
        <v>6</v>
      </c>
      <c r="DX8" s="12">
        <v>6</v>
      </c>
      <c r="DY8" s="12">
        <v>6</v>
      </c>
      <c r="DZ8" s="12">
        <v>6</v>
      </c>
      <c r="EA8" s="12">
        <v>6</v>
      </c>
      <c r="EB8" s="12">
        <v>6</v>
      </c>
      <c r="EC8" s="12">
        <v>6</v>
      </c>
      <c r="ED8" s="12">
        <v>6</v>
      </c>
      <c r="EE8" s="12">
        <v>6</v>
      </c>
      <c r="EF8" s="12">
        <v>6</v>
      </c>
      <c r="EG8" s="12">
        <v>6</v>
      </c>
      <c r="EH8" s="12">
        <v>6</v>
      </c>
      <c r="EI8" s="12">
        <v>6</v>
      </c>
      <c r="EJ8" s="12">
        <v>6</v>
      </c>
      <c r="EK8" s="12">
        <v>6</v>
      </c>
      <c r="EL8" s="12">
        <v>6</v>
      </c>
      <c r="EM8" s="12">
        <v>6</v>
      </c>
      <c r="EN8" s="12">
        <v>6</v>
      </c>
      <c r="EO8" s="12">
        <v>6</v>
      </c>
      <c r="EP8" s="12">
        <v>6</v>
      </c>
      <c r="EQ8" s="12">
        <v>6</v>
      </c>
      <c r="ER8" s="12">
        <v>6</v>
      </c>
      <c r="ES8" s="12">
        <v>6</v>
      </c>
      <c r="ET8" s="12">
        <v>6</v>
      </c>
      <c r="EU8" s="12">
        <v>6</v>
      </c>
      <c r="EV8" s="12">
        <v>6</v>
      </c>
      <c r="EW8" s="12">
        <v>6</v>
      </c>
      <c r="EX8" s="12">
        <v>6</v>
      </c>
      <c r="EY8" s="12">
        <v>6</v>
      </c>
      <c r="EZ8" s="12">
        <v>6</v>
      </c>
      <c r="FA8" s="12">
        <v>6</v>
      </c>
      <c r="FB8" s="12">
        <v>6</v>
      </c>
      <c r="FC8" s="12">
        <v>6</v>
      </c>
      <c r="FD8" s="12">
        <v>6</v>
      </c>
      <c r="FE8" s="12">
        <v>6</v>
      </c>
      <c r="FF8" s="12">
        <v>6</v>
      </c>
      <c r="FG8" s="12">
        <v>6</v>
      </c>
      <c r="FH8" s="12">
        <v>6</v>
      </c>
      <c r="FI8" s="12">
        <v>6</v>
      </c>
      <c r="FJ8" s="12">
        <v>6</v>
      </c>
      <c r="FK8" s="12">
        <v>6</v>
      </c>
      <c r="FL8" s="12">
        <v>6</v>
      </c>
      <c r="FM8" s="12">
        <v>6</v>
      </c>
      <c r="FN8" s="12">
        <v>6</v>
      </c>
      <c r="FO8" s="12">
        <v>6</v>
      </c>
      <c r="FP8" s="12">
        <v>6</v>
      </c>
      <c r="FQ8" s="12">
        <v>6</v>
      </c>
      <c r="FR8" s="12">
        <v>6</v>
      </c>
      <c r="FS8" s="12">
        <v>6</v>
      </c>
      <c r="FT8" s="12">
        <v>6</v>
      </c>
      <c r="FU8" s="12">
        <v>6</v>
      </c>
      <c r="FV8" s="12">
        <v>6</v>
      </c>
      <c r="FW8" s="12">
        <v>6</v>
      </c>
      <c r="FX8" s="12">
        <v>6</v>
      </c>
      <c r="FY8" s="12">
        <v>6</v>
      </c>
      <c r="FZ8" s="12">
        <v>6</v>
      </c>
      <c r="GA8" s="12">
        <v>6</v>
      </c>
      <c r="GB8" s="12">
        <v>6</v>
      </c>
      <c r="GC8" s="12">
        <v>6</v>
      </c>
      <c r="GD8" s="12">
        <v>6</v>
      </c>
      <c r="GE8" s="12">
        <v>6</v>
      </c>
      <c r="GF8" s="12">
        <v>6</v>
      </c>
      <c r="GG8" s="12">
        <v>6</v>
      </c>
      <c r="GH8" s="12">
        <v>6</v>
      </c>
      <c r="GI8" s="12">
        <v>6</v>
      </c>
      <c r="GJ8" s="12">
        <v>6</v>
      </c>
      <c r="GK8" s="12">
        <v>6</v>
      </c>
      <c r="GL8" s="12">
        <v>6</v>
      </c>
      <c r="GM8" s="12">
        <v>6</v>
      </c>
      <c r="GN8" s="12">
        <v>6</v>
      </c>
      <c r="GO8" s="12">
        <v>6</v>
      </c>
      <c r="GP8" s="12">
        <v>6</v>
      </c>
      <c r="GQ8" s="12">
        <v>6</v>
      </c>
      <c r="GR8" s="12">
        <v>6</v>
      </c>
      <c r="GS8" s="12">
        <v>6</v>
      </c>
      <c r="GT8" s="12">
        <v>6</v>
      </c>
      <c r="GU8" s="12">
        <v>6</v>
      </c>
      <c r="GV8" s="12">
        <v>6</v>
      </c>
      <c r="GW8" s="12">
        <v>6</v>
      </c>
      <c r="GX8" s="12">
        <v>6</v>
      </c>
      <c r="GY8" s="12">
        <v>6</v>
      </c>
      <c r="GZ8" s="12">
        <v>6</v>
      </c>
      <c r="HA8" s="12">
        <v>6</v>
      </c>
      <c r="HB8" s="12">
        <v>6</v>
      </c>
      <c r="HC8" s="12">
        <v>6</v>
      </c>
      <c r="HD8" s="12">
        <v>6</v>
      </c>
      <c r="HE8" s="12">
        <v>6</v>
      </c>
      <c r="HF8" s="12">
        <v>6</v>
      </c>
      <c r="HG8" s="12">
        <v>6</v>
      </c>
      <c r="HH8" s="12">
        <v>6</v>
      </c>
      <c r="HI8" s="12">
        <v>6</v>
      </c>
    </row>
    <row r="9" spans="1:217" ht="18" customHeight="1" x14ac:dyDescent="0.4">
      <c r="A9" s="84"/>
      <c r="B9" s="22" t="s">
        <v>245</v>
      </c>
      <c r="C9" s="23">
        <v>5</v>
      </c>
      <c r="D9" s="10" t="e">
        <f>HLOOKUP(入力シート!$D$10,樹種!$F$5:$HI$41,5,FALSE)</f>
        <v>#N/A</v>
      </c>
      <c r="F9" s="24">
        <v>5</v>
      </c>
      <c r="G9" s="24">
        <v>5</v>
      </c>
      <c r="H9" s="24">
        <v>5</v>
      </c>
      <c r="I9" s="24">
        <v>5</v>
      </c>
      <c r="J9" s="24">
        <v>5</v>
      </c>
      <c r="K9" s="24">
        <v>5</v>
      </c>
      <c r="L9" s="24">
        <v>5</v>
      </c>
      <c r="M9" s="24">
        <v>5</v>
      </c>
      <c r="N9" s="24">
        <v>5</v>
      </c>
      <c r="O9" s="24">
        <v>5</v>
      </c>
      <c r="P9" s="24">
        <v>5</v>
      </c>
      <c r="Q9" s="24">
        <v>5</v>
      </c>
      <c r="R9" s="24">
        <v>5</v>
      </c>
      <c r="S9" s="24">
        <v>5</v>
      </c>
      <c r="T9" s="24">
        <v>5</v>
      </c>
      <c r="U9" s="24">
        <v>5</v>
      </c>
      <c r="V9" s="24">
        <v>5</v>
      </c>
      <c r="W9" s="24">
        <v>5</v>
      </c>
      <c r="X9" s="24">
        <v>5</v>
      </c>
      <c r="Y9" s="24">
        <v>5</v>
      </c>
      <c r="Z9" s="24">
        <v>5</v>
      </c>
      <c r="AA9" s="24">
        <v>5</v>
      </c>
      <c r="AB9" s="24">
        <v>5</v>
      </c>
      <c r="AC9" s="24">
        <v>5</v>
      </c>
      <c r="AD9" s="24">
        <v>5</v>
      </c>
      <c r="AE9" s="24">
        <v>5</v>
      </c>
      <c r="AF9" s="24">
        <v>5</v>
      </c>
      <c r="AG9" s="24">
        <v>5</v>
      </c>
      <c r="AH9" s="24">
        <v>5</v>
      </c>
      <c r="AI9" s="24">
        <v>5</v>
      </c>
      <c r="AJ9" s="24">
        <v>5</v>
      </c>
      <c r="AK9" s="24">
        <v>5</v>
      </c>
      <c r="AL9" s="24">
        <v>5</v>
      </c>
      <c r="AM9" s="24">
        <v>5</v>
      </c>
      <c r="AN9" s="24">
        <v>5</v>
      </c>
      <c r="AO9" s="24">
        <v>5</v>
      </c>
      <c r="AP9" s="24">
        <v>5</v>
      </c>
      <c r="AQ9" s="24">
        <v>5</v>
      </c>
      <c r="AR9" s="24">
        <v>5</v>
      </c>
      <c r="AS9" s="24">
        <v>5</v>
      </c>
      <c r="AT9" s="24">
        <v>5</v>
      </c>
      <c r="AU9" s="24">
        <v>5</v>
      </c>
      <c r="AV9" s="24">
        <v>5</v>
      </c>
      <c r="AW9" s="24">
        <v>5</v>
      </c>
      <c r="AX9" s="24">
        <v>5</v>
      </c>
      <c r="AY9" s="24">
        <v>5</v>
      </c>
      <c r="AZ9" s="24">
        <v>5</v>
      </c>
      <c r="BA9" s="24">
        <v>5</v>
      </c>
      <c r="BB9" s="24">
        <v>5</v>
      </c>
      <c r="BC9" s="24">
        <v>5</v>
      </c>
      <c r="BD9" s="24">
        <v>5</v>
      </c>
      <c r="BE9" s="24">
        <v>5</v>
      </c>
      <c r="BF9" s="24">
        <v>5</v>
      </c>
      <c r="BG9" s="24">
        <v>5</v>
      </c>
      <c r="BH9" s="24">
        <v>5</v>
      </c>
      <c r="BI9" s="24">
        <v>5</v>
      </c>
      <c r="BJ9" s="24">
        <v>5</v>
      </c>
      <c r="BK9" s="24">
        <v>5</v>
      </c>
      <c r="BL9" s="24">
        <v>5</v>
      </c>
      <c r="BM9" s="24">
        <v>5</v>
      </c>
      <c r="BN9" s="24">
        <v>5</v>
      </c>
      <c r="BO9" s="24">
        <v>5</v>
      </c>
      <c r="BP9" s="24">
        <v>5</v>
      </c>
      <c r="BQ9" s="24">
        <v>5</v>
      </c>
      <c r="BR9" s="24">
        <v>5</v>
      </c>
      <c r="BS9" s="24">
        <v>5</v>
      </c>
      <c r="BT9" s="24">
        <v>5</v>
      </c>
      <c r="BU9" s="24">
        <v>5</v>
      </c>
      <c r="BV9" s="24">
        <v>5</v>
      </c>
      <c r="BW9" s="24">
        <v>5</v>
      </c>
      <c r="BX9" s="24">
        <v>5</v>
      </c>
      <c r="BY9" s="24">
        <v>5</v>
      </c>
      <c r="BZ9" s="24">
        <v>5</v>
      </c>
      <c r="CA9" s="24">
        <v>5</v>
      </c>
      <c r="CB9" s="24">
        <v>5</v>
      </c>
      <c r="CC9" s="24">
        <v>5</v>
      </c>
      <c r="CD9" s="24">
        <v>5</v>
      </c>
      <c r="CE9" s="24">
        <v>5</v>
      </c>
      <c r="CF9" s="24">
        <v>5</v>
      </c>
      <c r="CG9" s="24">
        <v>5</v>
      </c>
      <c r="CH9" s="24">
        <v>5</v>
      </c>
      <c r="CI9" s="24">
        <v>5</v>
      </c>
      <c r="CJ9" s="24">
        <v>5</v>
      </c>
      <c r="CK9" s="24">
        <v>5</v>
      </c>
      <c r="CL9" s="24">
        <v>5</v>
      </c>
      <c r="CM9" s="24">
        <v>5</v>
      </c>
      <c r="CN9" s="24">
        <v>5</v>
      </c>
      <c r="CO9" s="24">
        <v>5</v>
      </c>
      <c r="CP9" s="24">
        <v>5</v>
      </c>
      <c r="CQ9" s="24">
        <v>5</v>
      </c>
      <c r="CR9" s="24">
        <v>5</v>
      </c>
      <c r="CS9" s="24">
        <v>5</v>
      </c>
      <c r="CT9" s="24">
        <v>5</v>
      </c>
      <c r="CU9" s="24">
        <v>5</v>
      </c>
      <c r="CV9" s="24">
        <v>5</v>
      </c>
      <c r="CW9" s="24">
        <v>5</v>
      </c>
      <c r="CX9" s="24">
        <v>5</v>
      </c>
      <c r="CY9" s="24">
        <v>5</v>
      </c>
      <c r="CZ9" s="24">
        <v>5</v>
      </c>
      <c r="DA9" s="24">
        <v>5</v>
      </c>
      <c r="DB9" s="24">
        <v>5</v>
      </c>
      <c r="DC9" s="24">
        <v>5</v>
      </c>
      <c r="DD9" s="24">
        <v>5</v>
      </c>
      <c r="DE9" s="24">
        <v>5</v>
      </c>
      <c r="DF9" s="24">
        <v>5</v>
      </c>
      <c r="DG9" s="24">
        <v>5</v>
      </c>
      <c r="DH9" s="24">
        <v>5</v>
      </c>
      <c r="DI9" s="24">
        <v>5</v>
      </c>
      <c r="DJ9" s="24">
        <v>5</v>
      </c>
      <c r="DK9" s="24">
        <v>5</v>
      </c>
      <c r="DL9" s="24">
        <v>5</v>
      </c>
      <c r="DM9" s="24">
        <v>5</v>
      </c>
      <c r="DN9" s="24">
        <v>5</v>
      </c>
      <c r="DO9" s="24">
        <v>5</v>
      </c>
      <c r="DP9" s="24">
        <v>5</v>
      </c>
      <c r="DQ9" s="24">
        <v>5</v>
      </c>
      <c r="DR9" s="24">
        <v>5</v>
      </c>
      <c r="DS9" s="24">
        <v>5</v>
      </c>
      <c r="DT9" s="24">
        <v>5</v>
      </c>
      <c r="DU9" s="24">
        <v>5</v>
      </c>
      <c r="DV9" s="24">
        <v>5</v>
      </c>
      <c r="DW9" s="24">
        <v>5</v>
      </c>
      <c r="DX9" s="24">
        <v>5</v>
      </c>
      <c r="DY9" s="24">
        <v>5</v>
      </c>
      <c r="DZ9" s="24">
        <v>5</v>
      </c>
      <c r="EA9" s="24">
        <v>5</v>
      </c>
      <c r="EB9" s="24">
        <v>5</v>
      </c>
      <c r="EC9" s="24">
        <v>5</v>
      </c>
      <c r="ED9" s="24">
        <v>5</v>
      </c>
      <c r="EE9" s="24">
        <v>5</v>
      </c>
      <c r="EF9" s="24">
        <v>5</v>
      </c>
      <c r="EG9" s="24">
        <v>5</v>
      </c>
      <c r="EH9" s="24">
        <v>5</v>
      </c>
      <c r="EI9" s="24">
        <v>5</v>
      </c>
      <c r="EJ9" s="24">
        <v>5</v>
      </c>
      <c r="EK9" s="24">
        <v>5</v>
      </c>
      <c r="EL9" s="24">
        <v>5</v>
      </c>
      <c r="EM9" s="24">
        <v>5</v>
      </c>
      <c r="EN9" s="24">
        <v>5</v>
      </c>
      <c r="EO9" s="24">
        <v>5</v>
      </c>
      <c r="EP9" s="24">
        <v>5</v>
      </c>
      <c r="EQ9" s="24">
        <v>5</v>
      </c>
      <c r="ER9" s="24">
        <v>5</v>
      </c>
      <c r="ES9" s="24">
        <v>5</v>
      </c>
      <c r="ET9" s="24">
        <v>5</v>
      </c>
      <c r="EU9" s="24">
        <v>5</v>
      </c>
      <c r="EV9" s="24">
        <v>5</v>
      </c>
      <c r="EW9" s="24">
        <v>5</v>
      </c>
      <c r="EX9" s="24">
        <v>5</v>
      </c>
      <c r="EY9" s="24">
        <v>5</v>
      </c>
      <c r="EZ9" s="24">
        <v>5</v>
      </c>
      <c r="FA9" s="24">
        <v>5</v>
      </c>
      <c r="FB9" s="24">
        <v>5</v>
      </c>
      <c r="FC9" s="24">
        <v>5</v>
      </c>
      <c r="FD9" s="24">
        <v>5</v>
      </c>
      <c r="FE9" s="24">
        <v>5</v>
      </c>
      <c r="FF9" s="24">
        <v>5</v>
      </c>
      <c r="FG9" s="24">
        <v>5</v>
      </c>
      <c r="FH9" s="24">
        <v>5</v>
      </c>
      <c r="FI9" s="24">
        <v>5</v>
      </c>
      <c r="FJ9" s="24">
        <v>5</v>
      </c>
      <c r="FK9" s="24">
        <v>5</v>
      </c>
      <c r="FL9" s="24">
        <v>5</v>
      </c>
      <c r="FM9" s="24">
        <v>5</v>
      </c>
      <c r="FN9" s="24">
        <v>5</v>
      </c>
      <c r="FO9" s="24">
        <v>5</v>
      </c>
      <c r="FP9" s="24">
        <v>5</v>
      </c>
      <c r="FQ9" s="24">
        <v>5</v>
      </c>
      <c r="FR9" s="24">
        <v>5</v>
      </c>
      <c r="FS9" s="24">
        <v>5</v>
      </c>
      <c r="FT9" s="24">
        <v>5</v>
      </c>
      <c r="FU9" s="24">
        <v>5</v>
      </c>
      <c r="FV9" s="24">
        <v>5</v>
      </c>
      <c r="FW9" s="24">
        <v>5</v>
      </c>
      <c r="FX9" s="24">
        <v>5</v>
      </c>
      <c r="FY9" s="24">
        <v>5</v>
      </c>
      <c r="FZ9" s="24">
        <v>5</v>
      </c>
      <c r="GA9" s="25">
        <v>5</v>
      </c>
      <c r="GB9" s="25">
        <v>5</v>
      </c>
      <c r="GC9" s="25">
        <v>5</v>
      </c>
      <c r="GD9" s="25">
        <v>5</v>
      </c>
      <c r="GE9" s="25">
        <v>5</v>
      </c>
      <c r="GF9" s="25">
        <v>5</v>
      </c>
      <c r="GG9" s="25">
        <v>5</v>
      </c>
      <c r="GH9" s="25">
        <v>5</v>
      </c>
      <c r="GI9" s="25">
        <v>5</v>
      </c>
      <c r="GJ9" s="25">
        <v>5</v>
      </c>
      <c r="GK9" s="25">
        <v>5</v>
      </c>
      <c r="GL9" s="25">
        <v>5</v>
      </c>
      <c r="GM9" s="25">
        <v>5</v>
      </c>
      <c r="GN9" s="25">
        <v>5</v>
      </c>
      <c r="GO9" s="25">
        <v>5</v>
      </c>
      <c r="GP9" s="25">
        <v>5</v>
      </c>
      <c r="GQ9" s="25">
        <v>5</v>
      </c>
      <c r="GR9" s="25">
        <v>5</v>
      </c>
      <c r="GS9" s="25">
        <v>5</v>
      </c>
      <c r="GT9" s="25">
        <v>5</v>
      </c>
      <c r="GU9" s="25">
        <v>5</v>
      </c>
      <c r="GV9" s="25">
        <v>5</v>
      </c>
      <c r="GW9" s="25">
        <v>5</v>
      </c>
      <c r="GX9" s="25">
        <v>5</v>
      </c>
      <c r="GY9" s="25">
        <v>5</v>
      </c>
      <c r="GZ9" s="25">
        <v>5</v>
      </c>
      <c r="HA9" s="25">
        <v>5</v>
      </c>
      <c r="HB9" s="25">
        <v>5</v>
      </c>
      <c r="HC9" s="25">
        <v>5</v>
      </c>
      <c r="HD9" s="25">
        <v>5</v>
      </c>
      <c r="HE9" s="25">
        <v>5</v>
      </c>
      <c r="HF9" s="25">
        <v>5</v>
      </c>
      <c r="HG9" s="25">
        <v>5</v>
      </c>
      <c r="HH9" s="25">
        <v>5</v>
      </c>
      <c r="HI9" s="25">
        <v>5</v>
      </c>
    </row>
    <row r="10" spans="1:217" ht="18" customHeight="1" x14ac:dyDescent="0.4">
      <c r="A10" s="83"/>
      <c r="B10" s="22" t="s">
        <v>246</v>
      </c>
      <c r="C10" s="23">
        <v>4</v>
      </c>
      <c r="D10" s="10" t="e">
        <f>HLOOKUP(入力シート!$D$10,樹種!$F$5:$HI$41,6,FALSE)</f>
        <v>#N/A</v>
      </c>
      <c r="F10" s="12">
        <v>4</v>
      </c>
      <c r="G10" s="12">
        <v>4</v>
      </c>
      <c r="H10" s="12">
        <v>4</v>
      </c>
      <c r="I10" s="12">
        <v>4</v>
      </c>
      <c r="J10" s="12">
        <v>4</v>
      </c>
      <c r="K10" s="12">
        <v>4</v>
      </c>
      <c r="L10" s="12">
        <v>4</v>
      </c>
      <c r="M10" s="12">
        <v>4</v>
      </c>
      <c r="N10" s="12">
        <v>4</v>
      </c>
      <c r="O10" s="12">
        <v>4</v>
      </c>
      <c r="P10" s="12">
        <v>4</v>
      </c>
      <c r="Q10" s="12">
        <v>4</v>
      </c>
      <c r="R10" s="12">
        <v>4</v>
      </c>
      <c r="S10" s="12">
        <v>4</v>
      </c>
      <c r="T10" s="12">
        <v>4</v>
      </c>
      <c r="U10" s="12">
        <v>4</v>
      </c>
      <c r="V10" s="12">
        <v>4</v>
      </c>
      <c r="W10" s="12">
        <v>4</v>
      </c>
      <c r="X10" s="12">
        <v>4</v>
      </c>
      <c r="Y10" s="12">
        <v>4</v>
      </c>
      <c r="Z10" s="12">
        <v>3</v>
      </c>
      <c r="AA10" s="12">
        <v>4</v>
      </c>
      <c r="AB10" s="12">
        <v>4</v>
      </c>
      <c r="AC10" s="12">
        <v>4</v>
      </c>
      <c r="AD10" s="12">
        <v>3</v>
      </c>
      <c r="AE10" s="12">
        <v>4</v>
      </c>
      <c r="AF10" s="12">
        <v>4</v>
      </c>
      <c r="AG10" s="12">
        <v>5</v>
      </c>
      <c r="AH10" s="12">
        <v>4</v>
      </c>
      <c r="AI10" s="12">
        <v>5</v>
      </c>
      <c r="AJ10" s="12">
        <v>5</v>
      </c>
      <c r="AK10" s="12">
        <v>4</v>
      </c>
      <c r="AL10" s="12">
        <v>4</v>
      </c>
      <c r="AM10" s="12">
        <v>3</v>
      </c>
      <c r="AN10" s="12">
        <v>4</v>
      </c>
      <c r="AO10" s="12">
        <v>4</v>
      </c>
      <c r="AP10" s="12">
        <v>4</v>
      </c>
      <c r="AQ10" s="12">
        <v>4</v>
      </c>
      <c r="AR10" s="12">
        <v>4</v>
      </c>
      <c r="AS10" s="12">
        <v>4</v>
      </c>
      <c r="AT10" s="12">
        <v>4</v>
      </c>
      <c r="AU10" s="12">
        <v>4</v>
      </c>
      <c r="AV10" s="12">
        <v>4</v>
      </c>
      <c r="AW10" s="12">
        <v>4</v>
      </c>
      <c r="AX10" s="12">
        <v>4</v>
      </c>
      <c r="AY10" s="12">
        <v>4</v>
      </c>
      <c r="AZ10" s="12">
        <v>5</v>
      </c>
      <c r="BA10" s="12">
        <v>4</v>
      </c>
      <c r="BB10" s="12">
        <v>4</v>
      </c>
      <c r="BC10" s="12">
        <v>4</v>
      </c>
      <c r="BD10" s="12">
        <v>4</v>
      </c>
      <c r="BE10" s="12">
        <v>4</v>
      </c>
      <c r="BF10" s="12">
        <v>4</v>
      </c>
      <c r="BG10" s="12">
        <v>4</v>
      </c>
      <c r="BH10" s="12">
        <v>4</v>
      </c>
      <c r="BI10" s="12">
        <v>4</v>
      </c>
      <c r="BJ10" s="12">
        <v>3</v>
      </c>
      <c r="BK10" s="12">
        <v>4</v>
      </c>
      <c r="BL10" s="12">
        <v>4</v>
      </c>
      <c r="BM10" s="12">
        <v>3</v>
      </c>
      <c r="BN10" s="12">
        <v>4</v>
      </c>
      <c r="BO10" s="12">
        <v>4</v>
      </c>
      <c r="BP10" s="12">
        <v>4</v>
      </c>
      <c r="BQ10" s="12">
        <v>4</v>
      </c>
      <c r="BR10" s="12">
        <v>4</v>
      </c>
      <c r="BS10" s="12">
        <v>4</v>
      </c>
      <c r="BT10" s="12">
        <v>4</v>
      </c>
      <c r="BU10" s="12">
        <v>4</v>
      </c>
      <c r="BV10" s="12">
        <v>4</v>
      </c>
      <c r="BW10" s="12">
        <v>4</v>
      </c>
      <c r="BX10" s="12">
        <v>4</v>
      </c>
      <c r="BY10" s="12">
        <v>4</v>
      </c>
      <c r="BZ10" s="12">
        <v>3</v>
      </c>
      <c r="CA10" s="12">
        <v>3</v>
      </c>
      <c r="CB10" s="12">
        <v>3</v>
      </c>
      <c r="CC10" s="12">
        <v>4</v>
      </c>
      <c r="CD10" s="12">
        <v>4</v>
      </c>
      <c r="CE10" s="12">
        <v>4</v>
      </c>
      <c r="CF10" s="12">
        <v>4</v>
      </c>
      <c r="CG10" s="12">
        <v>4</v>
      </c>
      <c r="CH10" s="12">
        <v>4</v>
      </c>
      <c r="CI10" s="12">
        <v>5</v>
      </c>
      <c r="CJ10" s="12">
        <v>3</v>
      </c>
      <c r="CK10" s="12">
        <v>3</v>
      </c>
      <c r="CL10" s="12">
        <v>3</v>
      </c>
      <c r="CM10" s="12">
        <v>3</v>
      </c>
      <c r="CN10" s="12">
        <v>3</v>
      </c>
      <c r="CO10" s="12">
        <v>3</v>
      </c>
      <c r="CP10" s="12">
        <v>3</v>
      </c>
      <c r="CQ10" s="12">
        <v>4</v>
      </c>
      <c r="CR10" s="12">
        <v>3</v>
      </c>
      <c r="CS10" s="12">
        <v>3</v>
      </c>
      <c r="CT10" s="12">
        <v>4</v>
      </c>
      <c r="CU10" s="12">
        <v>4</v>
      </c>
      <c r="CV10" s="12">
        <v>3</v>
      </c>
      <c r="CW10" s="12">
        <v>3</v>
      </c>
      <c r="CX10" s="12">
        <v>3</v>
      </c>
      <c r="CY10" s="12">
        <v>4</v>
      </c>
      <c r="CZ10" s="12">
        <v>4</v>
      </c>
      <c r="DA10" s="12">
        <v>3</v>
      </c>
      <c r="DB10" s="12">
        <v>4</v>
      </c>
      <c r="DC10" s="12">
        <v>4</v>
      </c>
      <c r="DD10" s="12">
        <v>4</v>
      </c>
      <c r="DE10" s="12">
        <v>4</v>
      </c>
      <c r="DF10" s="12">
        <v>4</v>
      </c>
      <c r="DG10" s="12">
        <v>4</v>
      </c>
      <c r="DH10" s="12">
        <v>4</v>
      </c>
      <c r="DI10" s="12">
        <v>4</v>
      </c>
      <c r="DJ10" s="12">
        <v>4</v>
      </c>
      <c r="DK10" s="12">
        <v>4</v>
      </c>
      <c r="DL10" s="12">
        <v>4</v>
      </c>
      <c r="DM10" s="12">
        <v>4</v>
      </c>
      <c r="DN10" s="12">
        <v>4</v>
      </c>
      <c r="DO10" s="12">
        <v>3</v>
      </c>
      <c r="DP10" s="12">
        <v>4</v>
      </c>
      <c r="DQ10" s="12">
        <v>3</v>
      </c>
      <c r="DR10" s="12">
        <v>4</v>
      </c>
      <c r="DS10" s="12">
        <v>4</v>
      </c>
      <c r="DT10" s="12">
        <v>4</v>
      </c>
      <c r="DU10" s="12">
        <v>5</v>
      </c>
      <c r="DV10" s="12">
        <v>4</v>
      </c>
      <c r="DW10" s="12">
        <v>4</v>
      </c>
      <c r="DX10" s="12">
        <v>4</v>
      </c>
      <c r="DY10" s="12">
        <v>4</v>
      </c>
      <c r="DZ10" s="12">
        <v>4</v>
      </c>
      <c r="EA10" s="12">
        <v>4</v>
      </c>
      <c r="EB10" s="12">
        <v>4</v>
      </c>
      <c r="EC10" s="12">
        <v>3</v>
      </c>
      <c r="ED10" s="12">
        <v>4</v>
      </c>
      <c r="EE10" s="12">
        <v>4</v>
      </c>
      <c r="EF10" s="12">
        <v>5</v>
      </c>
      <c r="EG10" s="12">
        <v>5</v>
      </c>
      <c r="EH10" s="12">
        <v>5</v>
      </c>
      <c r="EI10" s="12">
        <v>4</v>
      </c>
      <c r="EJ10" s="12">
        <v>4</v>
      </c>
      <c r="EK10" s="12">
        <v>4</v>
      </c>
      <c r="EL10" s="12">
        <v>4</v>
      </c>
      <c r="EM10" s="12">
        <v>4</v>
      </c>
      <c r="EN10" s="12">
        <v>4</v>
      </c>
      <c r="EO10" s="12">
        <v>4</v>
      </c>
      <c r="EP10" s="12">
        <v>5</v>
      </c>
      <c r="EQ10" s="12">
        <v>4</v>
      </c>
      <c r="ER10" s="12">
        <v>4</v>
      </c>
      <c r="ES10" s="12">
        <v>5</v>
      </c>
      <c r="ET10" s="12">
        <v>4</v>
      </c>
      <c r="EU10" s="12">
        <v>5</v>
      </c>
      <c r="EV10" s="12">
        <v>6</v>
      </c>
      <c r="EW10" s="12">
        <v>6</v>
      </c>
      <c r="EX10" s="12">
        <v>6</v>
      </c>
      <c r="EY10" s="12">
        <v>5</v>
      </c>
      <c r="EZ10" s="12">
        <v>6</v>
      </c>
      <c r="FA10" s="12">
        <v>4</v>
      </c>
      <c r="FB10" s="12">
        <v>4</v>
      </c>
      <c r="FC10" s="12">
        <v>4</v>
      </c>
      <c r="FD10" s="12">
        <v>4</v>
      </c>
      <c r="FE10" s="12">
        <v>4</v>
      </c>
      <c r="FF10" s="12">
        <v>4</v>
      </c>
      <c r="FG10" s="12">
        <v>4</v>
      </c>
      <c r="FH10" s="12">
        <v>3</v>
      </c>
      <c r="FI10" s="12">
        <v>3</v>
      </c>
      <c r="FJ10" s="12">
        <v>4</v>
      </c>
      <c r="FK10" s="12">
        <v>4</v>
      </c>
      <c r="FL10" s="12">
        <v>4</v>
      </c>
      <c r="FM10" s="12">
        <v>3</v>
      </c>
      <c r="FN10" s="12">
        <v>4</v>
      </c>
      <c r="FO10" s="12">
        <v>4</v>
      </c>
      <c r="FP10" s="12">
        <v>4</v>
      </c>
      <c r="FQ10" s="12">
        <v>4</v>
      </c>
      <c r="FR10" s="12">
        <v>4</v>
      </c>
      <c r="FS10" s="12">
        <v>4</v>
      </c>
      <c r="FT10" s="12">
        <v>4</v>
      </c>
      <c r="FU10" s="12">
        <v>5</v>
      </c>
      <c r="FV10" s="12">
        <v>3</v>
      </c>
      <c r="FW10" s="12">
        <v>4</v>
      </c>
      <c r="FX10" s="12">
        <v>5</v>
      </c>
      <c r="FY10" s="12">
        <v>3</v>
      </c>
      <c r="FZ10" s="12">
        <v>5</v>
      </c>
      <c r="GA10" s="12">
        <v>5</v>
      </c>
      <c r="GB10" s="12">
        <v>4</v>
      </c>
      <c r="GC10" s="12">
        <v>4</v>
      </c>
      <c r="GD10" s="12">
        <v>4</v>
      </c>
      <c r="GE10" s="12">
        <v>4</v>
      </c>
      <c r="GF10" s="12">
        <v>3</v>
      </c>
      <c r="GG10" s="12">
        <v>4</v>
      </c>
      <c r="GH10" s="12">
        <v>4</v>
      </c>
      <c r="GI10" s="12">
        <v>4</v>
      </c>
      <c r="GJ10" s="12">
        <v>4</v>
      </c>
      <c r="GK10" s="12">
        <v>5</v>
      </c>
      <c r="GL10" s="12">
        <v>4</v>
      </c>
      <c r="GM10" s="12">
        <v>3</v>
      </c>
      <c r="GN10" s="12">
        <v>5</v>
      </c>
      <c r="GO10" s="12">
        <v>5</v>
      </c>
      <c r="GP10" s="12">
        <v>4</v>
      </c>
      <c r="GQ10" s="12">
        <v>4</v>
      </c>
      <c r="GR10" s="12">
        <v>4</v>
      </c>
      <c r="GS10" s="12">
        <v>4</v>
      </c>
      <c r="GT10" s="12">
        <v>4</v>
      </c>
      <c r="GU10" s="12">
        <v>4</v>
      </c>
      <c r="GV10" s="12">
        <v>4</v>
      </c>
      <c r="GW10" s="12">
        <v>4</v>
      </c>
      <c r="GX10" s="12">
        <v>4</v>
      </c>
      <c r="GY10" s="12">
        <v>2</v>
      </c>
      <c r="GZ10" s="12">
        <v>4</v>
      </c>
      <c r="HA10" s="12">
        <v>3</v>
      </c>
      <c r="HB10" s="12">
        <v>4</v>
      </c>
      <c r="HC10" s="12">
        <v>4</v>
      </c>
      <c r="HD10" s="12">
        <v>3</v>
      </c>
      <c r="HE10" s="12">
        <v>4</v>
      </c>
      <c r="HF10" s="12">
        <v>4</v>
      </c>
      <c r="HG10" s="12">
        <v>3</v>
      </c>
      <c r="HH10" s="12">
        <v>2</v>
      </c>
      <c r="HI10" s="12">
        <v>3</v>
      </c>
    </row>
    <row r="11" spans="1:217" ht="18" customHeight="1" x14ac:dyDescent="0.4">
      <c r="A11" s="83"/>
      <c r="B11" s="22" t="s">
        <v>247</v>
      </c>
      <c r="C11" s="23">
        <v>6</v>
      </c>
      <c r="D11" s="10" t="e">
        <f>HLOOKUP(入力シート!$D$10,樹種!$F$5:$HI$41,7,FALSE)</f>
        <v>#N/A</v>
      </c>
      <c r="F11" s="12">
        <v>3</v>
      </c>
      <c r="G11" s="12">
        <v>3</v>
      </c>
      <c r="H11" s="12">
        <v>3</v>
      </c>
      <c r="I11" s="12">
        <v>3</v>
      </c>
      <c r="J11" s="12">
        <v>3</v>
      </c>
      <c r="K11" s="12">
        <v>3</v>
      </c>
      <c r="L11" s="12">
        <v>3</v>
      </c>
      <c r="M11" s="12">
        <v>3</v>
      </c>
      <c r="N11" s="12">
        <v>3</v>
      </c>
      <c r="O11" s="12">
        <v>3</v>
      </c>
      <c r="P11" s="12">
        <v>3</v>
      </c>
      <c r="Q11" s="12">
        <v>3</v>
      </c>
      <c r="R11" s="12">
        <v>3</v>
      </c>
      <c r="S11" s="12">
        <v>3</v>
      </c>
      <c r="T11" s="12">
        <v>3</v>
      </c>
      <c r="U11" s="12">
        <v>3</v>
      </c>
      <c r="V11" s="12">
        <v>3</v>
      </c>
      <c r="W11" s="12">
        <v>3</v>
      </c>
      <c r="X11" s="12">
        <v>3</v>
      </c>
      <c r="Y11" s="12">
        <v>3</v>
      </c>
      <c r="Z11" s="12">
        <v>3</v>
      </c>
      <c r="AA11" s="12">
        <v>3</v>
      </c>
      <c r="AB11" s="12">
        <v>3</v>
      </c>
      <c r="AC11" s="12">
        <v>3</v>
      </c>
      <c r="AD11" s="12">
        <v>3</v>
      </c>
      <c r="AE11" s="12">
        <v>3</v>
      </c>
      <c r="AF11" s="12">
        <v>3</v>
      </c>
      <c r="AG11" s="12">
        <v>3</v>
      </c>
      <c r="AH11" s="12">
        <v>3</v>
      </c>
      <c r="AI11" s="12">
        <v>3</v>
      </c>
      <c r="AJ11" s="12">
        <v>3</v>
      </c>
      <c r="AK11" s="12">
        <v>3</v>
      </c>
      <c r="AL11" s="12">
        <v>3</v>
      </c>
      <c r="AM11" s="12">
        <v>3</v>
      </c>
      <c r="AN11" s="12">
        <v>3</v>
      </c>
      <c r="AO11" s="12">
        <v>3</v>
      </c>
      <c r="AP11" s="12">
        <v>3</v>
      </c>
      <c r="AQ11" s="12">
        <v>3</v>
      </c>
      <c r="AR11" s="12">
        <v>3</v>
      </c>
      <c r="AS11" s="12">
        <v>3</v>
      </c>
      <c r="AT11" s="12">
        <v>3</v>
      </c>
      <c r="AU11" s="12">
        <v>3</v>
      </c>
      <c r="AV11" s="12">
        <v>3</v>
      </c>
      <c r="AW11" s="12">
        <v>3</v>
      </c>
      <c r="AX11" s="12">
        <v>3</v>
      </c>
      <c r="AY11" s="12">
        <v>3</v>
      </c>
      <c r="AZ11" s="12">
        <v>3</v>
      </c>
      <c r="BA11" s="12">
        <v>3</v>
      </c>
      <c r="BB11" s="12">
        <v>3</v>
      </c>
      <c r="BC11" s="12">
        <v>3</v>
      </c>
      <c r="BD11" s="12">
        <v>3</v>
      </c>
      <c r="BE11" s="12">
        <v>3</v>
      </c>
      <c r="BF11" s="12">
        <v>3</v>
      </c>
      <c r="BG11" s="12">
        <v>3</v>
      </c>
      <c r="BH11" s="12">
        <v>3</v>
      </c>
      <c r="BI11" s="12">
        <v>3</v>
      </c>
      <c r="BJ11" s="12">
        <v>3</v>
      </c>
      <c r="BK11" s="12">
        <v>3</v>
      </c>
      <c r="BL11" s="12">
        <v>3</v>
      </c>
      <c r="BM11" s="12">
        <v>3</v>
      </c>
      <c r="BN11" s="12">
        <v>3</v>
      </c>
      <c r="BO11" s="12">
        <v>3</v>
      </c>
      <c r="BP11" s="12">
        <v>3</v>
      </c>
      <c r="BQ11" s="12">
        <v>3</v>
      </c>
      <c r="BR11" s="12">
        <v>3</v>
      </c>
      <c r="BS11" s="12">
        <v>3</v>
      </c>
      <c r="BT11" s="12">
        <v>3</v>
      </c>
      <c r="BU11" s="12">
        <v>3</v>
      </c>
      <c r="BV11" s="12">
        <v>3</v>
      </c>
      <c r="BW11" s="12">
        <v>3</v>
      </c>
      <c r="BX11" s="12">
        <v>3</v>
      </c>
      <c r="BY11" s="12">
        <v>3</v>
      </c>
      <c r="BZ11" s="12">
        <v>3</v>
      </c>
      <c r="CA11" s="12">
        <v>3</v>
      </c>
      <c r="CB11" s="12">
        <v>3</v>
      </c>
      <c r="CC11" s="12">
        <v>3</v>
      </c>
      <c r="CD11" s="12">
        <v>3</v>
      </c>
      <c r="CE11" s="12">
        <v>3</v>
      </c>
      <c r="CF11" s="12">
        <v>3</v>
      </c>
      <c r="CG11" s="12">
        <v>3</v>
      </c>
      <c r="CH11" s="12">
        <v>3</v>
      </c>
      <c r="CI11" s="12">
        <v>3</v>
      </c>
      <c r="CJ11" s="12">
        <v>3</v>
      </c>
      <c r="CK11" s="12">
        <v>3</v>
      </c>
      <c r="CL11" s="12">
        <v>3</v>
      </c>
      <c r="CM11" s="12">
        <v>3</v>
      </c>
      <c r="CN11" s="12">
        <v>3</v>
      </c>
      <c r="CO11" s="12">
        <v>3</v>
      </c>
      <c r="CP11" s="12">
        <v>3</v>
      </c>
      <c r="CQ11" s="12">
        <v>3</v>
      </c>
      <c r="CR11" s="12">
        <v>3</v>
      </c>
      <c r="CS11" s="12">
        <v>3</v>
      </c>
      <c r="CT11" s="12">
        <v>3</v>
      </c>
      <c r="CU11" s="12">
        <v>3</v>
      </c>
      <c r="CV11" s="12">
        <v>3</v>
      </c>
      <c r="CW11" s="12">
        <v>3</v>
      </c>
      <c r="CX11" s="12">
        <v>3</v>
      </c>
      <c r="CY11" s="12">
        <v>3</v>
      </c>
      <c r="CZ11" s="12">
        <v>3</v>
      </c>
      <c r="DA11" s="12">
        <v>3</v>
      </c>
      <c r="DB11" s="12">
        <v>3</v>
      </c>
      <c r="DC11" s="12">
        <v>3</v>
      </c>
      <c r="DD11" s="12">
        <v>3</v>
      </c>
      <c r="DE11" s="12">
        <v>3</v>
      </c>
      <c r="DF11" s="12">
        <v>3</v>
      </c>
      <c r="DG11" s="12">
        <v>3</v>
      </c>
      <c r="DH11" s="12">
        <v>3</v>
      </c>
      <c r="DI11" s="12">
        <v>3</v>
      </c>
      <c r="DJ11" s="12">
        <v>3</v>
      </c>
      <c r="DK11" s="12">
        <v>3</v>
      </c>
      <c r="DL11" s="12">
        <v>3</v>
      </c>
      <c r="DM11" s="12">
        <v>3</v>
      </c>
      <c r="DN11" s="12">
        <v>3</v>
      </c>
      <c r="DO11" s="12">
        <v>3</v>
      </c>
      <c r="DP11" s="12">
        <v>3</v>
      </c>
      <c r="DQ11" s="12">
        <v>3</v>
      </c>
      <c r="DR11" s="12">
        <v>3</v>
      </c>
      <c r="DS11" s="12">
        <v>3</v>
      </c>
      <c r="DT11" s="12">
        <v>3</v>
      </c>
      <c r="DU11" s="12">
        <v>3</v>
      </c>
      <c r="DV11" s="12">
        <v>3</v>
      </c>
      <c r="DW11" s="12">
        <v>3</v>
      </c>
      <c r="DX11" s="12">
        <v>3</v>
      </c>
      <c r="DY11" s="12">
        <v>3</v>
      </c>
      <c r="DZ11" s="12">
        <v>3</v>
      </c>
      <c r="EA11" s="12">
        <v>3</v>
      </c>
      <c r="EB11" s="12">
        <v>3</v>
      </c>
      <c r="EC11" s="12">
        <v>3</v>
      </c>
      <c r="ED11" s="12">
        <v>3</v>
      </c>
      <c r="EE11" s="12">
        <v>3</v>
      </c>
      <c r="EF11" s="12">
        <v>3</v>
      </c>
      <c r="EG11" s="12">
        <v>3</v>
      </c>
      <c r="EH11" s="12">
        <v>3</v>
      </c>
      <c r="EI11" s="12">
        <v>3</v>
      </c>
      <c r="EJ11" s="12">
        <v>3</v>
      </c>
      <c r="EK11" s="12">
        <v>3</v>
      </c>
      <c r="EL11" s="12">
        <v>3</v>
      </c>
      <c r="EM11" s="12">
        <v>3</v>
      </c>
      <c r="EN11" s="12">
        <v>3</v>
      </c>
      <c r="EO11" s="12">
        <v>3</v>
      </c>
      <c r="EP11" s="12">
        <v>3</v>
      </c>
      <c r="EQ11" s="12">
        <v>3</v>
      </c>
      <c r="ER11" s="12">
        <v>3</v>
      </c>
      <c r="ES11" s="12">
        <v>3</v>
      </c>
      <c r="ET11" s="12">
        <v>3</v>
      </c>
      <c r="EU11" s="12">
        <v>3</v>
      </c>
      <c r="EV11" s="12">
        <v>3</v>
      </c>
      <c r="EW11" s="12">
        <v>3</v>
      </c>
      <c r="EX11" s="12">
        <v>3</v>
      </c>
      <c r="EY11" s="12">
        <v>3</v>
      </c>
      <c r="EZ11" s="12">
        <v>3</v>
      </c>
      <c r="FA11" s="12">
        <v>3</v>
      </c>
      <c r="FB11" s="12">
        <v>3</v>
      </c>
      <c r="FC11" s="12">
        <v>3</v>
      </c>
      <c r="FD11" s="12">
        <v>3</v>
      </c>
      <c r="FE11" s="12">
        <v>3</v>
      </c>
      <c r="FF11" s="12">
        <v>3</v>
      </c>
      <c r="FG11" s="12">
        <v>3</v>
      </c>
      <c r="FH11" s="12">
        <v>3</v>
      </c>
      <c r="FI11" s="12">
        <v>3</v>
      </c>
      <c r="FJ11" s="12">
        <v>3</v>
      </c>
      <c r="FK11" s="12">
        <v>3</v>
      </c>
      <c r="FL11" s="12">
        <v>3</v>
      </c>
      <c r="FM11" s="12">
        <v>3</v>
      </c>
      <c r="FN11" s="12">
        <v>3</v>
      </c>
      <c r="FO11" s="12">
        <v>3</v>
      </c>
      <c r="FP11" s="12">
        <v>3</v>
      </c>
      <c r="FQ11" s="12">
        <v>3</v>
      </c>
      <c r="FR11" s="12">
        <v>3</v>
      </c>
      <c r="FS11" s="12">
        <v>3</v>
      </c>
      <c r="FT11" s="12">
        <v>3</v>
      </c>
      <c r="FU11" s="12">
        <v>3</v>
      </c>
      <c r="FV11" s="12">
        <v>3</v>
      </c>
      <c r="FW11" s="12">
        <v>3</v>
      </c>
      <c r="FX11" s="12">
        <v>3</v>
      </c>
      <c r="FY11" s="12">
        <v>3</v>
      </c>
      <c r="FZ11" s="12">
        <v>3</v>
      </c>
      <c r="GA11" s="12">
        <v>3</v>
      </c>
      <c r="GB11" s="12">
        <v>3</v>
      </c>
      <c r="GC11" s="12">
        <v>3</v>
      </c>
      <c r="GD11" s="12">
        <v>3</v>
      </c>
      <c r="GE11" s="12">
        <v>3</v>
      </c>
      <c r="GF11" s="12">
        <v>3</v>
      </c>
      <c r="GG11" s="12">
        <v>3</v>
      </c>
      <c r="GH11" s="12">
        <v>3</v>
      </c>
      <c r="GI11" s="12">
        <v>3</v>
      </c>
      <c r="GJ11" s="12">
        <v>3</v>
      </c>
      <c r="GK11" s="12">
        <v>3</v>
      </c>
      <c r="GL11" s="12">
        <v>3</v>
      </c>
      <c r="GM11" s="12">
        <v>3</v>
      </c>
      <c r="GN11" s="12">
        <v>3</v>
      </c>
      <c r="GO11" s="12">
        <v>3</v>
      </c>
      <c r="GP11" s="25">
        <v>3</v>
      </c>
      <c r="GQ11" s="25">
        <v>3</v>
      </c>
      <c r="GR11" s="25">
        <v>3</v>
      </c>
      <c r="GS11" s="25">
        <v>3</v>
      </c>
      <c r="GT11" s="25">
        <v>3</v>
      </c>
      <c r="GU11" s="25">
        <v>3</v>
      </c>
      <c r="GV11" s="25">
        <v>3</v>
      </c>
      <c r="GW11" s="25">
        <v>3</v>
      </c>
      <c r="GX11" s="25">
        <v>3</v>
      </c>
      <c r="GY11" s="25">
        <v>3</v>
      </c>
      <c r="GZ11" s="25">
        <v>3</v>
      </c>
      <c r="HA11" s="25">
        <v>3</v>
      </c>
      <c r="HB11" s="25">
        <v>3</v>
      </c>
      <c r="HC11" s="25">
        <v>3</v>
      </c>
      <c r="HD11" s="25">
        <v>3</v>
      </c>
      <c r="HE11" s="25">
        <v>3</v>
      </c>
      <c r="HF11" s="25">
        <v>3</v>
      </c>
      <c r="HG11" s="25">
        <v>3</v>
      </c>
      <c r="HH11" s="25">
        <v>3</v>
      </c>
      <c r="HI11" s="25">
        <v>3</v>
      </c>
    </row>
    <row r="12" spans="1:217" ht="18" customHeight="1" x14ac:dyDescent="0.4">
      <c r="A12" s="83"/>
      <c r="B12" s="22" t="s">
        <v>248</v>
      </c>
      <c r="C12" s="23">
        <v>6</v>
      </c>
      <c r="D12" s="10" t="e">
        <f>HLOOKUP(入力シート!$D$10,樹種!$F$5:$HI$41,8,FALSE)</f>
        <v>#N/A</v>
      </c>
      <c r="F12" s="12">
        <v>3</v>
      </c>
      <c r="G12" s="12">
        <v>3</v>
      </c>
      <c r="H12" s="12">
        <v>3</v>
      </c>
      <c r="I12" s="12">
        <v>3</v>
      </c>
      <c r="J12" s="12">
        <v>3</v>
      </c>
      <c r="K12" s="12">
        <v>3</v>
      </c>
      <c r="L12" s="12">
        <v>3</v>
      </c>
      <c r="M12" s="12">
        <v>3</v>
      </c>
      <c r="N12" s="12">
        <v>3</v>
      </c>
      <c r="O12" s="12">
        <v>3</v>
      </c>
      <c r="P12" s="12">
        <v>3</v>
      </c>
      <c r="Q12" s="12">
        <v>3</v>
      </c>
      <c r="R12" s="12">
        <v>3</v>
      </c>
      <c r="S12" s="12">
        <v>3</v>
      </c>
      <c r="T12" s="12">
        <v>3</v>
      </c>
      <c r="U12" s="12">
        <v>3</v>
      </c>
      <c r="V12" s="12">
        <v>3</v>
      </c>
      <c r="W12" s="12">
        <v>3</v>
      </c>
      <c r="X12" s="12">
        <v>3</v>
      </c>
      <c r="Y12" s="12">
        <v>3</v>
      </c>
      <c r="Z12" s="12">
        <v>3</v>
      </c>
      <c r="AA12" s="12">
        <v>3</v>
      </c>
      <c r="AB12" s="12">
        <v>3</v>
      </c>
      <c r="AC12" s="12">
        <v>3</v>
      </c>
      <c r="AD12" s="12">
        <v>3</v>
      </c>
      <c r="AE12" s="12">
        <v>3</v>
      </c>
      <c r="AF12" s="12">
        <v>3</v>
      </c>
      <c r="AG12" s="12">
        <v>3</v>
      </c>
      <c r="AH12" s="12">
        <v>3</v>
      </c>
      <c r="AI12" s="12">
        <v>3</v>
      </c>
      <c r="AJ12" s="12">
        <v>3</v>
      </c>
      <c r="AK12" s="12">
        <v>3</v>
      </c>
      <c r="AL12" s="12">
        <v>3</v>
      </c>
      <c r="AM12" s="12">
        <v>3</v>
      </c>
      <c r="AN12" s="12">
        <v>3</v>
      </c>
      <c r="AO12" s="12">
        <v>3</v>
      </c>
      <c r="AP12" s="12">
        <v>3</v>
      </c>
      <c r="AQ12" s="12">
        <v>3</v>
      </c>
      <c r="AR12" s="12">
        <v>3</v>
      </c>
      <c r="AS12" s="12">
        <v>3</v>
      </c>
      <c r="AT12" s="12">
        <v>3</v>
      </c>
      <c r="AU12" s="12">
        <v>3</v>
      </c>
      <c r="AV12" s="12">
        <v>3</v>
      </c>
      <c r="AW12" s="12">
        <v>3</v>
      </c>
      <c r="AX12" s="12">
        <v>3</v>
      </c>
      <c r="AY12" s="12">
        <v>3</v>
      </c>
      <c r="AZ12" s="12">
        <v>3</v>
      </c>
      <c r="BA12" s="12">
        <v>3</v>
      </c>
      <c r="BB12" s="12">
        <v>3</v>
      </c>
      <c r="BC12" s="12">
        <v>3</v>
      </c>
      <c r="BD12" s="12">
        <v>3</v>
      </c>
      <c r="BE12" s="12">
        <v>3</v>
      </c>
      <c r="BF12" s="12">
        <v>3</v>
      </c>
      <c r="BG12" s="12">
        <v>3</v>
      </c>
      <c r="BH12" s="12">
        <v>3</v>
      </c>
      <c r="BI12" s="12">
        <v>3</v>
      </c>
      <c r="BJ12" s="12">
        <v>3</v>
      </c>
      <c r="BK12" s="12">
        <v>3</v>
      </c>
      <c r="BL12" s="12">
        <v>3</v>
      </c>
      <c r="BM12" s="12">
        <v>3</v>
      </c>
      <c r="BN12" s="12">
        <v>3</v>
      </c>
      <c r="BO12" s="12">
        <v>3</v>
      </c>
      <c r="BP12" s="12">
        <v>3</v>
      </c>
      <c r="BQ12" s="12">
        <v>3</v>
      </c>
      <c r="BR12" s="12">
        <v>3</v>
      </c>
      <c r="BS12" s="12">
        <v>3</v>
      </c>
      <c r="BT12" s="12">
        <v>3</v>
      </c>
      <c r="BU12" s="12">
        <v>3</v>
      </c>
      <c r="BV12" s="12">
        <v>3</v>
      </c>
      <c r="BW12" s="12">
        <v>3</v>
      </c>
      <c r="BX12" s="12">
        <v>3</v>
      </c>
      <c r="BY12" s="12">
        <v>3</v>
      </c>
      <c r="BZ12" s="12">
        <v>3</v>
      </c>
      <c r="CA12" s="12">
        <v>3</v>
      </c>
      <c r="CB12" s="12">
        <v>3</v>
      </c>
      <c r="CC12" s="12">
        <v>3</v>
      </c>
      <c r="CD12" s="12">
        <v>3</v>
      </c>
      <c r="CE12" s="12">
        <v>3</v>
      </c>
      <c r="CF12" s="12">
        <v>3</v>
      </c>
      <c r="CG12" s="12">
        <v>3</v>
      </c>
      <c r="CH12" s="12">
        <v>3</v>
      </c>
      <c r="CI12" s="12">
        <v>3</v>
      </c>
      <c r="CJ12" s="12">
        <v>3</v>
      </c>
      <c r="CK12" s="12">
        <v>3</v>
      </c>
      <c r="CL12" s="12">
        <v>3</v>
      </c>
      <c r="CM12" s="12">
        <v>3</v>
      </c>
      <c r="CN12" s="12">
        <v>3</v>
      </c>
      <c r="CO12" s="12">
        <v>3</v>
      </c>
      <c r="CP12" s="12">
        <v>3</v>
      </c>
      <c r="CQ12" s="12">
        <v>3</v>
      </c>
      <c r="CR12" s="12">
        <v>3</v>
      </c>
      <c r="CS12" s="12">
        <v>3</v>
      </c>
      <c r="CT12" s="12">
        <v>3</v>
      </c>
      <c r="CU12" s="12">
        <v>3</v>
      </c>
      <c r="CV12" s="12">
        <v>3</v>
      </c>
      <c r="CW12" s="12">
        <v>3</v>
      </c>
      <c r="CX12" s="12">
        <v>3</v>
      </c>
      <c r="CY12" s="12">
        <v>3</v>
      </c>
      <c r="CZ12" s="12">
        <v>3</v>
      </c>
      <c r="DA12" s="12">
        <v>3</v>
      </c>
      <c r="DB12" s="12">
        <v>3</v>
      </c>
      <c r="DC12" s="12">
        <v>3</v>
      </c>
      <c r="DD12" s="12">
        <v>3</v>
      </c>
      <c r="DE12" s="12">
        <v>3</v>
      </c>
      <c r="DF12" s="12">
        <v>3</v>
      </c>
      <c r="DG12" s="12">
        <v>3</v>
      </c>
      <c r="DH12" s="12">
        <v>3</v>
      </c>
      <c r="DI12" s="12">
        <v>3</v>
      </c>
      <c r="DJ12" s="12">
        <v>3</v>
      </c>
      <c r="DK12" s="12">
        <v>3</v>
      </c>
      <c r="DL12" s="12">
        <v>3</v>
      </c>
      <c r="DM12" s="12">
        <v>3</v>
      </c>
      <c r="DN12" s="12">
        <v>3</v>
      </c>
      <c r="DO12" s="12">
        <v>3</v>
      </c>
      <c r="DP12" s="12">
        <v>3</v>
      </c>
      <c r="DQ12" s="12">
        <v>3</v>
      </c>
      <c r="DR12" s="12">
        <v>3</v>
      </c>
      <c r="DS12" s="12">
        <v>3</v>
      </c>
      <c r="DT12" s="12">
        <v>3</v>
      </c>
      <c r="DU12" s="12">
        <v>3</v>
      </c>
      <c r="DV12" s="12">
        <v>3</v>
      </c>
      <c r="DW12" s="12">
        <v>3</v>
      </c>
      <c r="DX12" s="12">
        <v>3</v>
      </c>
      <c r="DY12" s="12">
        <v>3</v>
      </c>
      <c r="DZ12" s="12">
        <v>3</v>
      </c>
      <c r="EA12" s="12">
        <v>3</v>
      </c>
      <c r="EB12" s="12">
        <v>3</v>
      </c>
      <c r="EC12" s="12">
        <v>3</v>
      </c>
      <c r="ED12" s="12">
        <v>3</v>
      </c>
      <c r="EE12" s="12">
        <v>3</v>
      </c>
      <c r="EF12" s="12">
        <v>3</v>
      </c>
      <c r="EG12" s="12">
        <v>3</v>
      </c>
      <c r="EH12" s="12">
        <v>3</v>
      </c>
      <c r="EI12" s="12">
        <v>3</v>
      </c>
      <c r="EJ12" s="12">
        <v>3</v>
      </c>
      <c r="EK12" s="12">
        <v>3</v>
      </c>
      <c r="EL12" s="12">
        <v>3</v>
      </c>
      <c r="EM12" s="12">
        <v>3</v>
      </c>
      <c r="EN12" s="12">
        <v>3</v>
      </c>
      <c r="EO12" s="12">
        <v>3</v>
      </c>
      <c r="EP12" s="12">
        <v>3</v>
      </c>
      <c r="EQ12" s="12">
        <v>3</v>
      </c>
      <c r="ER12" s="12">
        <v>3</v>
      </c>
      <c r="ES12" s="12">
        <v>3</v>
      </c>
      <c r="ET12" s="12">
        <v>3</v>
      </c>
      <c r="EU12" s="12">
        <v>3</v>
      </c>
      <c r="EV12" s="12">
        <v>3</v>
      </c>
      <c r="EW12" s="12">
        <v>3</v>
      </c>
      <c r="EX12" s="12">
        <v>3</v>
      </c>
      <c r="EY12" s="12">
        <v>3</v>
      </c>
      <c r="EZ12" s="12">
        <v>3</v>
      </c>
      <c r="FA12" s="12">
        <v>3</v>
      </c>
      <c r="FB12" s="12">
        <v>3</v>
      </c>
      <c r="FC12" s="12">
        <v>3</v>
      </c>
      <c r="FD12" s="12">
        <v>3</v>
      </c>
      <c r="FE12" s="12">
        <v>3</v>
      </c>
      <c r="FF12" s="12">
        <v>3</v>
      </c>
      <c r="FG12" s="12">
        <v>3</v>
      </c>
      <c r="FH12" s="12">
        <v>3</v>
      </c>
      <c r="FI12" s="12">
        <v>3</v>
      </c>
      <c r="FJ12" s="12">
        <v>3</v>
      </c>
      <c r="FK12" s="12">
        <v>3</v>
      </c>
      <c r="FL12" s="12">
        <v>3</v>
      </c>
      <c r="FM12" s="12">
        <v>3</v>
      </c>
      <c r="FN12" s="12">
        <v>3</v>
      </c>
      <c r="FO12" s="12">
        <v>3</v>
      </c>
      <c r="FP12" s="12">
        <v>3</v>
      </c>
      <c r="FQ12" s="12">
        <v>3</v>
      </c>
      <c r="FR12" s="12">
        <v>3</v>
      </c>
      <c r="FS12" s="12">
        <v>3</v>
      </c>
      <c r="FT12" s="12">
        <v>3</v>
      </c>
      <c r="FU12" s="12">
        <v>3</v>
      </c>
      <c r="FV12" s="12">
        <v>3</v>
      </c>
      <c r="FW12" s="12">
        <v>3</v>
      </c>
      <c r="FX12" s="12">
        <v>3</v>
      </c>
      <c r="FY12" s="12">
        <v>3</v>
      </c>
      <c r="FZ12" s="12">
        <v>3</v>
      </c>
      <c r="GA12" s="12">
        <v>3</v>
      </c>
      <c r="GB12" s="12">
        <v>3</v>
      </c>
      <c r="GC12" s="12">
        <v>3</v>
      </c>
      <c r="GD12" s="12">
        <v>3</v>
      </c>
      <c r="GE12" s="12">
        <v>3</v>
      </c>
      <c r="GF12" s="12">
        <v>3</v>
      </c>
      <c r="GG12" s="12">
        <v>3</v>
      </c>
      <c r="GH12" s="12">
        <v>3</v>
      </c>
      <c r="GI12" s="12">
        <v>3</v>
      </c>
      <c r="GJ12" s="12">
        <v>3</v>
      </c>
      <c r="GK12" s="12">
        <v>3</v>
      </c>
      <c r="GL12" s="12">
        <v>3</v>
      </c>
      <c r="GM12" s="12">
        <v>3</v>
      </c>
      <c r="GN12" s="12">
        <v>3</v>
      </c>
      <c r="GO12" s="12">
        <v>3</v>
      </c>
      <c r="GP12" s="12">
        <v>3</v>
      </c>
      <c r="GQ12" s="12">
        <v>3</v>
      </c>
      <c r="GR12" s="12">
        <v>3</v>
      </c>
      <c r="GS12" s="12">
        <v>3</v>
      </c>
      <c r="GT12" s="12">
        <v>3</v>
      </c>
      <c r="GU12" s="12">
        <v>3</v>
      </c>
      <c r="GV12" s="12">
        <v>3</v>
      </c>
      <c r="GW12" s="12">
        <v>3</v>
      </c>
      <c r="GX12" s="12">
        <v>3</v>
      </c>
      <c r="GY12" s="12">
        <v>3</v>
      </c>
      <c r="GZ12" s="12">
        <v>3</v>
      </c>
      <c r="HA12" s="12">
        <v>3</v>
      </c>
      <c r="HB12" s="12">
        <v>3</v>
      </c>
      <c r="HC12" s="12">
        <v>3</v>
      </c>
      <c r="HD12" s="12">
        <v>3</v>
      </c>
      <c r="HE12" s="12">
        <v>3</v>
      </c>
      <c r="HF12" s="12">
        <v>3</v>
      </c>
      <c r="HG12" s="12">
        <v>3</v>
      </c>
      <c r="HH12" s="12">
        <v>3</v>
      </c>
      <c r="HI12" s="12">
        <v>3</v>
      </c>
    </row>
    <row r="13" spans="1:217" ht="18" customHeight="1" x14ac:dyDescent="0.4">
      <c r="A13" s="83"/>
      <c r="B13" s="22" t="s">
        <v>249</v>
      </c>
      <c r="C13" s="23">
        <v>1</v>
      </c>
      <c r="D13" s="10" t="e">
        <f>HLOOKUP(入力シート!$D$10,樹種!$F$5:$HI$41,9,FALSE)</f>
        <v>#N/A</v>
      </c>
      <c r="F13" s="12">
        <v>4</v>
      </c>
      <c r="G13" s="12">
        <v>3</v>
      </c>
      <c r="H13" s="12">
        <v>2</v>
      </c>
      <c r="I13" s="12">
        <v>2</v>
      </c>
      <c r="J13" s="12">
        <v>2</v>
      </c>
      <c r="K13" s="12">
        <v>2</v>
      </c>
      <c r="L13" s="12">
        <v>3</v>
      </c>
      <c r="M13" s="12">
        <v>4</v>
      </c>
      <c r="N13" s="12">
        <v>3</v>
      </c>
      <c r="O13" s="12">
        <v>4</v>
      </c>
      <c r="P13" s="12">
        <v>3</v>
      </c>
      <c r="Q13" s="12">
        <v>3</v>
      </c>
      <c r="R13" s="12">
        <v>4</v>
      </c>
      <c r="S13" s="12">
        <v>2</v>
      </c>
      <c r="T13" s="12">
        <v>3</v>
      </c>
      <c r="U13" s="12">
        <v>3</v>
      </c>
      <c r="V13" s="12">
        <v>3</v>
      </c>
      <c r="W13" s="12">
        <v>3</v>
      </c>
      <c r="X13" s="12">
        <v>3</v>
      </c>
      <c r="Y13" s="12">
        <v>2</v>
      </c>
      <c r="Z13" s="12">
        <v>1</v>
      </c>
      <c r="AA13" s="12">
        <v>1</v>
      </c>
      <c r="AB13" s="12">
        <v>2</v>
      </c>
      <c r="AC13" s="12">
        <v>2</v>
      </c>
      <c r="AD13" s="12">
        <v>3</v>
      </c>
      <c r="AE13" s="12">
        <v>3</v>
      </c>
      <c r="AF13" s="12">
        <v>2</v>
      </c>
      <c r="AG13" s="12">
        <v>4</v>
      </c>
      <c r="AH13" s="12">
        <v>5</v>
      </c>
      <c r="AI13" s="12">
        <v>4</v>
      </c>
      <c r="AJ13" s="12">
        <v>3</v>
      </c>
      <c r="AK13" s="12">
        <v>2</v>
      </c>
      <c r="AL13" s="12">
        <v>2</v>
      </c>
      <c r="AM13" s="12">
        <v>2</v>
      </c>
      <c r="AN13" s="12">
        <v>2</v>
      </c>
      <c r="AO13" s="12">
        <v>2</v>
      </c>
      <c r="AP13" s="12">
        <v>2</v>
      </c>
      <c r="AQ13" s="12">
        <v>3</v>
      </c>
      <c r="AR13" s="12">
        <v>4</v>
      </c>
      <c r="AS13" s="12">
        <v>4</v>
      </c>
      <c r="AT13" s="12">
        <v>4</v>
      </c>
      <c r="AU13" s="12">
        <v>4</v>
      </c>
      <c r="AV13" s="12">
        <v>3</v>
      </c>
      <c r="AW13" s="12">
        <v>2</v>
      </c>
      <c r="AX13" s="12">
        <v>2</v>
      </c>
      <c r="AY13" s="12">
        <v>2</v>
      </c>
      <c r="AZ13" s="12">
        <v>3</v>
      </c>
      <c r="BA13" s="12">
        <v>3</v>
      </c>
      <c r="BB13" s="12">
        <v>3</v>
      </c>
      <c r="BC13" s="12">
        <v>3</v>
      </c>
      <c r="BD13" s="12">
        <v>3</v>
      </c>
      <c r="BE13" s="12">
        <v>4</v>
      </c>
      <c r="BF13" s="12">
        <v>3</v>
      </c>
      <c r="BG13" s="12">
        <v>4</v>
      </c>
      <c r="BH13" s="12">
        <v>5</v>
      </c>
      <c r="BI13" s="12">
        <v>3</v>
      </c>
      <c r="BJ13" s="12">
        <v>4</v>
      </c>
      <c r="BK13" s="12">
        <v>2</v>
      </c>
      <c r="BL13" s="12">
        <v>2</v>
      </c>
      <c r="BM13" s="12">
        <v>2</v>
      </c>
      <c r="BN13" s="12">
        <v>5</v>
      </c>
      <c r="BO13" s="12">
        <v>5</v>
      </c>
      <c r="BP13" s="12">
        <v>1</v>
      </c>
      <c r="BQ13" s="12">
        <v>2</v>
      </c>
      <c r="BR13" s="12">
        <v>2</v>
      </c>
      <c r="BS13" s="12">
        <v>2</v>
      </c>
      <c r="BT13" s="12">
        <v>2</v>
      </c>
      <c r="BU13" s="12">
        <v>3</v>
      </c>
      <c r="BV13" s="12">
        <v>3</v>
      </c>
      <c r="BW13" s="12">
        <v>3</v>
      </c>
      <c r="BX13" s="12">
        <v>3</v>
      </c>
      <c r="BY13" s="12">
        <v>2</v>
      </c>
      <c r="BZ13" s="12">
        <v>3</v>
      </c>
      <c r="CA13" s="12">
        <v>3</v>
      </c>
      <c r="CB13" s="12">
        <v>3</v>
      </c>
      <c r="CC13" s="12">
        <v>2</v>
      </c>
      <c r="CD13" s="12">
        <v>3</v>
      </c>
      <c r="CE13" s="12">
        <v>3</v>
      </c>
      <c r="CF13" s="12">
        <v>3</v>
      </c>
      <c r="CG13" s="12">
        <v>3</v>
      </c>
      <c r="CH13" s="12">
        <v>3</v>
      </c>
      <c r="CI13" s="12">
        <v>4</v>
      </c>
      <c r="CJ13" s="12">
        <v>2</v>
      </c>
      <c r="CK13" s="12">
        <v>3</v>
      </c>
      <c r="CL13" s="12">
        <v>3</v>
      </c>
      <c r="CM13" s="12">
        <v>4</v>
      </c>
      <c r="CN13" s="12">
        <v>3</v>
      </c>
      <c r="CO13" s="12">
        <v>3</v>
      </c>
      <c r="CP13" s="12">
        <v>4</v>
      </c>
      <c r="CQ13" s="12">
        <v>3</v>
      </c>
      <c r="CR13" s="12">
        <v>3</v>
      </c>
      <c r="CS13" s="12">
        <v>3</v>
      </c>
      <c r="CT13" s="12">
        <v>3</v>
      </c>
      <c r="CU13" s="12">
        <v>3</v>
      </c>
      <c r="CV13" s="12">
        <v>3</v>
      </c>
      <c r="CW13" s="12">
        <v>3</v>
      </c>
      <c r="CX13" s="12">
        <v>3</v>
      </c>
      <c r="CY13" s="12">
        <v>3</v>
      </c>
      <c r="CZ13" s="12">
        <v>2</v>
      </c>
      <c r="DA13" s="12">
        <v>3</v>
      </c>
      <c r="DB13" s="12">
        <v>3</v>
      </c>
      <c r="DC13" s="12">
        <v>3</v>
      </c>
      <c r="DD13" s="12">
        <v>4</v>
      </c>
      <c r="DE13" s="12">
        <v>3</v>
      </c>
      <c r="DF13" s="12">
        <v>4</v>
      </c>
      <c r="DG13" s="12">
        <v>3</v>
      </c>
      <c r="DH13" s="12">
        <v>3</v>
      </c>
      <c r="DI13" s="12">
        <v>2</v>
      </c>
      <c r="DJ13" s="12">
        <v>2</v>
      </c>
      <c r="DK13" s="12">
        <v>2</v>
      </c>
      <c r="DL13" s="12">
        <v>1</v>
      </c>
      <c r="DM13" s="12">
        <v>1</v>
      </c>
      <c r="DN13" s="12">
        <v>1</v>
      </c>
      <c r="DO13" s="12">
        <v>2</v>
      </c>
      <c r="DP13" s="12">
        <v>2</v>
      </c>
      <c r="DQ13" s="12">
        <v>2</v>
      </c>
      <c r="DR13" s="12">
        <v>1</v>
      </c>
      <c r="DS13" s="12">
        <v>1</v>
      </c>
      <c r="DT13" s="12">
        <v>1</v>
      </c>
      <c r="DU13" s="12">
        <v>2</v>
      </c>
      <c r="DV13" s="12">
        <v>2</v>
      </c>
      <c r="DW13" s="12">
        <v>2</v>
      </c>
      <c r="DX13" s="12">
        <v>2</v>
      </c>
      <c r="DY13" s="12">
        <v>2</v>
      </c>
      <c r="DZ13" s="12">
        <v>2</v>
      </c>
      <c r="EA13" s="12">
        <v>2</v>
      </c>
      <c r="EB13" s="12">
        <v>2</v>
      </c>
      <c r="EC13" s="12">
        <v>2</v>
      </c>
      <c r="ED13" s="12">
        <v>3</v>
      </c>
      <c r="EE13" s="12">
        <v>3</v>
      </c>
      <c r="EF13" s="12">
        <v>3</v>
      </c>
      <c r="EG13" s="12">
        <v>4</v>
      </c>
      <c r="EH13" s="12">
        <v>3</v>
      </c>
      <c r="EI13" s="12">
        <v>3</v>
      </c>
      <c r="EJ13" s="12">
        <v>3</v>
      </c>
      <c r="EK13" s="12">
        <v>3</v>
      </c>
      <c r="EL13" s="12">
        <v>3</v>
      </c>
      <c r="EM13" s="12">
        <v>4</v>
      </c>
      <c r="EN13" s="12">
        <v>4</v>
      </c>
      <c r="EO13" s="12">
        <v>4</v>
      </c>
      <c r="EP13" s="12">
        <v>6</v>
      </c>
      <c r="EQ13" s="12">
        <v>5</v>
      </c>
      <c r="ER13" s="12">
        <v>4</v>
      </c>
      <c r="ES13" s="12">
        <v>5</v>
      </c>
      <c r="ET13" s="12">
        <v>4</v>
      </c>
      <c r="EU13" s="12">
        <v>5</v>
      </c>
      <c r="EV13" s="12">
        <v>6</v>
      </c>
      <c r="EW13" s="12">
        <v>6</v>
      </c>
      <c r="EX13" s="12">
        <v>6</v>
      </c>
      <c r="EY13" s="12">
        <v>6</v>
      </c>
      <c r="EZ13" s="12">
        <v>4</v>
      </c>
      <c r="FA13" s="12">
        <v>2</v>
      </c>
      <c r="FB13" s="12">
        <v>2</v>
      </c>
      <c r="FC13" s="12">
        <v>2</v>
      </c>
      <c r="FD13" s="12">
        <v>1</v>
      </c>
      <c r="FE13" s="12">
        <v>2</v>
      </c>
      <c r="FF13" s="12">
        <v>2</v>
      </c>
      <c r="FG13" s="12">
        <v>1</v>
      </c>
      <c r="FH13" s="12">
        <v>1</v>
      </c>
      <c r="FI13" s="12">
        <v>1</v>
      </c>
      <c r="FJ13" s="12">
        <v>1</v>
      </c>
      <c r="FK13" s="12">
        <v>1</v>
      </c>
      <c r="FL13" s="12">
        <v>2</v>
      </c>
      <c r="FM13" s="12">
        <v>1</v>
      </c>
      <c r="FN13" s="12">
        <v>1</v>
      </c>
      <c r="FO13" s="12">
        <v>2</v>
      </c>
      <c r="FP13" s="12">
        <v>1</v>
      </c>
      <c r="FQ13" s="12">
        <v>1</v>
      </c>
      <c r="FR13" s="12">
        <v>1</v>
      </c>
      <c r="FS13" s="12">
        <v>2</v>
      </c>
      <c r="FT13" s="12">
        <v>1</v>
      </c>
      <c r="FU13" s="12">
        <v>1</v>
      </c>
      <c r="FV13" s="12">
        <v>2</v>
      </c>
      <c r="FW13" s="12">
        <v>2</v>
      </c>
      <c r="FX13" s="12">
        <v>3</v>
      </c>
      <c r="FY13" s="12">
        <v>2</v>
      </c>
      <c r="FZ13" s="12">
        <v>2</v>
      </c>
      <c r="GA13" s="12">
        <v>5</v>
      </c>
      <c r="GB13" s="12">
        <v>4</v>
      </c>
      <c r="GC13" s="12">
        <v>3</v>
      </c>
      <c r="GD13" s="12">
        <v>4</v>
      </c>
      <c r="GE13" s="12">
        <v>5</v>
      </c>
      <c r="GF13" s="12">
        <v>2</v>
      </c>
      <c r="GG13" s="12">
        <v>3</v>
      </c>
      <c r="GH13" s="12">
        <v>2</v>
      </c>
      <c r="GI13" s="12">
        <v>2</v>
      </c>
      <c r="GJ13" s="12">
        <v>3</v>
      </c>
      <c r="GK13" s="12">
        <v>2</v>
      </c>
      <c r="GL13" s="12">
        <v>3</v>
      </c>
      <c r="GM13" s="12">
        <v>3</v>
      </c>
      <c r="GN13" s="12">
        <v>4</v>
      </c>
      <c r="GO13" s="12">
        <v>4</v>
      </c>
      <c r="GP13" s="12">
        <v>2</v>
      </c>
      <c r="GQ13" s="12">
        <v>2</v>
      </c>
      <c r="GR13" s="12">
        <v>2</v>
      </c>
      <c r="GS13" s="12">
        <v>2</v>
      </c>
      <c r="GT13" s="12">
        <v>2</v>
      </c>
      <c r="GU13" s="12">
        <v>2</v>
      </c>
      <c r="GV13" s="12">
        <v>1</v>
      </c>
      <c r="GW13" s="12">
        <v>2</v>
      </c>
      <c r="GX13" s="12">
        <v>2</v>
      </c>
      <c r="GY13" s="12">
        <v>2</v>
      </c>
      <c r="GZ13" s="12">
        <v>2</v>
      </c>
      <c r="HA13" s="12">
        <v>2</v>
      </c>
      <c r="HB13" s="12">
        <v>2</v>
      </c>
      <c r="HC13" s="12">
        <v>1</v>
      </c>
      <c r="HD13" s="12">
        <v>2</v>
      </c>
      <c r="HE13" s="12">
        <v>1</v>
      </c>
      <c r="HF13" s="12">
        <v>1</v>
      </c>
      <c r="HG13" s="12">
        <v>2</v>
      </c>
      <c r="HH13" s="12">
        <v>2</v>
      </c>
      <c r="HI13" s="12">
        <v>1</v>
      </c>
    </row>
    <row r="14" spans="1:217" ht="18" customHeight="1" x14ac:dyDescent="0.4">
      <c r="A14" s="83"/>
      <c r="B14" s="22" t="s">
        <v>250</v>
      </c>
      <c r="C14" s="23">
        <v>6</v>
      </c>
      <c r="D14" s="10" t="e">
        <f>HLOOKUP(入力シート!$D$10,樹種!$F$5:$HI$41,10,FALSE)</f>
        <v>#N/A</v>
      </c>
      <c r="F14" s="12">
        <v>3</v>
      </c>
      <c r="G14" s="12">
        <v>3</v>
      </c>
      <c r="H14" s="12">
        <v>3</v>
      </c>
      <c r="I14" s="12">
        <v>3</v>
      </c>
      <c r="J14" s="12">
        <v>3</v>
      </c>
      <c r="K14" s="12">
        <v>3</v>
      </c>
      <c r="L14" s="12">
        <v>3</v>
      </c>
      <c r="M14" s="12">
        <v>3</v>
      </c>
      <c r="N14" s="12">
        <v>3</v>
      </c>
      <c r="O14" s="12">
        <v>3</v>
      </c>
      <c r="P14" s="12">
        <v>3</v>
      </c>
      <c r="Q14" s="12">
        <v>3</v>
      </c>
      <c r="R14" s="12">
        <v>3</v>
      </c>
      <c r="S14" s="12">
        <v>3</v>
      </c>
      <c r="T14" s="12">
        <v>3</v>
      </c>
      <c r="U14" s="12">
        <v>3</v>
      </c>
      <c r="V14" s="12">
        <v>3</v>
      </c>
      <c r="W14" s="12">
        <v>3</v>
      </c>
      <c r="X14" s="12">
        <v>3</v>
      </c>
      <c r="Y14" s="12">
        <v>3</v>
      </c>
      <c r="Z14" s="12">
        <v>3</v>
      </c>
      <c r="AA14" s="12">
        <v>3</v>
      </c>
      <c r="AB14" s="12">
        <v>3</v>
      </c>
      <c r="AC14" s="12">
        <v>3</v>
      </c>
      <c r="AD14" s="12">
        <v>3</v>
      </c>
      <c r="AE14" s="12">
        <v>3</v>
      </c>
      <c r="AF14" s="12">
        <v>3</v>
      </c>
      <c r="AG14" s="12">
        <v>3</v>
      </c>
      <c r="AH14" s="12">
        <v>3</v>
      </c>
      <c r="AI14" s="12">
        <v>3</v>
      </c>
      <c r="AJ14" s="12">
        <v>3</v>
      </c>
      <c r="AK14" s="12">
        <v>3</v>
      </c>
      <c r="AL14" s="12">
        <v>3</v>
      </c>
      <c r="AM14" s="12">
        <v>3</v>
      </c>
      <c r="AN14" s="12">
        <v>3</v>
      </c>
      <c r="AO14" s="12">
        <v>3</v>
      </c>
      <c r="AP14" s="12">
        <v>3</v>
      </c>
      <c r="AQ14" s="12">
        <v>3</v>
      </c>
      <c r="AR14" s="12">
        <v>3</v>
      </c>
      <c r="AS14" s="12">
        <v>3</v>
      </c>
      <c r="AT14" s="12">
        <v>3</v>
      </c>
      <c r="AU14" s="12">
        <v>3</v>
      </c>
      <c r="AV14" s="12">
        <v>3</v>
      </c>
      <c r="AW14" s="12">
        <v>3</v>
      </c>
      <c r="AX14" s="12">
        <v>3</v>
      </c>
      <c r="AY14" s="12">
        <v>3</v>
      </c>
      <c r="AZ14" s="12">
        <v>3</v>
      </c>
      <c r="BA14" s="12">
        <v>3</v>
      </c>
      <c r="BB14" s="12">
        <v>3</v>
      </c>
      <c r="BC14" s="12">
        <v>3</v>
      </c>
      <c r="BD14" s="12">
        <v>3</v>
      </c>
      <c r="BE14" s="12">
        <v>3</v>
      </c>
      <c r="BF14" s="12">
        <v>3</v>
      </c>
      <c r="BG14" s="12">
        <v>3</v>
      </c>
      <c r="BH14" s="12">
        <v>3</v>
      </c>
      <c r="BI14" s="12">
        <v>3</v>
      </c>
      <c r="BJ14" s="12">
        <v>3</v>
      </c>
      <c r="BK14" s="12">
        <v>3</v>
      </c>
      <c r="BL14" s="12">
        <v>3</v>
      </c>
      <c r="BM14" s="12">
        <v>3</v>
      </c>
      <c r="BN14" s="12">
        <v>3</v>
      </c>
      <c r="BO14" s="12">
        <v>3</v>
      </c>
      <c r="BP14" s="12">
        <v>3</v>
      </c>
      <c r="BQ14" s="12">
        <v>3</v>
      </c>
      <c r="BR14" s="12">
        <v>3</v>
      </c>
      <c r="BS14" s="12">
        <v>3</v>
      </c>
      <c r="BT14" s="12">
        <v>3</v>
      </c>
      <c r="BU14" s="12">
        <v>3</v>
      </c>
      <c r="BV14" s="12">
        <v>3</v>
      </c>
      <c r="BW14" s="12">
        <v>3</v>
      </c>
      <c r="BX14" s="12">
        <v>3</v>
      </c>
      <c r="BY14" s="12">
        <v>3</v>
      </c>
      <c r="BZ14" s="12">
        <v>3</v>
      </c>
      <c r="CA14" s="12">
        <v>3</v>
      </c>
      <c r="CB14" s="12">
        <v>3</v>
      </c>
      <c r="CC14" s="12">
        <v>3</v>
      </c>
      <c r="CD14" s="12">
        <v>3</v>
      </c>
      <c r="CE14" s="12">
        <v>3</v>
      </c>
      <c r="CF14" s="12">
        <v>3</v>
      </c>
      <c r="CG14" s="12">
        <v>3</v>
      </c>
      <c r="CH14" s="12">
        <v>3</v>
      </c>
      <c r="CI14" s="12">
        <v>3</v>
      </c>
      <c r="CJ14" s="12">
        <v>3</v>
      </c>
      <c r="CK14" s="12">
        <v>3</v>
      </c>
      <c r="CL14" s="12">
        <v>3</v>
      </c>
      <c r="CM14" s="12">
        <v>3</v>
      </c>
      <c r="CN14" s="12">
        <v>3</v>
      </c>
      <c r="CO14" s="12">
        <v>3</v>
      </c>
      <c r="CP14" s="12">
        <v>3</v>
      </c>
      <c r="CQ14" s="12">
        <v>3</v>
      </c>
      <c r="CR14" s="12">
        <v>3</v>
      </c>
      <c r="CS14" s="12">
        <v>3</v>
      </c>
      <c r="CT14" s="12">
        <v>3</v>
      </c>
      <c r="CU14" s="12">
        <v>3</v>
      </c>
      <c r="CV14" s="12">
        <v>3</v>
      </c>
      <c r="CW14" s="12">
        <v>3</v>
      </c>
      <c r="CX14" s="12">
        <v>3</v>
      </c>
      <c r="CY14" s="12">
        <v>3</v>
      </c>
      <c r="CZ14" s="12">
        <v>3</v>
      </c>
      <c r="DA14" s="12">
        <v>3</v>
      </c>
      <c r="DB14" s="12">
        <v>3</v>
      </c>
      <c r="DC14" s="12">
        <v>3</v>
      </c>
      <c r="DD14" s="12">
        <v>3</v>
      </c>
      <c r="DE14" s="12">
        <v>3</v>
      </c>
      <c r="DF14" s="12">
        <v>3</v>
      </c>
      <c r="DG14" s="12">
        <v>3</v>
      </c>
      <c r="DH14" s="12">
        <v>3</v>
      </c>
      <c r="DI14" s="12">
        <v>3</v>
      </c>
      <c r="DJ14" s="12">
        <v>3</v>
      </c>
      <c r="DK14" s="12">
        <v>3</v>
      </c>
      <c r="DL14" s="12">
        <v>3</v>
      </c>
      <c r="DM14" s="12">
        <v>3</v>
      </c>
      <c r="DN14" s="12">
        <v>3</v>
      </c>
      <c r="DO14" s="12">
        <v>3</v>
      </c>
      <c r="DP14" s="12">
        <v>3</v>
      </c>
      <c r="DQ14" s="12">
        <v>3</v>
      </c>
      <c r="DR14" s="12">
        <v>3</v>
      </c>
      <c r="DS14" s="12">
        <v>3</v>
      </c>
      <c r="DT14" s="12">
        <v>3</v>
      </c>
      <c r="DU14" s="12">
        <v>3</v>
      </c>
      <c r="DV14" s="12">
        <v>3</v>
      </c>
      <c r="DW14" s="12">
        <v>3</v>
      </c>
      <c r="DX14" s="12">
        <v>3</v>
      </c>
      <c r="DY14" s="12">
        <v>3</v>
      </c>
      <c r="DZ14" s="12">
        <v>3</v>
      </c>
      <c r="EA14" s="12">
        <v>3</v>
      </c>
      <c r="EB14" s="12">
        <v>3</v>
      </c>
      <c r="EC14" s="12">
        <v>3</v>
      </c>
      <c r="ED14" s="12">
        <v>3</v>
      </c>
      <c r="EE14" s="12">
        <v>3</v>
      </c>
      <c r="EF14" s="12">
        <v>3</v>
      </c>
      <c r="EG14" s="12">
        <v>3</v>
      </c>
      <c r="EH14" s="12">
        <v>3</v>
      </c>
      <c r="EI14" s="12">
        <v>3</v>
      </c>
      <c r="EJ14" s="12">
        <v>3</v>
      </c>
      <c r="EK14" s="12">
        <v>3</v>
      </c>
      <c r="EL14" s="12">
        <v>3</v>
      </c>
      <c r="EM14" s="12">
        <v>3</v>
      </c>
      <c r="EN14" s="12">
        <v>3</v>
      </c>
      <c r="EO14" s="12">
        <v>3</v>
      </c>
      <c r="EP14" s="12">
        <v>3</v>
      </c>
      <c r="EQ14" s="12">
        <v>3</v>
      </c>
      <c r="ER14" s="12">
        <v>3</v>
      </c>
      <c r="ES14" s="12">
        <v>3</v>
      </c>
      <c r="ET14" s="12">
        <v>3</v>
      </c>
      <c r="EU14" s="12">
        <v>3</v>
      </c>
      <c r="EV14" s="12">
        <v>3</v>
      </c>
      <c r="EW14" s="12">
        <v>3</v>
      </c>
      <c r="EX14" s="12">
        <v>3</v>
      </c>
      <c r="EY14" s="12">
        <v>3</v>
      </c>
      <c r="EZ14" s="12">
        <v>3</v>
      </c>
      <c r="FA14" s="12">
        <v>3</v>
      </c>
      <c r="FB14" s="12">
        <v>3</v>
      </c>
      <c r="FC14" s="12">
        <v>3</v>
      </c>
      <c r="FD14" s="12">
        <v>3</v>
      </c>
      <c r="FE14" s="12">
        <v>3</v>
      </c>
      <c r="FF14" s="12">
        <v>3</v>
      </c>
      <c r="FG14" s="12">
        <v>3</v>
      </c>
      <c r="FH14" s="12">
        <v>3</v>
      </c>
      <c r="FI14" s="12">
        <v>3</v>
      </c>
      <c r="FJ14" s="12">
        <v>3</v>
      </c>
      <c r="FK14" s="12">
        <v>3</v>
      </c>
      <c r="FL14" s="12">
        <v>3</v>
      </c>
      <c r="FM14" s="12">
        <v>3</v>
      </c>
      <c r="FN14" s="12">
        <v>3</v>
      </c>
      <c r="FO14" s="12">
        <v>3</v>
      </c>
      <c r="FP14" s="12">
        <v>3</v>
      </c>
      <c r="FQ14" s="12">
        <v>3</v>
      </c>
      <c r="FR14" s="12">
        <v>3</v>
      </c>
      <c r="FS14" s="12">
        <v>3</v>
      </c>
      <c r="FT14" s="12">
        <v>3</v>
      </c>
      <c r="FU14" s="12">
        <v>3</v>
      </c>
      <c r="FV14" s="12">
        <v>3</v>
      </c>
      <c r="FW14" s="12">
        <v>3</v>
      </c>
      <c r="FX14" s="12">
        <v>3</v>
      </c>
      <c r="FY14" s="12">
        <v>3</v>
      </c>
      <c r="FZ14" s="12">
        <v>3</v>
      </c>
      <c r="GA14" s="12">
        <v>3</v>
      </c>
      <c r="GB14" s="12">
        <v>3</v>
      </c>
      <c r="GC14" s="12">
        <v>3</v>
      </c>
      <c r="GD14" s="12">
        <v>3</v>
      </c>
      <c r="GE14" s="12">
        <v>3</v>
      </c>
      <c r="GF14" s="12">
        <v>3</v>
      </c>
      <c r="GG14" s="12">
        <v>3</v>
      </c>
      <c r="GH14" s="12">
        <v>3</v>
      </c>
      <c r="GI14" s="12">
        <v>3</v>
      </c>
      <c r="GJ14" s="12">
        <v>3</v>
      </c>
      <c r="GK14" s="12">
        <v>3</v>
      </c>
      <c r="GL14" s="12">
        <v>3</v>
      </c>
      <c r="GM14" s="12">
        <v>3</v>
      </c>
      <c r="GN14" s="12">
        <v>3</v>
      </c>
      <c r="GO14" s="12">
        <v>3</v>
      </c>
      <c r="GP14" s="12">
        <v>3</v>
      </c>
      <c r="GQ14" s="12">
        <v>3</v>
      </c>
      <c r="GR14" s="12">
        <v>3</v>
      </c>
      <c r="GS14" s="12">
        <v>3</v>
      </c>
      <c r="GT14" s="12">
        <v>3</v>
      </c>
      <c r="GU14" s="12">
        <v>3</v>
      </c>
      <c r="GV14" s="12">
        <v>3</v>
      </c>
      <c r="GW14" s="12">
        <v>3</v>
      </c>
      <c r="GX14" s="12">
        <v>3</v>
      </c>
      <c r="GY14" s="12">
        <v>3</v>
      </c>
      <c r="GZ14" s="12">
        <v>3</v>
      </c>
      <c r="HA14" s="12">
        <v>3</v>
      </c>
      <c r="HB14" s="12">
        <v>3</v>
      </c>
      <c r="HC14" s="12">
        <v>3</v>
      </c>
      <c r="HD14" s="12">
        <v>3</v>
      </c>
      <c r="HE14" s="12">
        <v>3</v>
      </c>
      <c r="HF14" s="12">
        <v>3</v>
      </c>
      <c r="HG14" s="12">
        <v>3</v>
      </c>
      <c r="HH14" s="12">
        <v>3</v>
      </c>
      <c r="HI14" s="12">
        <v>3</v>
      </c>
    </row>
    <row r="15" spans="1:217" ht="18" customHeight="1" x14ac:dyDescent="0.4">
      <c r="A15" s="83"/>
      <c r="B15" s="22" t="s">
        <v>251</v>
      </c>
      <c r="C15" s="23">
        <v>6</v>
      </c>
      <c r="D15" s="10" t="e">
        <f>HLOOKUP(入力シート!$D$10,樹種!$F$5:$HI$41,11,FALSE)</f>
        <v>#N/A</v>
      </c>
      <c r="F15" s="12">
        <v>3</v>
      </c>
      <c r="G15" s="12">
        <v>3</v>
      </c>
      <c r="H15" s="12">
        <v>3</v>
      </c>
      <c r="I15" s="12">
        <v>3</v>
      </c>
      <c r="J15" s="12">
        <v>3</v>
      </c>
      <c r="K15" s="12">
        <v>3</v>
      </c>
      <c r="L15" s="12">
        <v>3</v>
      </c>
      <c r="M15" s="12">
        <v>3</v>
      </c>
      <c r="N15" s="12">
        <v>3</v>
      </c>
      <c r="O15" s="12">
        <v>3</v>
      </c>
      <c r="P15" s="12">
        <v>3</v>
      </c>
      <c r="Q15" s="12">
        <v>3</v>
      </c>
      <c r="R15" s="12">
        <v>3</v>
      </c>
      <c r="S15" s="12">
        <v>3</v>
      </c>
      <c r="T15" s="12">
        <v>3</v>
      </c>
      <c r="U15" s="12">
        <v>3</v>
      </c>
      <c r="V15" s="12">
        <v>3</v>
      </c>
      <c r="W15" s="12">
        <v>3</v>
      </c>
      <c r="X15" s="12">
        <v>3</v>
      </c>
      <c r="Y15" s="12">
        <v>3</v>
      </c>
      <c r="Z15" s="12">
        <v>3</v>
      </c>
      <c r="AA15" s="12">
        <v>3</v>
      </c>
      <c r="AB15" s="12">
        <v>3</v>
      </c>
      <c r="AC15" s="12">
        <v>3</v>
      </c>
      <c r="AD15" s="12">
        <v>3</v>
      </c>
      <c r="AE15" s="12">
        <v>3</v>
      </c>
      <c r="AF15" s="12">
        <v>3</v>
      </c>
      <c r="AG15" s="12">
        <v>3</v>
      </c>
      <c r="AH15" s="12">
        <v>3</v>
      </c>
      <c r="AI15" s="12">
        <v>3</v>
      </c>
      <c r="AJ15" s="12">
        <v>3</v>
      </c>
      <c r="AK15" s="12">
        <v>3</v>
      </c>
      <c r="AL15" s="12">
        <v>3</v>
      </c>
      <c r="AM15" s="12">
        <v>3</v>
      </c>
      <c r="AN15" s="12">
        <v>3</v>
      </c>
      <c r="AO15" s="12">
        <v>3</v>
      </c>
      <c r="AP15" s="12">
        <v>3</v>
      </c>
      <c r="AQ15" s="12">
        <v>3</v>
      </c>
      <c r="AR15" s="12">
        <v>3</v>
      </c>
      <c r="AS15" s="12">
        <v>3</v>
      </c>
      <c r="AT15" s="12">
        <v>3</v>
      </c>
      <c r="AU15" s="12">
        <v>3</v>
      </c>
      <c r="AV15" s="12">
        <v>3</v>
      </c>
      <c r="AW15" s="12">
        <v>3</v>
      </c>
      <c r="AX15" s="12">
        <v>3</v>
      </c>
      <c r="AY15" s="12">
        <v>3</v>
      </c>
      <c r="AZ15" s="12">
        <v>3</v>
      </c>
      <c r="BA15" s="12">
        <v>3</v>
      </c>
      <c r="BB15" s="12">
        <v>3</v>
      </c>
      <c r="BC15" s="12">
        <v>3</v>
      </c>
      <c r="BD15" s="12">
        <v>3</v>
      </c>
      <c r="BE15" s="12">
        <v>3</v>
      </c>
      <c r="BF15" s="12">
        <v>3</v>
      </c>
      <c r="BG15" s="12">
        <v>3</v>
      </c>
      <c r="BH15" s="12">
        <v>3</v>
      </c>
      <c r="BI15" s="12">
        <v>3</v>
      </c>
      <c r="BJ15" s="12">
        <v>3</v>
      </c>
      <c r="BK15" s="12">
        <v>3</v>
      </c>
      <c r="BL15" s="12">
        <v>3</v>
      </c>
      <c r="BM15" s="12">
        <v>3</v>
      </c>
      <c r="BN15" s="12">
        <v>3</v>
      </c>
      <c r="BO15" s="12">
        <v>3</v>
      </c>
      <c r="BP15" s="12">
        <v>3</v>
      </c>
      <c r="BQ15" s="12">
        <v>3</v>
      </c>
      <c r="BR15" s="12">
        <v>3</v>
      </c>
      <c r="BS15" s="12">
        <v>3</v>
      </c>
      <c r="BT15" s="12">
        <v>3</v>
      </c>
      <c r="BU15" s="12">
        <v>3</v>
      </c>
      <c r="BV15" s="12">
        <v>3</v>
      </c>
      <c r="BW15" s="12">
        <v>3</v>
      </c>
      <c r="BX15" s="12">
        <v>3</v>
      </c>
      <c r="BY15" s="12">
        <v>3</v>
      </c>
      <c r="BZ15" s="12">
        <v>3</v>
      </c>
      <c r="CA15" s="12">
        <v>3</v>
      </c>
      <c r="CB15" s="12">
        <v>3</v>
      </c>
      <c r="CC15" s="12">
        <v>3</v>
      </c>
      <c r="CD15" s="12">
        <v>3</v>
      </c>
      <c r="CE15" s="12">
        <v>3</v>
      </c>
      <c r="CF15" s="12">
        <v>3</v>
      </c>
      <c r="CG15" s="12">
        <v>3</v>
      </c>
      <c r="CH15" s="12">
        <v>3</v>
      </c>
      <c r="CI15" s="12">
        <v>3</v>
      </c>
      <c r="CJ15" s="12">
        <v>3</v>
      </c>
      <c r="CK15" s="12">
        <v>3</v>
      </c>
      <c r="CL15" s="12">
        <v>3</v>
      </c>
      <c r="CM15" s="12">
        <v>3</v>
      </c>
      <c r="CN15" s="12">
        <v>3</v>
      </c>
      <c r="CO15" s="12">
        <v>3</v>
      </c>
      <c r="CP15" s="12">
        <v>3</v>
      </c>
      <c r="CQ15" s="12">
        <v>3</v>
      </c>
      <c r="CR15" s="12">
        <v>3</v>
      </c>
      <c r="CS15" s="12">
        <v>3</v>
      </c>
      <c r="CT15" s="12">
        <v>3</v>
      </c>
      <c r="CU15" s="12">
        <v>3</v>
      </c>
      <c r="CV15" s="12">
        <v>3</v>
      </c>
      <c r="CW15" s="12">
        <v>3</v>
      </c>
      <c r="CX15" s="12">
        <v>3</v>
      </c>
      <c r="CY15" s="12">
        <v>3</v>
      </c>
      <c r="CZ15" s="12">
        <v>3</v>
      </c>
      <c r="DA15" s="12">
        <v>3</v>
      </c>
      <c r="DB15" s="12">
        <v>3</v>
      </c>
      <c r="DC15" s="12">
        <v>3</v>
      </c>
      <c r="DD15" s="12">
        <v>3</v>
      </c>
      <c r="DE15" s="12">
        <v>3</v>
      </c>
      <c r="DF15" s="12">
        <v>3</v>
      </c>
      <c r="DG15" s="12">
        <v>3</v>
      </c>
      <c r="DH15" s="12">
        <v>3</v>
      </c>
      <c r="DI15" s="12">
        <v>3</v>
      </c>
      <c r="DJ15" s="12">
        <v>3</v>
      </c>
      <c r="DK15" s="12">
        <v>3</v>
      </c>
      <c r="DL15" s="12">
        <v>3</v>
      </c>
      <c r="DM15" s="12">
        <v>3</v>
      </c>
      <c r="DN15" s="12">
        <v>3</v>
      </c>
      <c r="DO15" s="12">
        <v>3</v>
      </c>
      <c r="DP15" s="12">
        <v>3</v>
      </c>
      <c r="DQ15" s="12">
        <v>3</v>
      </c>
      <c r="DR15" s="12">
        <v>3</v>
      </c>
      <c r="DS15" s="12">
        <v>3</v>
      </c>
      <c r="DT15" s="12">
        <v>3</v>
      </c>
      <c r="DU15" s="12">
        <v>3</v>
      </c>
      <c r="DV15" s="12">
        <v>3</v>
      </c>
      <c r="DW15" s="12">
        <v>3</v>
      </c>
      <c r="DX15" s="12">
        <v>3</v>
      </c>
      <c r="DY15" s="12">
        <v>3</v>
      </c>
      <c r="DZ15" s="12">
        <v>3</v>
      </c>
      <c r="EA15" s="12">
        <v>3</v>
      </c>
      <c r="EB15" s="12">
        <v>3</v>
      </c>
      <c r="EC15" s="12">
        <v>3</v>
      </c>
      <c r="ED15" s="12">
        <v>3</v>
      </c>
      <c r="EE15" s="12">
        <v>3</v>
      </c>
      <c r="EF15" s="12">
        <v>3</v>
      </c>
      <c r="EG15" s="12">
        <v>3</v>
      </c>
      <c r="EH15" s="12">
        <v>3</v>
      </c>
      <c r="EI15" s="12">
        <v>3</v>
      </c>
      <c r="EJ15" s="12">
        <v>3</v>
      </c>
      <c r="EK15" s="12">
        <v>3</v>
      </c>
      <c r="EL15" s="12">
        <v>3</v>
      </c>
      <c r="EM15" s="12">
        <v>3</v>
      </c>
      <c r="EN15" s="12">
        <v>3</v>
      </c>
      <c r="EO15" s="12">
        <v>3</v>
      </c>
      <c r="EP15" s="12">
        <v>3</v>
      </c>
      <c r="EQ15" s="12">
        <v>3</v>
      </c>
      <c r="ER15" s="12">
        <v>3</v>
      </c>
      <c r="ES15" s="12">
        <v>3</v>
      </c>
      <c r="ET15" s="12">
        <v>3</v>
      </c>
      <c r="EU15" s="12">
        <v>3</v>
      </c>
      <c r="EV15" s="12">
        <v>3</v>
      </c>
      <c r="EW15" s="12">
        <v>3</v>
      </c>
      <c r="EX15" s="12">
        <v>3</v>
      </c>
      <c r="EY15" s="12">
        <v>3</v>
      </c>
      <c r="EZ15" s="12">
        <v>3</v>
      </c>
      <c r="FA15" s="12">
        <v>3</v>
      </c>
      <c r="FB15" s="12">
        <v>3</v>
      </c>
      <c r="FC15" s="12">
        <v>3</v>
      </c>
      <c r="FD15" s="12">
        <v>3</v>
      </c>
      <c r="FE15" s="12">
        <v>3</v>
      </c>
      <c r="FF15" s="12">
        <v>3</v>
      </c>
      <c r="FG15" s="12">
        <v>3</v>
      </c>
      <c r="FH15" s="12">
        <v>3</v>
      </c>
      <c r="FI15" s="12">
        <v>3</v>
      </c>
      <c r="FJ15" s="12">
        <v>3</v>
      </c>
      <c r="FK15" s="12">
        <v>3</v>
      </c>
      <c r="FL15" s="12">
        <v>3</v>
      </c>
      <c r="FM15" s="12">
        <v>3</v>
      </c>
      <c r="FN15" s="12">
        <v>3</v>
      </c>
      <c r="FO15" s="12">
        <v>3</v>
      </c>
      <c r="FP15" s="12">
        <v>3</v>
      </c>
      <c r="FQ15" s="12">
        <v>3</v>
      </c>
      <c r="FR15" s="12">
        <v>3</v>
      </c>
      <c r="FS15" s="12">
        <v>3</v>
      </c>
      <c r="FT15" s="12">
        <v>3</v>
      </c>
      <c r="FU15" s="12">
        <v>3</v>
      </c>
      <c r="FV15" s="12">
        <v>3</v>
      </c>
      <c r="FW15" s="12">
        <v>3</v>
      </c>
      <c r="FX15" s="12">
        <v>3</v>
      </c>
      <c r="FY15" s="12">
        <v>3</v>
      </c>
      <c r="FZ15" s="12">
        <v>3</v>
      </c>
      <c r="GA15" s="12">
        <v>3</v>
      </c>
      <c r="GB15" s="12">
        <v>3</v>
      </c>
      <c r="GC15" s="12">
        <v>3</v>
      </c>
      <c r="GD15" s="12">
        <v>3</v>
      </c>
      <c r="GE15" s="12">
        <v>3</v>
      </c>
      <c r="GF15" s="12">
        <v>3</v>
      </c>
      <c r="GG15" s="12">
        <v>3</v>
      </c>
      <c r="GH15" s="12">
        <v>3</v>
      </c>
      <c r="GI15" s="12">
        <v>3</v>
      </c>
      <c r="GJ15" s="12">
        <v>3</v>
      </c>
      <c r="GK15" s="12">
        <v>3</v>
      </c>
      <c r="GL15" s="12">
        <v>3</v>
      </c>
      <c r="GM15" s="12">
        <v>3</v>
      </c>
      <c r="GN15" s="12">
        <v>3</v>
      </c>
      <c r="GO15" s="12">
        <v>3</v>
      </c>
      <c r="GP15" s="12">
        <v>3</v>
      </c>
      <c r="GQ15" s="12">
        <v>3</v>
      </c>
      <c r="GR15" s="12">
        <v>3</v>
      </c>
      <c r="GS15" s="12">
        <v>3</v>
      </c>
      <c r="GT15" s="12">
        <v>3</v>
      </c>
      <c r="GU15" s="12">
        <v>3</v>
      </c>
      <c r="GV15" s="12">
        <v>3</v>
      </c>
      <c r="GW15" s="12">
        <v>3</v>
      </c>
      <c r="GX15" s="12">
        <v>3</v>
      </c>
      <c r="GY15" s="12">
        <v>3</v>
      </c>
      <c r="GZ15" s="12">
        <v>3</v>
      </c>
      <c r="HA15" s="12">
        <v>3</v>
      </c>
      <c r="HB15" s="12">
        <v>3</v>
      </c>
      <c r="HC15" s="12">
        <v>3</v>
      </c>
      <c r="HD15" s="12">
        <v>3</v>
      </c>
      <c r="HE15" s="12">
        <v>3</v>
      </c>
      <c r="HF15" s="12">
        <v>3</v>
      </c>
      <c r="HG15" s="12">
        <v>3</v>
      </c>
      <c r="HH15" s="12">
        <v>3</v>
      </c>
      <c r="HI15" s="12">
        <v>3</v>
      </c>
    </row>
    <row r="16" spans="1:217" ht="18" customHeight="1" x14ac:dyDescent="0.4">
      <c r="A16" s="83"/>
      <c r="B16" s="22" t="s">
        <v>252</v>
      </c>
      <c r="C16" s="23">
        <v>6</v>
      </c>
      <c r="D16" s="10" t="e">
        <f>HLOOKUP(入力シート!$D$10,樹種!$F$5:$HI$41,12,FALSE)</f>
        <v>#N/A</v>
      </c>
      <c r="F16" s="12">
        <v>3</v>
      </c>
      <c r="G16" s="12">
        <v>3</v>
      </c>
      <c r="H16" s="12">
        <v>3</v>
      </c>
      <c r="I16" s="12">
        <v>3</v>
      </c>
      <c r="J16" s="12">
        <v>3</v>
      </c>
      <c r="K16" s="12">
        <v>3</v>
      </c>
      <c r="L16" s="12">
        <v>3</v>
      </c>
      <c r="M16" s="12">
        <v>3</v>
      </c>
      <c r="N16" s="12">
        <v>3</v>
      </c>
      <c r="O16" s="12">
        <v>3</v>
      </c>
      <c r="P16" s="12">
        <v>3</v>
      </c>
      <c r="Q16" s="12">
        <v>3</v>
      </c>
      <c r="R16" s="12">
        <v>3</v>
      </c>
      <c r="S16" s="12">
        <v>3</v>
      </c>
      <c r="T16" s="12">
        <v>3</v>
      </c>
      <c r="U16" s="12">
        <v>3</v>
      </c>
      <c r="V16" s="12">
        <v>3</v>
      </c>
      <c r="W16" s="12">
        <v>3</v>
      </c>
      <c r="X16" s="12">
        <v>3</v>
      </c>
      <c r="Y16" s="12">
        <v>3</v>
      </c>
      <c r="Z16" s="12">
        <v>3</v>
      </c>
      <c r="AA16" s="12">
        <v>3</v>
      </c>
      <c r="AB16" s="12">
        <v>3</v>
      </c>
      <c r="AC16" s="12">
        <v>3</v>
      </c>
      <c r="AD16" s="12">
        <v>3</v>
      </c>
      <c r="AE16" s="12">
        <v>3</v>
      </c>
      <c r="AF16" s="12">
        <v>3</v>
      </c>
      <c r="AG16" s="12">
        <v>3</v>
      </c>
      <c r="AH16" s="12">
        <v>3</v>
      </c>
      <c r="AI16" s="12">
        <v>3</v>
      </c>
      <c r="AJ16" s="12">
        <v>3</v>
      </c>
      <c r="AK16" s="12">
        <v>3</v>
      </c>
      <c r="AL16" s="12">
        <v>3</v>
      </c>
      <c r="AM16" s="12">
        <v>3</v>
      </c>
      <c r="AN16" s="12">
        <v>3</v>
      </c>
      <c r="AO16" s="12">
        <v>3</v>
      </c>
      <c r="AP16" s="12">
        <v>3</v>
      </c>
      <c r="AQ16" s="12">
        <v>3</v>
      </c>
      <c r="AR16" s="12">
        <v>3</v>
      </c>
      <c r="AS16" s="12">
        <v>3</v>
      </c>
      <c r="AT16" s="12">
        <v>3</v>
      </c>
      <c r="AU16" s="12">
        <v>3</v>
      </c>
      <c r="AV16" s="12">
        <v>3</v>
      </c>
      <c r="AW16" s="12">
        <v>3</v>
      </c>
      <c r="AX16" s="12">
        <v>3</v>
      </c>
      <c r="AY16" s="12">
        <v>3</v>
      </c>
      <c r="AZ16" s="12">
        <v>3</v>
      </c>
      <c r="BA16" s="12">
        <v>3</v>
      </c>
      <c r="BB16" s="12">
        <v>3</v>
      </c>
      <c r="BC16" s="12">
        <v>3</v>
      </c>
      <c r="BD16" s="12">
        <v>3</v>
      </c>
      <c r="BE16" s="12">
        <v>3</v>
      </c>
      <c r="BF16" s="12">
        <v>3</v>
      </c>
      <c r="BG16" s="12">
        <v>3</v>
      </c>
      <c r="BH16" s="12">
        <v>3</v>
      </c>
      <c r="BI16" s="12">
        <v>3</v>
      </c>
      <c r="BJ16" s="12">
        <v>3</v>
      </c>
      <c r="BK16" s="12">
        <v>3</v>
      </c>
      <c r="BL16" s="12">
        <v>3</v>
      </c>
      <c r="BM16" s="12">
        <v>3</v>
      </c>
      <c r="BN16" s="12">
        <v>3</v>
      </c>
      <c r="BO16" s="12">
        <v>3</v>
      </c>
      <c r="BP16" s="12">
        <v>3</v>
      </c>
      <c r="BQ16" s="12">
        <v>3</v>
      </c>
      <c r="BR16" s="12">
        <v>3</v>
      </c>
      <c r="BS16" s="12">
        <v>3</v>
      </c>
      <c r="BT16" s="12">
        <v>3</v>
      </c>
      <c r="BU16" s="12">
        <v>3</v>
      </c>
      <c r="BV16" s="12">
        <v>3</v>
      </c>
      <c r="BW16" s="12">
        <v>3</v>
      </c>
      <c r="BX16" s="12">
        <v>3</v>
      </c>
      <c r="BY16" s="12">
        <v>3</v>
      </c>
      <c r="BZ16" s="12">
        <v>3</v>
      </c>
      <c r="CA16" s="12">
        <v>3</v>
      </c>
      <c r="CB16" s="12">
        <v>3</v>
      </c>
      <c r="CC16" s="12">
        <v>3</v>
      </c>
      <c r="CD16" s="12">
        <v>3</v>
      </c>
      <c r="CE16" s="12">
        <v>3</v>
      </c>
      <c r="CF16" s="12">
        <v>3</v>
      </c>
      <c r="CG16" s="12">
        <v>3</v>
      </c>
      <c r="CH16" s="12">
        <v>3</v>
      </c>
      <c r="CI16" s="12">
        <v>3</v>
      </c>
      <c r="CJ16" s="12">
        <v>3</v>
      </c>
      <c r="CK16" s="12">
        <v>3</v>
      </c>
      <c r="CL16" s="12">
        <v>3</v>
      </c>
      <c r="CM16" s="12">
        <v>3</v>
      </c>
      <c r="CN16" s="12">
        <v>3</v>
      </c>
      <c r="CO16" s="12">
        <v>3</v>
      </c>
      <c r="CP16" s="12">
        <v>3</v>
      </c>
      <c r="CQ16" s="12">
        <v>3</v>
      </c>
      <c r="CR16" s="12">
        <v>3</v>
      </c>
      <c r="CS16" s="12">
        <v>3</v>
      </c>
      <c r="CT16" s="12">
        <v>3</v>
      </c>
      <c r="CU16" s="12">
        <v>3</v>
      </c>
      <c r="CV16" s="12">
        <v>3</v>
      </c>
      <c r="CW16" s="12">
        <v>3</v>
      </c>
      <c r="CX16" s="12">
        <v>3</v>
      </c>
      <c r="CY16" s="12">
        <v>3</v>
      </c>
      <c r="CZ16" s="12">
        <v>3</v>
      </c>
      <c r="DA16" s="12">
        <v>3</v>
      </c>
      <c r="DB16" s="12">
        <v>3</v>
      </c>
      <c r="DC16" s="12">
        <v>3</v>
      </c>
      <c r="DD16" s="12">
        <v>3</v>
      </c>
      <c r="DE16" s="12">
        <v>3</v>
      </c>
      <c r="DF16" s="12">
        <v>3</v>
      </c>
      <c r="DG16" s="12">
        <v>3</v>
      </c>
      <c r="DH16" s="12">
        <v>3</v>
      </c>
      <c r="DI16" s="12">
        <v>3</v>
      </c>
      <c r="DJ16" s="12">
        <v>3</v>
      </c>
      <c r="DK16" s="12">
        <v>3</v>
      </c>
      <c r="DL16" s="12">
        <v>3</v>
      </c>
      <c r="DM16" s="12">
        <v>3</v>
      </c>
      <c r="DN16" s="12">
        <v>3</v>
      </c>
      <c r="DO16" s="12">
        <v>3</v>
      </c>
      <c r="DP16" s="12">
        <v>3</v>
      </c>
      <c r="DQ16" s="12">
        <v>3</v>
      </c>
      <c r="DR16" s="12">
        <v>3</v>
      </c>
      <c r="DS16" s="12">
        <v>3</v>
      </c>
      <c r="DT16" s="12">
        <v>3</v>
      </c>
      <c r="DU16" s="12">
        <v>3</v>
      </c>
      <c r="DV16" s="12">
        <v>3</v>
      </c>
      <c r="DW16" s="12">
        <v>3</v>
      </c>
      <c r="DX16" s="12">
        <v>3</v>
      </c>
      <c r="DY16" s="12">
        <v>3</v>
      </c>
      <c r="DZ16" s="12">
        <v>3</v>
      </c>
      <c r="EA16" s="12">
        <v>3</v>
      </c>
      <c r="EB16" s="12">
        <v>3</v>
      </c>
      <c r="EC16" s="12">
        <v>3</v>
      </c>
      <c r="ED16" s="12">
        <v>3</v>
      </c>
      <c r="EE16" s="12">
        <v>3</v>
      </c>
      <c r="EF16" s="12">
        <v>3</v>
      </c>
      <c r="EG16" s="12">
        <v>3</v>
      </c>
      <c r="EH16" s="12">
        <v>3</v>
      </c>
      <c r="EI16" s="12">
        <v>3</v>
      </c>
      <c r="EJ16" s="12">
        <v>3</v>
      </c>
      <c r="EK16" s="12">
        <v>3</v>
      </c>
      <c r="EL16" s="12">
        <v>3</v>
      </c>
      <c r="EM16" s="12">
        <v>3</v>
      </c>
      <c r="EN16" s="12">
        <v>3</v>
      </c>
      <c r="EO16" s="12">
        <v>3</v>
      </c>
      <c r="EP16" s="12">
        <v>3</v>
      </c>
      <c r="EQ16" s="12">
        <v>3</v>
      </c>
      <c r="ER16" s="12">
        <v>3</v>
      </c>
      <c r="ES16" s="12">
        <v>3</v>
      </c>
      <c r="ET16" s="12">
        <v>3</v>
      </c>
      <c r="EU16" s="12">
        <v>3</v>
      </c>
      <c r="EV16" s="12">
        <v>3</v>
      </c>
      <c r="EW16" s="12">
        <v>3</v>
      </c>
      <c r="EX16" s="12">
        <v>3</v>
      </c>
      <c r="EY16" s="12">
        <v>3</v>
      </c>
      <c r="EZ16" s="12">
        <v>3</v>
      </c>
      <c r="FA16" s="12">
        <v>3</v>
      </c>
      <c r="FB16" s="12">
        <v>3</v>
      </c>
      <c r="FC16" s="12">
        <v>3</v>
      </c>
      <c r="FD16" s="12">
        <v>3</v>
      </c>
      <c r="FE16" s="12">
        <v>3</v>
      </c>
      <c r="FF16" s="12">
        <v>3</v>
      </c>
      <c r="FG16" s="12">
        <v>3</v>
      </c>
      <c r="FH16" s="12">
        <v>3</v>
      </c>
      <c r="FI16" s="12">
        <v>3</v>
      </c>
      <c r="FJ16" s="12">
        <v>3</v>
      </c>
      <c r="FK16" s="12">
        <v>3</v>
      </c>
      <c r="FL16" s="12">
        <v>3</v>
      </c>
      <c r="FM16" s="12">
        <v>3</v>
      </c>
      <c r="FN16" s="12">
        <v>3</v>
      </c>
      <c r="FO16" s="12">
        <v>3</v>
      </c>
      <c r="FP16" s="12">
        <v>3</v>
      </c>
      <c r="FQ16" s="12">
        <v>3</v>
      </c>
      <c r="FR16" s="12">
        <v>3</v>
      </c>
      <c r="FS16" s="12">
        <v>3</v>
      </c>
      <c r="FT16" s="12">
        <v>3</v>
      </c>
      <c r="FU16" s="12">
        <v>3</v>
      </c>
      <c r="FV16" s="12">
        <v>3</v>
      </c>
      <c r="FW16" s="12">
        <v>3</v>
      </c>
      <c r="FX16" s="12">
        <v>3</v>
      </c>
      <c r="FY16" s="12">
        <v>3</v>
      </c>
      <c r="FZ16" s="12">
        <v>3</v>
      </c>
      <c r="GA16" s="12">
        <v>3</v>
      </c>
      <c r="GB16" s="12">
        <v>3</v>
      </c>
      <c r="GC16" s="12">
        <v>3</v>
      </c>
      <c r="GD16" s="12">
        <v>3</v>
      </c>
      <c r="GE16" s="12">
        <v>3</v>
      </c>
      <c r="GF16" s="12">
        <v>3</v>
      </c>
      <c r="GG16" s="12">
        <v>3</v>
      </c>
      <c r="GH16" s="12">
        <v>3</v>
      </c>
      <c r="GI16" s="12">
        <v>3</v>
      </c>
      <c r="GJ16" s="12">
        <v>3</v>
      </c>
      <c r="GK16" s="12">
        <v>3</v>
      </c>
      <c r="GL16" s="12">
        <v>3</v>
      </c>
      <c r="GM16" s="12">
        <v>3</v>
      </c>
      <c r="GN16" s="12">
        <v>3</v>
      </c>
      <c r="GO16" s="12">
        <v>3</v>
      </c>
      <c r="GP16" s="12">
        <v>3</v>
      </c>
      <c r="GQ16" s="12">
        <v>3</v>
      </c>
      <c r="GR16" s="12">
        <v>3</v>
      </c>
      <c r="GS16" s="12">
        <v>3</v>
      </c>
      <c r="GT16" s="12">
        <v>3</v>
      </c>
      <c r="GU16" s="12">
        <v>3</v>
      </c>
      <c r="GV16" s="12">
        <v>3</v>
      </c>
      <c r="GW16" s="12">
        <v>3</v>
      </c>
      <c r="GX16" s="12">
        <v>3</v>
      </c>
      <c r="GY16" s="12">
        <v>3</v>
      </c>
      <c r="GZ16" s="12">
        <v>3</v>
      </c>
      <c r="HA16" s="12">
        <v>3</v>
      </c>
      <c r="HB16" s="12">
        <v>3</v>
      </c>
      <c r="HC16" s="12">
        <v>3</v>
      </c>
      <c r="HD16" s="12">
        <v>3</v>
      </c>
      <c r="HE16" s="12">
        <v>3</v>
      </c>
      <c r="HF16" s="12">
        <v>3</v>
      </c>
      <c r="HG16" s="12">
        <v>3</v>
      </c>
      <c r="HH16" s="12">
        <v>3</v>
      </c>
      <c r="HI16" s="12">
        <v>3</v>
      </c>
    </row>
    <row r="17" spans="1:217" ht="18" customHeight="1" x14ac:dyDescent="0.4">
      <c r="A17" s="84"/>
      <c r="B17" s="22" t="s">
        <v>253</v>
      </c>
      <c r="C17" s="23">
        <v>5</v>
      </c>
      <c r="D17" s="10" t="e">
        <f>HLOOKUP(入力シート!$D$10,樹種!$F$5:$HI$41,13,FALSE)</f>
        <v>#N/A</v>
      </c>
      <c r="F17" s="24">
        <v>5</v>
      </c>
      <c r="G17" s="24">
        <v>5</v>
      </c>
      <c r="H17" s="24">
        <v>5</v>
      </c>
      <c r="I17" s="24">
        <v>5</v>
      </c>
      <c r="J17" s="24">
        <v>5</v>
      </c>
      <c r="K17" s="24">
        <v>5</v>
      </c>
      <c r="L17" s="24">
        <v>5</v>
      </c>
      <c r="M17" s="24">
        <v>5</v>
      </c>
      <c r="N17" s="24">
        <v>5</v>
      </c>
      <c r="O17" s="24">
        <v>5</v>
      </c>
      <c r="P17" s="24">
        <v>5</v>
      </c>
      <c r="Q17" s="24">
        <v>5</v>
      </c>
      <c r="R17" s="24">
        <v>5</v>
      </c>
      <c r="S17" s="24">
        <v>5</v>
      </c>
      <c r="T17" s="24">
        <v>5</v>
      </c>
      <c r="U17" s="24">
        <v>5</v>
      </c>
      <c r="V17" s="24">
        <v>5</v>
      </c>
      <c r="W17" s="24">
        <v>5</v>
      </c>
      <c r="X17" s="24">
        <v>5</v>
      </c>
      <c r="Y17" s="24">
        <v>5</v>
      </c>
      <c r="Z17" s="24">
        <v>5</v>
      </c>
      <c r="AA17" s="24">
        <v>5</v>
      </c>
      <c r="AB17" s="24">
        <v>5</v>
      </c>
      <c r="AC17" s="24">
        <v>5</v>
      </c>
      <c r="AD17" s="24">
        <v>5</v>
      </c>
      <c r="AE17" s="24">
        <v>5</v>
      </c>
      <c r="AF17" s="24">
        <v>5</v>
      </c>
      <c r="AG17" s="24">
        <v>5</v>
      </c>
      <c r="AH17" s="24">
        <v>5</v>
      </c>
      <c r="AI17" s="24">
        <v>5</v>
      </c>
      <c r="AJ17" s="24">
        <v>5</v>
      </c>
      <c r="AK17" s="24">
        <v>5</v>
      </c>
      <c r="AL17" s="24">
        <v>5</v>
      </c>
      <c r="AM17" s="24">
        <v>5</v>
      </c>
      <c r="AN17" s="24">
        <v>5</v>
      </c>
      <c r="AO17" s="24">
        <v>5</v>
      </c>
      <c r="AP17" s="24">
        <v>5</v>
      </c>
      <c r="AQ17" s="24">
        <v>5</v>
      </c>
      <c r="AR17" s="24">
        <v>5</v>
      </c>
      <c r="AS17" s="24">
        <v>5</v>
      </c>
      <c r="AT17" s="24">
        <v>5</v>
      </c>
      <c r="AU17" s="24">
        <v>5</v>
      </c>
      <c r="AV17" s="24">
        <v>5</v>
      </c>
      <c r="AW17" s="24">
        <v>5</v>
      </c>
      <c r="AX17" s="24">
        <v>5</v>
      </c>
      <c r="AY17" s="24">
        <v>5</v>
      </c>
      <c r="AZ17" s="24">
        <v>5</v>
      </c>
      <c r="BA17" s="24">
        <v>5</v>
      </c>
      <c r="BB17" s="24">
        <v>5</v>
      </c>
      <c r="BC17" s="24">
        <v>5</v>
      </c>
      <c r="BD17" s="24">
        <v>5</v>
      </c>
      <c r="BE17" s="24">
        <v>5</v>
      </c>
      <c r="BF17" s="24">
        <v>5</v>
      </c>
      <c r="BG17" s="24">
        <v>5</v>
      </c>
      <c r="BH17" s="24">
        <v>5</v>
      </c>
      <c r="BI17" s="24">
        <v>5</v>
      </c>
      <c r="BJ17" s="24">
        <v>5</v>
      </c>
      <c r="BK17" s="24">
        <v>5</v>
      </c>
      <c r="BL17" s="24">
        <v>5</v>
      </c>
      <c r="BM17" s="24">
        <v>5</v>
      </c>
      <c r="BN17" s="24">
        <v>5</v>
      </c>
      <c r="BO17" s="24">
        <v>5</v>
      </c>
      <c r="BP17" s="24">
        <v>5</v>
      </c>
      <c r="BQ17" s="24">
        <v>5</v>
      </c>
      <c r="BR17" s="24">
        <v>5</v>
      </c>
      <c r="BS17" s="24">
        <v>5</v>
      </c>
      <c r="BT17" s="24">
        <v>5</v>
      </c>
      <c r="BU17" s="24">
        <v>5</v>
      </c>
      <c r="BV17" s="24">
        <v>5</v>
      </c>
      <c r="BW17" s="24">
        <v>5</v>
      </c>
      <c r="BX17" s="24">
        <v>5</v>
      </c>
      <c r="BY17" s="24">
        <v>5</v>
      </c>
      <c r="BZ17" s="24">
        <v>5</v>
      </c>
      <c r="CA17" s="24">
        <v>5</v>
      </c>
      <c r="CB17" s="24">
        <v>5</v>
      </c>
      <c r="CC17" s="24">
        <v>5</v>
      </c>
      <c r="CD17" s="24">
        <v>5</v>
      </c>
      <c r="CE17" s="24">
        <v>5</v>
      </c>
      <c r="CF17" s="24">
        <v>5</v>
      </c>
      <c r="CG17" s="24">
        <v>5</v>
      </c>
      <c r="CH17" s="24">
        <v>5</v>
      </c>
      <c r="CI17" s="24">
        <v>5</v>
      </c>
      <c r="CJ17" s="24">
        <v>5</v>
      </c>
      <c r="CK17" s="24">
        <v>5</v>
      </c>
      <c r="CL17" s="24">
        <v>5</v>
      </c>
      <c r="CM17" s="24">
        <v>5</v>
      </c>
      <c r="CN17" s="24">
        <v>5</v>
      </c>
      <c r="CO17" s="24">
        <v>5</v>
      </c>
      <c r="CP17" s="24">
        <v>5</v>
      </c>
      <c r="CQ17" s="24">
        <v>5</v>
      </c>
      <c r="CR17" s="24">
        <v>5</v>
      </c>
      <c r="CS17" s="24">
        <v>5</v>
      </c>
      <c r="CT17" s="24">
        <v>5</v>
      </c>
      <c r="CU17" s="24">
        <v>5</v>
      </c>
      <c r="CV17" s="24">
        <v>5</v>
      </c>
      <c r="CW17" s="24">
        <v>5</v>
      </c>
      <c r="CX17" s="24">
        <v>5</v>
      </c>
      <c r="CY17" s="24">
        <v>5</v>
      </c>
      <c r="CZ17" s="24">
        <v>5</v>
      </c>
      <c r="DA17" s="24">
        <v>5</v>
      </c>
      <c r="DB17" s="24">
        <v>5</v>
      </c>
      <c r="DC17" s="24">
        <v>5</v>
      </c>
      <c r="DD17" s="24">
        <v>5</v>
      </c>
      <c r="DE17" s="24">
        <v>5</v>
      </c>
      <c r="DF17" s="24">
        <v>5</v>
      </c>
      <c r="DG17" s="24">
        <v>5</v>
      </c>
      <c r="DH17" s="24">
        <v>5</v>
      </c>
      <c r="DI17" s="24">
        <v>5</v>
      </c>
      <c r="DJ17" s="24">
        <v>5</v>
      </c>
      <c r="DK17" s="24">
        <v>5</v>
      </c>
      <c r="DL17" s="24">
        <v>5</v>
      </c>
      <c r="DM17" s="24">
        <v>5</v>
      </c>
      <c r="DN17" s="24">
        <v>5</v>
      </c>
      <c r="DO17" s="24">
        <v>5</v>
      </c>
      <c r="DP17" s="24">
        <v>5</v>
      </c>
      <c r="DQ17" s="24">
        <v>5</v>
      </c>
      <c r="DR17" s="24">
        <v>5</v>
      </c>
      <c r="DS17" s="24">
        <v>5</v>
      </c>
      <c r="DT17" s="24">
        <v>5</v>
      </c>
      <c r="DU17" s="24">
        <v>5</v>
      </c>
      <c r="DV17" s="24">
        <v>5</v>
      </c>
      <c r="DW17" s="24">
        <v>5</v>
      </c>
      <c r="DX17" s="24">
        <v>5</v>
      </c>
      <c r="DY17" s="24">
        <v>5</v>
      </c>
      <c r="DZ17" s="24">
        <v>5</v>
      </c>
      <c r="EA17" s="24">
        <v>5</v>
      </c>
      <c r="EB17" s="24">
        <v>5</v>
      </c>
      <c r="EC17" s="24">
        <v>5</v>
      </c>
      <c r="ED17" s="24">
        <v>5</v>
      </c>
      <c r="EE17" s="24">
        <v>5</v>
      </c>
      <c r="EF17" s="24">
        <v>5</v>
      </c>
      <c r="EG17" s="24">
        <v>5</v>
      </c>
      <c r="EH17" s="24">
        <v>5</v>
      </c>
      <c r="EI17" s="24">
        <v>5</v>
      </c>
      <c r="EJ17" s="24">
        <v>5</v>
      </c>
      <c r="EK17" s="24">
        <v>5</v>
      </c>
      <c r="EL17" s="24">
        <v>5</v>
      </c>
      <c r="EM17" s="24">
        <v>5</v>
      </c>
      <c r="EN17" s="24">
        <v>5</v>
      </c>
      <c r="EO17" s="24">
        <v>5</v>
      </c>
      <c r="EP17" s="24">
        <v>5</v>
      </c>
      <c r="EQ17" s="24">
        <v>5</v>
      </c>
      <c r="ER17" s="24">
        <v>5</v>
      </c>
      <c r="ES17" s="24">
        <v>5</v>
      </c>
      <c r="ET17" s="24">
        <v>5</v>
      </c>
      <c r="EU17" s="24">
        <v>5</v>
      </c>
      <c r="EV17" s="24">
        <v>5</v>
      </c>
      <c r="EW17" s="24">
        <v>5</v>
      </c>
      <c r="EX17" s="24">
        <v>5</v>
      </c>
      <c r="EY17" s="24">
        <v>5</v>
      </c>
      <c r="EZ17" s="24">
        <v>5</v>
      </c>
      <c r="FA17" s="24">
        <v>5</v>
      </c>
      <c r="FB17" s="24">
        <v>5</v>
      </c>
      <c r="FC17" s="24">
        <v>5</v>
      </c>
      <c r="FD17" s="24">
        <v>5</v>
      </c>
      <c r="FE17" s="24">
        <v>5</v>
      </c>
      <c r="FF17" s="24">
        <v>5</v>
      </c>
      <c r="FG17" s="24">
        <v>5</v>
      </c>
      <c r="FH17" s="24">
        <v>5</v>
      </c>
      <c r="FI17" s="24">
        <v>5</v>
      </c>
      <c r="FJ17" s="24">
        <v>5</v>
      </c>
      <c r="FK17" s="24">
        <v>5</v>
      </c>
      <c r="FL17" s="24">
        <v>5</v>
      </c>
      <c r="FM17" s="24">
        <v>5</v>
      </c>
      <c r="FN17" s="24">
        <v>5</v>
      </c>
      <c r="FO17" s="24">
        <v>5</v>
      </c>
      <c r="FP17" s="24">
        <v>5</v>
      </c>
      <c r="FQ17" s="24">
        <v>5</v>
      </c>
      <c r="FR17" s="24">
        <v>5</v>
      </c>
      <c r="FS17" s="24">
        <v>5</v>
      </c>
      <c r="FT17" s="24">
        <v>5</v>
      </c>
      <c r="FU17" s="24">
        <v>5</v>
      </c>
      <c r="FV17" s="24">
        <v>5</v>
      </c>
      <c r="FW17" s="24">
        <v>5</v>
      </c>
      <c r="FX17" s="24">
        <v>5</v>
      </c>
      <c r="FY17" s="24">
        <v>5</v>
      </c>
      <c r="FZ17" s="24">
        <v>5</v>
      </c>
      <c r="GA17" s="25">
        <v>5</v>
      </c>
      <c r="GB17" s="25">
        <v>5</v>
      </c>
      <c r="GC17" s="25">
        <v>5</v>
      </c>
      <c r="GD17" s="25">
        <v>5</v>
      </c>
      <c r="GE17" s="25">
        <v>5</v>
      </c>
      <c r="GF17" s="25">
        <v>5</v>
      </c>
      <c r="GG17" s="25">
        <v>5</v>
      </c>
      <c r="GH17" s="25">
        <v>5</v>
      </c>
      <c r="GI17" s="25">
        <v>5</v>
      </c>
      <c r="GJ17" s="25">
        <v>5</v>
      </c>
      <c r="GK17" s="25">
        <v>5</v>
      </c>
      <c r="GL17" s="25">
        <v>5</v>
      </c>
      <c r="GM17" s="25">
        <v>5</v>
      </c>
      <c r="GN17" s="25">
        <v>5</v>
      </c>
      <c r="GO17" s="25">
        <v>5</v>
      </c>
      <c r="GP17" s="25">
        <v>5</v>
      </c>
      <c r="GQ17" s="25">
        <v>5</v>
      </c>
      <c r="GR17" s="25">
        <v>5</v>
      </c>
      <c r="GS17" s="25">
        <v>5</v>
      </c>
      <c r="GT17" s="25">
        <v>5</v>
      </c>
      <c r="GU17" s="25">
        <v>5</v>
      </c>
      <c r="GV17" s="25">
        <v>5</v>
      </c>
      <c r="GW17" s="25">
        <v>5</v>
      </c>
      <c r="GX17" s="25">
        <v>5</v>
      </c>
      <c r="GY17" s="25">
        <v>5</v>
      </c>
      <c r="GZ17" s="25">
        <v>5</v>
      </c>
      <c r="HA17" s="25">
        <v>5</v>
      </c>
      <c r="HB17" s="25">
        <v>5</v>
      </c>
      <c r="HC17" s="25">
        <v>5</v>
      </c>
      <c r="HD17" s="25">
        <v>5</v>
      </c>
      <c r="HE17" s="25">
        <v>5</v>
      </c>
      <c r="HF17" s="25">
        <v>5</v>
      </c>
      <c r="HG17" s="25">
        <v>5</v>
      </c>
      <c r="HH17" s="25">
        <v>5</v>
      </c>
      <c r="HI17" s="25">
        <v>5</v>
      </c>
    </row>
    <row r="18" spans="1:217" ht="18" customHeight="1" x14ac:dyDescent="0.4">
      <c r="A18" s="85"/>
      <c r="B18" s="22" t="s">
        <v>254</v>
      </c>
      <c r="C18" s="23">
        <v>6</v>
      </c>
      <c r="D18" s="10" t="e">
        <f>HLOOKUP(入力シート!$D$10,樹種!$F$5:$HI$41,14,FALSE)</f>
        <v>#N/A</v>
      </c>
      <c r="F18" s="12">
        <v>3</v>
      </c>
      <c r="G18" s="12">
        <v>3</v>
      </c>
      <c r="H18" s="12">
        <v>3</v>
      </c>
      <c r="I18" s="12">
        <v>3</v>
      </c>
      <c r="J18" s="12">
        <v>3</v>
      </c>
      <c r="K18" s="12">
        <v>3</v>
      </c>
      <c r="L18" s="12">
        <v>3</v>
      </c>
      <c r="M18" s="12">
        <v>3</v>
      </c>
      <c r="N18" s="12">
        <v>3</v>
      </c>
      <c r="O18" s="12">
        <v>3</v>
      </c>
      <c r="P18" s="12">
        <v>3</v>
      </c>
      <c r="Q18" s="12">
        <v>3</v>
      </c>
      <c r="R18" s="12">
        <v>3</v>
      </c>
      <c r="S18" s="12">
        <v>3</v>
      </c>
      <c r="T18" s="12">
        <v>3</v>
      </c>
      <c r="U18" s="12">
        <v>3</v>
      </c>
      <c r="V18" s="12">
        <v>3</v>
      </c>
      <c r="W18" s="12">
        <v>3</v>
      </c>
      <c r="X18" s="12">
        <v>3</v>
      </c>
      <c r="Y18" s="12">
        <v>3</v>
      </c>
      <c r="Z18" s="12">
        <v>3</v>
      </c>
      <c r="AA18" s="12">
        <v>3</v>
      </c>
      <c r="AB18" s="12">
        <v>3</v>
      </c>
      <c r="AC18" s="12">
        <v>3</v>
      </c>
      <c r="AD18" s="12">
        <v>3</v>
      </c>
      <c r="AE18" s="12">
        <v>3</v>
      </c>
      <c r="AF18" s="12">
        <v>3</v>
      </c>
      <c r="AG18" s="12">
        <v>3</v>
      </c>
      <c r="AH18" s="12">
        <v>3</v>
      </c>
      <c r="AI18" s="12">
        <v>3</v>
      </c>
      <c r="AJ18" s="12">
        <v>3</v>
      </c>
      <c r="AK18" s="12">
        <v>3</v>
      </c>
      <c r="AL18" s="12">
        <v>3</v>
      </c>
      <c r="AM18" s="12">
        <v>3</v>
      </c>
      <c r="AN18" s="12">
        <v>3</v>
      </c>
      <c r="AO18" s="12">
        <v>3</v>
      </c>
      <c r="AP18" s="12">
        <v>3</v>
      </c>
      <c r="AQ18" s="12">
        <v>3</v>
      </c>
      <c r="AR18" s="12">
        <v>3</v>
      </c>
      <c r="AS18" s="12">
        <v>3</v>
      </c>
      <c r="AT18" s="12">
        <v>3</v>
      </c>
      <c r="AU18" s="12">
        <v>3</v>
      </c>
      <c r="AV18" s="12">
        <v>3</v>
      </c>
      <c r="AW18" s="12">
        <v>3</v>
      </c>
      <c r="AX18" s="12">
        <v>3</v>
      </c>
      <c r="AY18" s="12">
        <v>3</v>
      </c>
      <c r="AZ18" s="12">
        <v>3</v>
      </c>
      <c r="BA18" s="12">
        <v>3</v>
      </c>
      <c r="BB18" s="12">
        <v>3</v>
      </c>
      <c r="BC18" s="12">
        <v>3</v>
      </c>
      <c r="BD18" s="12">
        <v>3</v>
      </c>
      <c r="BE18" s="12">
        <v>3</v>
      </c>
      <c r="BF18" s="12">
        <v>3</v>
      </c>
      <c r="BG18" s="12">
        <v>3</v>
      </c>
      <c r="BH18" s="12">
        <v>3</v>
      </c>
      <c r="BI18" s="12">
        <v>3</v>
      </c>
      <c r="BJ18" s="12">
        <v>3</v>
      </c>
      <c r="BK18" s="12">
        <v>3</v>
      </c>
      <c r="BL18" s="12">
        <v>3</v>
      </c>
      <c r="BM18" s="12">
        <v>3</v>
      </c>
      <c r="BN18" s="12">
        <v>3</v>
      </c>
      <c r="BO18" s="12">
        <v>3</v>
      </c>
      <c r="BP18" s="12">
        <v>3</v>
      </c>
      <c r="BQ18" s="12">
        <v>3</v>
      </c>
      <c r="BR18" s="12">
        <v>3</v>
      </c>
      <c r="BS18" s="12">
        <v>3</v>
      </c>
      <c r="BT18" s="12">
        <v>3</v>
      </c>
      <c r="BU18" s="12">
        <v>3</v>
      </c>
      <c r="BV18" s="12">
        <v>3</v>
      </c>
      <c r="BW18" s="12">
        <v>3</v>
      </c>
      <c r="BX18" s="12">
        <v>3</v>
      </c>
      <c r="BY18" s="12">
        <v>3</v>
      </c>
      <c r="BZ18" s="12">
        <v>3</v>
      </c>
      <c r="CA18" s="12">
        <v>3</v>
      </c>
      <c r="CB18" s="12">
        <v>3</v>
      </c>
      <c r="CC18" s="12">
        <v>3</v>
      </c>
      <c r="CD18" s="12">
        <v>3</v>
      </c>
      <c r="CE18" s="12">
        <v>3</v>
      </c>
      <c r="CF18" s="12">
        <v>3</v>
      </c>
      <c r="CG18" s="12">
        <v>3</v>
      </c>
      <c r="CH18" s="12">
        <v>3</v>
      </c>
      <c r="CI18" s="12">
        <v>3</v>
      </c>
      <c r="CJ18" s="12">
        <v>3</v>
      </c>
      <c r="CK18" s="12">
        <v>3</v>
      </c>
      <c r="CL18" s="12">
        <v>3</v>
      </c>
      <c r="CM18" s="12">
        <v>3</v>
      </c>
      <c r="CN18" s="12">
        <v>3</v>
      </c>
      <c r="CO18" s="12">
        <v>3</v>
      </c>
      <c r="CP18" s="12">
        <v>3</v>
      </c>
      <c r="CQ18" s="12">
        <v>3</v>
      </c>
      <c r="CR18" s="12">
        <v>3</v>
      </c>
      <c r="CS18" s="12">
        <v>3</v>
      </c>
      <c r="CT18" s="12">
        <v>3</v>
      </c>
      <c r="CU18" s="12">
        <v>3</v>
      </c>
      <c r="CV18" s="12">
        <v>3</v>
      </c>
      <c r="CW18" s="12">
        <v>3</v>
      </c>
      <c r="CX18" s="12">
        <v>3</v>
      </c>
      <c r="CY18" s="12">
        <v>3</v>
      </c>
      <c r="CZ18" s="12">
        <v>3</v>
      </c>
      <c r="DA18" s="12">
        <v>3</v>
      </c>
      <c r="DB18" s="12">
        <v>3</v>
      </c>
      <c r="DC18" s="12">
        <v>3</v>
      </c>
      <c r="DD18" s="12">
        <v>3</v>
      </c>
      <c r="DE18" s="12">
        <v>3</v>
      </c>
      <c r="DF18" s="12">
        <v>3</v>
      </c>
      <c r="DG18" s="12">
        <v>3</v>
      </c>
      <c r="DH18" s="12">
        <v>3</v>
      </c>
      <c r="DI18" s="12">
        <v>3</v>
      </c>
      <c r="DJ18" s="12">
        <v>3</v>
      </c>
      <c r="DK18" s="12">
        <v>3</v>
      </c>
      <c r="DL18" s="12">
        <v>3</v>
      </c>
      <c r="DM18" s="12">
        <v>3</v>
      </c>
      <c r="DN18" s="12">
        <v>3</v>
      </c>
      <c r="DO18" s="12">
        <v>3</v>
      </c>
      <c r="DP18" s="12">
        <v>3</v>
      </c>
      <c r="DQ18" s="12">
        <v>3</v>
      </c>
      <c r="DR18" s="12">
        <v>3</v>
      </c>
      <c r="DS18" s="12">
        <v>3</v>
      </c>
      <c r="DT18" s="12">
        <v>3</v>
      </c>
      <c r="DU18" s="12">
        <v>3</v>
      </c>
      <c r="DV18" s="12">
        <v>3</v>
      </c>
      <c r="DW18" s="12">
        <v>3</v>
      </c>
      <c r="DX18" s="12">
        <v>3</v>
      </c>
      <c r="DY18" s="12">
        <v>3</v>
      </c>
      <c r="DZ18" s="12">
        <v>3</v>
      </c>
      <c r="EA18" s="12">
        <v>3</v>
      </c>
      <c r="EB18" s="12">
        <v>3</v>
      </c>
      <c r="EC18" s="12">
        <v>3</v>
      </c>
      <c r="ED18" s="12">
        <v>3</v>
      </c>
      <c r="EE18" s="12">
        <v>3</v>
      </c>
      <c r="EF18" s="12">
        <v>3</v>
      </c>
      <c r="EG18" s="12">
        <v>3</v>
      </c>
      <c r="EH18" s="12">
        <v>3</v>
      </c>
      <c r="EI18" s="12">
        <v>3</v>
      </c>
      <c r="EJ18" s="12">
        <v>3</v>
      </c>
      <c r="EK18" s="12">
        <v>3</v>
      </c>
      <c r="EL18" s="12">
        <v>3</v>
      </c>
      <c r="EM18" s="12">
        <v>3</v>
      </c>
      <c r="EN18" s="12">
        <v>3</v>
      </c>
      <c r="EO18" s="12">
        <v>3</v>
      </c>
      <c r="EP18" s="12">
        <v>3</v>
      </c>
      <c r="EQ18" s="12">
        <v>3</v>
      </c>
      <c r="ER18" s="12">
        <v>3</v>
      </c>
      <c r="ES18" s="12">
        <v>3</v>
      </c>
      <c r="ET18" s="12">
        <v>3</v>
      </c>
      <c r="EU18" s="12">
        <v>3</v>
      </c>
      <c r="EV18" s="12">
        <v>3</v>
      </c>
      <c r="EW18" s="12">
        <v>3</v>
      </c>
      <c r="EX18" s="12">
        <v>3</v>
      </c>
      <c r="EY18" s="12">
        <v>3</v>
      </c>
      <c r="EZ18" s="12">
        <v>3</v>
      </c>
      <c r="FA18" s="12">
        <v>3</v>
      </c>
      <c r="FB18" s="12">
        <v>3</v>
      </c>
      <c r="FC18" s="12">
        <v>3</v>
      </c>
      <c r="FD18" s="12">
        <v>3</v>
      </c>
      <c r="FE18" s="12">
        <v>3</v>
      </c>
      <c r="FF18" s="12">
        <v>3</v>
      </c>
      <c r="FG18" s="12">
        <v>3</v>
      </c>
      <c r="FH18" s="12">
        <v>3</v>
      </c>
      <c r="FI18" s="12">
        <v>3</v>
      </c>
      <c r="FJ18" s="12">
        <v>3</v>
      </c>
      <c r="FK18" s="12">
        <v>3</v>
      </c>
      <c r="FL18" s="12">
        <v>3</v>
      </c>
      <c r="FM18" s="12">
        <v>3</v>
      </c>
      <c r="FN18" s="12">
        <v>3</v>
      </c>
      <c r="FO18" s="12">
        <v>3</v>
      </c>
      <c r="FP18" s="12">
        <v>3</v>
      </c>
      <c r="FQ18" s="12">
        <v>3</v>
      </c>
      <c r="FR18" s="12">
        <v>3</v>
      </c>
      <c r="FS18" s="12">
        <v>3</v>
      </c>
      <c r="FT18" s="12">
        <v>3</v>
      </c>
      <c r="FU18" s="12">
        <v>3</v>
      </c>
      <c r="FV18" s="12">
        <v>3</v>
      </c>
      <c r="FW18" s="12">
        <v>3</v>
      </c>
      <c r="FX18" s="12">
        <v>3</v>
      </c>
      <c r="FY18" s="12">
        <v>3</v>
      </c>
      <c r="FZ18" s="12">
        <v>3</v>
      </c>
      <c r="GA18" s="12">
        <v>3</v>
      </c>
      <c r="GB18" s="12">
        <v>3</v>
      </c>
      <c r="GC18" s="12">
        <v>3</v>
      </c>
      <c r="GD18" s="12">
        <v>3</v>
      </c>
      <c r="GE18" s="12">
        <v>3</v>
      </c>
      <c r="GF18" s="12">
        <v>3</v>
      </c>
      <c r="GG18" s="12">
        <v>3</v>
      </c>
      <c r="GH18" s="12">
        <v>3</v>
      </c>
      <c r="GI18" s="12">
        <v>3</v>
      </c>
      <c r="GJ18" s="12">
        <v>3</v>
      </c>
      <c r="GK18" s="12">
        <v>3</v>
      </c>
      <c r="GL18" s="12">
        <v>3</v>
      </c>
      <c r="GM18" s="12">
        <v>3</v>
      </c>
      <c r="GN18" s="12">
        <v>3</v>
      </c>
      <c r="GO18" s="12">
        <v>3</v>
      </c>
      <c r="GP18" s="12">
        <v>3</v>
      </c>
      <c r="GQ18" s="12">
        <v>3</v>
      </c>
      <c r="GR18" s="12">
        <v>3</v>
      </c>
      <c r="GS18" s="12">
        <v>3</v>
      </c>
      <c r="GT18" s="12">
        <v>3</v>
      </c>
      <c r="GU18" s="12">
        <v>3</v>
      </c>
      <c r="GV18" s="12">
        <v>3</v>
      </c>
      <c r="GW18" s="12">
        <v>3</v>
      </c>
      <c r="GX18" s="12">
        <v>3</v>
      </c>
      <c r="GY18" s="12">
        <v>3</v>
      </c>
      <c r="GZ18" s="12">
        <v>3</v>
      </c>
      <c r="HA18" s="12">
        <v>3</v>
      </c>
      <c r="HB18" s="12">
        <v>3</v>
      </c>
      <c r="HC18" s="12">
        <v>3</v>
      </c>
      <c r="HD18" s="12">
        <v>3</v>
      </c>
      <c r="HE18" s="12">
        <v>3</v>
      </c>
      <c r="HF18" s="12">
        <v>3</v>
      </c>
      <c r="HG18" s="12">
        <v>3</v>
      </c>
      <c r="HH18" s="12">
        <v>3</v>
      </c>
      <c r="HI18" s="12">
        <v>3</v>
      </c>
    </row>
    <row r="19" spans="1:217" ht="18" customHeight="1" x14ac:dyDescent="0.4">
      <c r="A19" s="83"/>
      <c r="B19" s="22" t="s">
        <v>255</v>
      </c>
      <c r="C19" s="23">
        <v>6</v>
      </c>
      <c r="D19" s="10" t="e">
        <f>HLOOKUP(入力シート!$D$10,樹種!$F$5:$HI$41,15,FALSE)</f>
        <v>#N/A</v>
      </c>
      <c r="F19" s="12">
        <v>3</v>
      </c>
      <c r="G19" s="12">
        <v>3</v>
      </c>
      <c r="H19" s="12">
        <v>3</v>
      </c>
      <c r="I19" s="12">
        <v>3</v>
      </c>
      <c r="J19" s="12">
        <v>3</v>
      </c>
      <c r="K19" s="12">
        <v>3</v>
      </c>
      <c r="L19" s="12">
        <v>3</v>
      </c>
      <c r="M19" s="12">
        <v>3</v>
      </c>
      <c r="N19" s="12">
        <v>3</v>
      </c>
      <c r="O19" s="12">
        <v>3</v>
      </c>
      <c r="P19" s="12">
        <v>3</v>
      </c>
      <c r="Q19" s="12">
        <v>3</v>
      </c>
      <c r="R19" s="12">
        <v>3</v>
      </c>
      <c r="S19" s="12">
        <v>3</v>
      </c>
      <c r="T19" s="12">
        <v>3</v>
      </c>
      <c r="U19" s="12">
        <v>3</v>
      </c>
      <c r="V19" s="12">
        <v>3</v>
      </c>
      <c r="W19" s="12">
        <v>3</v>
      </c>
      <c r="X19" s="12">
        <v>3</v>
      </c>
      <c r="Y19" s="12">
        <v>3</v>
      </c>
      <c r="Z19" s="12">
        <v>3</v>
      </c>
      <c r="AA19" s="12">
        <v>3</v>
      </c>
      <c r="AB19" s="12">
        <v>3</v>
      </c>
      <c r="AC19" s="12">
        <v>3</v>
      </c>
      <c r="AD19" s="12">
        <v>3</v>
      </c>
      <c r="AE19" s="12">
        <v>3</v>
      </c>
      <c r="AF19" s="12">
        <v>3</v>
      </c>
      <c r="AG19" s="12">
        <v>3</v>
      </c>
      <c r="AH19" s="12">
        <v>3</v>
      </c>
      <c r="AI19" s="12">
        <v>3</v>
      </c>
      <c r="AJ19" s="12">
        <v>3</v>
      </c>
      <c r="AK19" s="12">
        <v>3</v>
      </c>
      <c r="AL19" s="12">
        <v>3</v>
      </c>
      <c r="AM19" s="12">
        <v>3</v>
      </c>
      <c r="AN19" s="12">
        <v>3</v>
      </c>
      <c r="AO19" s="12">
        <v>3</v>
      </c>
      <c r="AP19" s="12">
        <v>3</v>
      </c>
      <c r="AQ19" s="12">
        <v>3</v>
      </c>
      <c r="AR19" s="12">
        <v>3</v>
      </c>
      <c r="AS19" s="12">
        <v>3</v>
      </c>
      <c r="AT19" s="12">
        <v>3</v>
      </c>
      <c r="AU19" s="12">
        <v>3</v>
      </c>
      <c r="AV19" s="12">
        <v>3</v>
      </c>
      <c r="AW19" s="12">
        <v>3</v>
      </c>
      <c r="AX19" s="12">
        <v>3</v>
      </c>
      <c r="AY19" s="12">
        <v>3</v>
      </c>
      <c r="AZ19" s="12">
        <v>3</v>
      </c>
      <c r="BA19" s="12">
        <v>3</v>
      </c>
      <c r="BB19" s="12">
        <v>3</v>
      </c>
      <c r="BC19" s="12">
        <v>3</v>
      </c>
      <c r="BD19" s="12">
        <v>3</v>
      </c>
      <c r="BE19" s="12">
        <v>3</v>
      </c>
      <c r="BF19" s="12">
        <v>3</v>
      </c>
      <c r="BG19" s="12">
        <v>3</v>
      </c>
      <c r="BH19" s="12">
        <v>3</v>
      </c>
      <c r="BI19" s="12">
        <v>3</v>
      </c>
      <c r="BJ19" s="12">
        <v>3</v>
      </c>
      <c r="BK19" s="12">
        <v>3</v>
      </c>
      <c r="BL19" s="12">
        <v>3</v>
      </c>
      <c r="BM19" s="12">
        <v>3</v>
      </c>
      <c r="BN19" s="12">
        <v>3</v>
      </c>
      <c r="BO19" s="12">
        <v>3</v>
      </c>
      <c r="BP19" s="12">
        <v>3</v>
      </c>
      <c r="BQ19" s="12">
        <v>3</v>
      </c>
      <c r="BR19" s="12">
        <v>3</v>
      </c>
      <c r="BS19" s="12">
        <v>3</v>
      </c>
      <c r="BT19" s="12">
        <v>3</v>
      </c>
      <c r="BU19" s="12">
        <v>3</v>
      </c>
      <c r="BV19" s="12">
        <v>3</v>
      </c>
      <c r="BW19" s="12">
        <v>3</v>
      </c>
      <c r="BX19" s="12">
        <v>3</v>
      </c>
      <c r="BY19" s="12">
        <v>3</v>
      </c>
      <c r="BZ19" s="12">
        <v>3</v>
      </c>
      <c r="CA19" s="12">
        <v>3</v>
      </c>
      <c r="CB19" s="12">
        <v>3</v>
      </c>
      <c r="CC19" s="12">
        <v>3</v>
      </c>
      <c r="CD19" s="12">
        <v>3</v>
      </c>
      <c r="CE19" s="12">
        <v>3</v>
      </c>
      <c r="CF19" s="12">
        <v>3</v>
      </c>
      <c r="CG19" s="12">
        <v>3</v>
      </c>
      <c r="CH19" s="12">
        <v>3</v>
      </c>
      <c r="CI19" s="12">
        <v>3</v>
      </c>
      <c r="CJ19" s="12">
        <v>3</v>
      </c>
      <c r="CK19" s="12">
        <v>3</v>
      </c>
      <c r="CL19" s="12">
        <v>3</v>
      </c>
      <c r="CM19" s="12">
        <v>3</v>
      </c>
      <c r="CN19" s="12">
        <v>3</v>
      </c>
      <c r="CO19" s="12">
        <v>3</v>
      </c>
      <c r="CP19" s="12">
        <v>3</v>
      </c>
      <c r="CQ19" s="12">
        <v>3</v>
      </c>
      <c r="CR19" s="12">
        <v>3</v>
      </c>
      <c r="CS19" s="12">
        <v>3</v>
      </c>
      <c r="CT19" s="12">
        <v>3</v>
      </c>
      <c r="CU19" s="12">
        <v>3</v>
      </c>
      <c r="CV19" s="12">
        <v>3</v>
      </c>
      <c r="CW19" s="12">
        <v>3</v>
      </c>
      <c r="CX19" s="12">
        <v>3</v>
      </c>
      <c r="CY19" s="12">
        <v>3</v>
      </c>
      <c r="CZ19" s="12">
        <v>3</v>
      </c>
      <c r="DA19" s="12">
        <v>3</v>
      </c>
      <c r="DB19" s="12">
        <v>3</v>
      </c>
      <c r="DC19" s="12">
        <v>3</v>
      </c>
      <c r="DD19" s="12">
        <v>3</v>
      </c>
      <c r="DE19" s="12">
        <v>3</v>
      </c>
      <c r="DF19" s="12">
        <v>3</v>
      </c>
      <c r="DG19" s="12">
        <v>3</v>
      </c>
      <c r="DH19" s="12">
        <v>3</v>
      </c>
      <c r="DI19" s="12">
        <v>3</v>
      </c>
      <c r="DJ19" s="12">
        <v>3</v>
      </c>
      <c r="DK19" s="12">
        <v>3</v>
      </c>
      <c r="DL19" s="12">
        <v>3</v>
      </c>
      <c r="DM19" s="12">
        <v>3</v>
      </c>
      <c r="DN19" s="12">
        <v>3</v>
      </c>
      <c r="DO19" s="12">
        <v>3</v>
      </c>
      <c r="DP19" s="12">
        <v>3</v>
      </c>
      <c r="DQ19" s="12">
        <v>3</v>
      </c>
      <c r="DR19" s="12">
        <v>3</v>
      </c>
      <c r="DS19" s="12">
        <v>3</v>
      </c>
      <c r="DT19" s="12">
        <v>3</v>
      </c>
      <c r="DU19" s="12">
        <v>3</v>
      </c>
      <c r="DV19" s="12">
        <v>3</v>
      </c>
      <c r="DW19" s="12">
        <v>3</v>
      </c>
      <c r="DX19" s="12">
        <v>3</v>
      </c>
      <c r="DY19" s="12">
        <v>3</v>
      </c>
      <c r="DZ19" s="12">
        <v>3</v>
      </c>
      <c r="EA19" s="12">
        <v>3</v>
      </c>
      <c r="EB19" s="12">
        <v>3</v>
      </c>
      <c r="EC19" s="12">
        <v>3</v>
      </c>
      <c r="ED19" s="12">
        <v>3</v>
      </c>
      <c r="EE19" s="12">
        <v>3</v>
      </c>
      <c r="EF19" s="12">
        <v>3</v>
      </c>
      <c r="EG19" s="12">
        <v>3</v>
      </c>
      <c r="EH19" s="12">
        <v>3</v>
      </c>
      <c r="EI19" s="12">
        <v>3</v>
      </c>
      <c r="EJ19" s="12">
        <v>3</v>
      </c>
      <c r="EK19" s="12">
        <v>3</v>
      </c>
      <c r="EL19" s="12">
        <v>3</v>
      </c>
      <c r="EM19" s="12">
        <v>3</v>
      </c>
      <c r="EN19" s="12">
        <v>3</v>
      </c>
      <c r="EO19" s="12">
        <v>3</v>
      </c>
      <c r="EP19" s="12">
        <v>3</v>
      </c>
      <c r="EQ19" s="12">
        <v>3</v>
      </c>
      <c r="ER19" s="12">
        <v>3</v>
      </c>
      <c r="ES19" s="12">
        <v>3</v>
      </c>
      <c r="ET19" s="12">
        <v>3</v>
      </c>
      <c r="EU19" s="12">
        <v>3</v>
      </c>
      <c r="EV19" s="12">
        <v>3</v>
      </c>
      <c r="EW19" s="12">
        <v>3</v>
      </c>
      <c r="EX19" s="12">
        <v>3</v>
      </c>
      <c r="EY19" s="12">
        <v>3</v>
      </c>
      <c r="EZ19" s="12">
        <v>3</v>
      </c>
      <c r="FA19" s="12">
        <v>3</v>
      </c>
      <c r="FB19" s="12">
        <v>3</v>
      </c>
      <c r="FC19" s="12">
        <v>3</v>
      </c>
      <c r="FD19" s="12">
        <v>3</v>
      </c>
      <c r="FE19" s="12">
        <v>3</v>
      </c>
      <c r="FF19" s="12">
        <v>3</v>
      </c>
      <c r="FG19" s="12">
        <v>3</v>
      </c>
      <c r="FH19" s="12">
        <v>3</v>
      </c>
      <c r="FI19" s="12">
        <v>3</v>
      </c>
      <c r="FJ19" s="12">
        <v>3</v>
      </c>
      <c r="FK19" s="12">
        <v>3</v>
      </c>
      <c r="FL19" s="12">
        <v>3</v>
      </c>
      <c r="FM19" s="12">
        <v>3</v>
      </c>
      <c r="FN19" s="12">
        <v>3</v>
      </c>
      <c r="FO19" s="12">
        <v>3</v>
      </c>
      <c r="FP19" s="12">
        <v>3</v>
      </c>
      <c r="FQ19" s="12">
        <v>3</v>
      </c>
      <c r="FR19" s="12">
        <v>3</v>
      </c>
      <c r="FS19" s="12">
        <v>3</v>
      </c>
      <c r="FT19" s="12">
        <v>3</v>
      </c>
      <c r="FU19" s="12">
        <v>3</v>
      </c>
      <c r="FV19" s="12">
        <v>3</v>
      </c>
      <c r="FW19" s="12">
        <v>3</v>
      </c>
      <c r="FX19" s="12">
        <v>3</v>
      </c>
      <c r="FY19" s="12">
        <v>3</v>
      </c>
      <c r="FZ19" s="12">
        <v>3</v>
      </c>
      <c r="GA19" s="12">
        <v>3</v>
      </c>
      <c r="GB19" s="12">
        <v>3</v>
      </c>
      <c r="GC19" s="12">
        <v>3</v>
      </c>
      <c r="GD19" s="12">
        <v>3</v>
      </c>
      <c r="GE19" s="12">
        <v>3</v>
      </c>
      <c r="GF19" s="12">
        <v>3</v>
      </c>
      <c r="GG19" s="12">
        <v>3</v>
      </c>
      <c r="GH19" s="12">
        <v>3</v>
      </c>
      <c r="GI19" s="12">
        <v>3</v>
      </c>
      <c r="GJ19" s="12">
        <v>3</v>
      </c>
      <c r="GK19" s="12">
        <v>3</v>
      </c>
      <c r="GL19" s="12">
        <v>3</v>
      </c>
      <c r="GM19" s="12">
        <v>3</v>
      </c>
      <c r="GN19" s="12">
        <v>3</v>
      </c>
      <c r="GO19" s="12">
        <v>3</v>
      </c>
      <c r="GP19" s="12">
        <v>3</v>
      </c>
      <c r="GQ19" s="12">
        <v>3</v>
      </c>
      <c r="GR19" s="12">
        <v>3</v>
      </c>
      <c r="GS19" s="12">
        <v>3</v>
      </c>
      <c r="GT19" s="12">
        <v>3</v>
      </c>
      <c r="GU19" s="12">
        <v>3</v>
      </c>
      <c r="GV19" s="12">
        <v>3</v>
      </c>
      <c r="GW19" s="12">
        <v>3</v>
      </c>
      <c r="GX19" s="12">
        <v>3</v>
      </c>
      <c r="GY19" s="12">
        <v>3</v>
      </c>
      <c r="GZ19" s="12">
        <v>3</v>
      </c>
      <c r="HA19" s="12">
        <v>3</v>
      </c>
      <c r="HB19" s="12">
        <v>3</v>
      </c>
      <c r="HC19" s="12">
        <v>3</v>
      </c>
      <c r="HD19" s="12">
        <v>3</v>
      </c>
      <c r="HE19" s="12">
        <v>3</v>
      </c>
      <c r="HF19" s="12">
        <v>3</v>
      </c>
      <c r="HG19" s="12">
        <v>3</v>
      </c>
      <c r="HH19" s="12">
        <v>3</v>
      </c>
      <c r="HI19" s="12">
        <v>3</v>
      </c>
    </row>
    <row r="20" spans="1:217" ht="18" customHeight="1" x14ac:dyDescent="0.4">
      <c r="A20" s="83"/>
      <c r="B20" s="22" t="s">
        <v>256</v>
      </c>
      <c r="C20" s="23">
        <v>8</v>
      </c>
      <c r="D20" s="10" t="e">
        <f>HLOOKUP(入力シート!$D$10,樹種!$F$5:$HI$41,16,FALSE)</f>
        <v>#N/A</v>
      </c>
      <c r="F20" s="12">
        <v>2</v>
      </c>
      <c r="G20" s="12">
        <v>2</v>
      </c>
      <c r="H20" s="12">
        <v>2</v>
      </c>
      <c r="I20" s="12">
        <v>2</v>
      </c>
      <c r="J20" s="12">
        <v>2</v>
      </c>
      <c r="K20" s="12">
        <v>2</v>
      </c>
      <c r="L20" s="12">
        <v>2</v>
      </c>
      <c r="M20" s="12">
        <v>2</v>
      </c>
      <c r="N20" s="12">
        <v>2</v>
      </c>
      <c r="O20" s="12">
        <v>2</v>
      </c>
      <c r="P20" s="12">
        <v>2</v>
      </c>
      <c r="Q20" s="12">
        <v>2</v>
      </c>
      <c r="R20" s="12">
        <v>2</v>
      </c>
      <c r="S20" s="12">
        <v>2</v>
      </c>
      <c r="T20" s="12">
        <v>2</v>
      </c>
      <c r="U20" s="12">
        <v>2</v>
      </c>
      <c r="V20" s="12">
        <v>2</v>
      </c>
      <c r="W20" s="12">
        <v>2</v>
      </c>
      <c r="X20" s="12">
        <v>2</v>
      </c>
      <c r="Y20" s="12">
        <v>2</v>
      </c>
      <c r="Z20" s="12">
        <v>2</v>
      </c>
      <c r="AA20" s="12">
        <v>2</v>
      </c>
      <c r="AB20" s="12">
        <v>2</v>
      </c>
      <c r="AC20" s="12">
        <v>2</v>
      </c>
      <c r="AD20" s="12">
        <v>2</v>
      </c>
      <c r="AE20" s="12">
        <v>2</v>
      </c>
      <c r="AF20" s="12">
        <v>2</v>
      </c>
      <c r="AG20" s="12">
        <v>2</v>
      </c>
      <c r="AH20" s="12">
        <v>2</v>
      </c>
      <c r="AI20" s="12">
        <v>2</v>
      </c>
      <c r="AJ20" s="12">
        <v>2</v>
      </c>
      <c r="AK20" s="12">
        <v>2</v>
      </c>
      <c r="AL20" s="12">
        <v>2</v>
      </c>
      <c r="AM20" s="12">
        <v>2</v>
      </c>
      <c r="AN20" s="12">
        <v>2</v>
      </c>
      <c r="AO20" s="12">
        <v>2</v>
      </c>
      <c r="AP20" s="12">
        <v>2</v>
      </c>
      <c r="AQ20" s="12">
        <v>2</v>
      </c>
      <c r="AR20" s="12">
        <v>2</v>
      </c>
      <c r="AS20" s="12">
        <v>2</v>
      </c>
      <c r="AT20" s="12">
        <v>2</v>
      </c>
      <c r="AU20" s="12">
        <v>2</v>
      </c>
      <c r="AV20" s="12">
        <v>2</v>
      </c>
      <c r="AW20" s="12">
        <v>2</v>
      </c>
      <c r="AX20" s="12">
        <v>2</v>
      </c>
      <c r="AY20" s="12">
        <v>2</v>
      </c>
      <c r="AZ20" s="12">
        <v>2</v>
      </c>
      <c r="BA20" s="12">
        <v>2</v>
      </c>
      <c r="BB20" s="12">
        <v>2</v>
      </c>
      <c r="BC20" s="12">
        <v>2</v>
      </c>
      <c r="BD20" s="12">
        <v>2</v>
      </c>
      <c r="BE20" s="12">
        <v>2</v>
      </c>
      <c r="BF20" s="12">
        <v>2</v>
      </c>
      <c r="BG20" s="12">
        <v>2</v>
      </c>
      <c r="BH20" s="12">
        <v>2</v>
      </c>
      <c r="BI20" s="12">
        <v>2</v>
      </c>
      <c r="BJ20" s="12">
        <v>2</v>
      </c>
      <c r="BK20" s="12">
        <v>2</v>
      </c>
      <c r="BL20" s="12">
        <v>2</v>
      </c>
      <c r="BM20" s="12">
        <v>2</v>
      </c>
      <c r="BN20" s="12">
        <v>2</v>
      </c>
      <c r="BO20" s="12">
        <v>2</v>
      </c>
      <c r="BP20" s="12">
        <v>2</v>
      </c>
      <c r="BQ20" s="12">
        <v>2</v>
      </c>
      <c r="BR20" s="12">
        <v>2</v>
      </c>
      <c r="BS20" s="12">
        <v>2</v>
      </c>
      <c r="BT20" s="12">
        <v>2</v>
      </c>
      <c r="BU20" s="12">
        <v>2</v>
      </c>
      <c r="BV20" s="12">
        <v>2</v>
      </c>
      <c r="BW20" s="12">
        <v>2</v>
      </c>
      <c r="BX20" s="12">
        <v>2</v>
      </c>
      <c r="BY20" s="12">
        <v>2</v>
      </c>
      <c r="BZ20" s="12">
        <v>2</v>
      </c>
      <c r="CA20" s="12">
        <v>2</v>
      </c>
      <c r="CB20" s="12">
        <v>2</v>
      </c>
      <c r="CC20" s="12">
        <v>2</v>
      </c>
      <c r="CD20" s="12">
        <v>2</v>
      </c>
      <c r="CE20" s="12">
        <v>2</v>
      </c>
      <c r="CF20" s="12">
        <v>2</v>
      </c>
      <c r="CG20" s="12">
        <v>2</v>
      </c>
      <c r="CH20" s="12">
        <v>2</v>
      </c>
      <c r="CI20" s="12">
        <v>2</v>
      </c>
      <c r="CJ20" s="12">
        <v>2</v>
      </c>
      <c r="CK20" s="12">
        <v>2</v>
      </c>
      <c r="CL20" s="12">
        <v>2</v>
      </c>
      <c r="CM20" s="12">
        <v>2</v>
      </c>
      <c r="CN20" s="12">
        <v>2</v>
      </c>
      <c r="CO20" s="12">
        <v>2</v>
      </c>
      <c r="CP20" s="12">
        <v>2</v>
      </c>
      <c r="CQ20" s="12">
        <v>2</v>
      </c>
      <c r="CR20" s="12">
        <v>2</v>
      </c>
      <c r="CS20" s="12">
        <v>2</v>
      </c>
      <c r="CT20" s="12">
        <v>2</v>
      </c>
      <c r="CU20" s="12">
        <v>2</v>
      </c>
      <c r="CV20" s="12">
        <v>2</v>
      </c>
      <c r="CW20" s="12">
        <v>2</v>
      </c>
      <c r="CX20" s="12">
        <v>2</v>
      </c>
      <c r="CY20" s="12">
        <v>2</v>
      </c>
      <c r="CZ20" s="12">
        <v>2</v>
      </c>
      <c r="DA20" s="12">
        <v>2</v>
      </c>
      <c r="DB20" s="12">
        <v>2</v>
      </c>
      <c r="DC20" s="12">
        <v>2</v>
      </c>
      <c r="DD20" s="12">
        <v>2</v>
      </c>
      <c r="DE20" s="12">
        <v>2</v>
      </c>
      <c r="DF20" s="12">
        <v>2</v>
      </c>
      <c r="DG20" s="12">
        <v>2</v>
      </c>
      <c r="DH20" s="12">
        <v>2</v>
      </c>
      <c r="DI20" s="12">
        <v>2</v>
      </c>
      <c r="DJ20" s="12">
        <v>2</v>
      </c>
      <c r="DK20" s="12">
        <v>2</v>
      </c>
      <c r="DL20" s="12">
        <v>2</v>
      </c>
      <c r="DM20" s="12">
        <v>2</v>
      </c>
      <c r="DN20" s="12">
        <v>2</v>
      </c>
      <c r="DO20" s="12">
        <v>2</v>
      </c>
      <c r="DP20" s="12">
        <v>2</v>
      </c>
      <c r="DQ20" s="12">
        <v>2</v>
      </c>
      <c r="DR20" s="12">
        <v>2</v>
      </c>
      <c r="DS20" s="12">
        <v>2</v>
      </c>
      <c r="DT20" s="12">
        <v>2</v>
      </c>
      <c r="DU20" s="12">
        <v>2</v>
      </c>
      <c r="DV20" s="12">
        <v>2</v>
      </c>
      <c r="DW20" s="12">
        <v>2</v>
      </c>
      <c r="DX20" s="12">
        <v>2</v>
      </c>
      <c r="DY20" s="12">
        <v>2</v>
      </c>
      <c r="DZ20" s="12">
        <v>2</v>
      </c>
      <c r="EA20" s="12">
        <v>2</v>
      </c>
      <c r="EB20" s="12">
        <v>2</v>
      </c>
      <c r="EC20" s="12">
        <v>2</v>
      </c>
      <c r="ED20" s="12">
        <v>2</v>
      </c>
      <c r="EE20" s="12">
        <v>2</v>
      </c>
      <c r="EF20" s="12">
        <v>2</v>
      </c>
      <c r="EG20" s="12">
        <v>2</v>
      </c>
      <c r="EH20" s="12">
        <v>2</v>
      </c>
      <c r="EI20" s="12">
        <v>2</v>
      </c>
      <c r="EJ20" s="12">
        <v>2</v>
      </c>
      <c r="EK20" s="12">
        <v>2</v>
      </c>
      <c r="EL20" s="12">
        <v>2</v>
      </c>
      <c r="EM20" s="12">
        <v>2</v>
      </c>
      <c r="EN20" s="12">
        <v>2</v>
      </c>
      <c r="EO20" s="12">
        <v>2</v>
      </c>
      <c r="EP20" s="12">
        <v>2</v>
      </c>
      <c r="EQ20" s="12">
        <v>2</v>
      </c>
      <c r="ER20" s="12">
        <v>2</v>
      </c>
      <c r="ES20" s="12">
        <v>2</v>
      </c>
      <c r="ET20" s="12">
        <v>2</v>
      </c>
      <c r="EU20" s="12">
        <v>2</v>
      </c>
      <c r="EV20" s="12">
        <v>2</v>
      </c>
      <c r="EW20" s="12">
        <v>2</v>
      </c>
      <c r="EX20" s="12">
        <v>2</v>
      </c>
      <c r="EY20" s="12">
        <v>2</v>
      </c>
      <c r="EZ20" s="12">
        <v>2</v>
      </c>
      <c r="FA20" s="12">
        <v>2</v>
      </c>
      <c r="FB20" s="12">
        <v>2</v>
      </c>
      <c r="FC20" s="12">
        <v>2</v>
      </c>
      <c r="FD20" s="12">
        <v>2</v>
      </c>
      <c r="FE20" s="12">
        <v>2</v>
      </c>
      <c r="FF20" s="12">
        <v>2</v>
      </c>
      <c r="FG20" s="12">
        <v>2</v>
      </c>
      <c r="FH20" s="12">
        <v>2</v>
      </c>
      <c r="FI20" s="12">
        <v>2</v>
      </c>
      <c r="FJ20" s="12">
        <v>2</v>
      </c>
      <c r="FK20" s="12">
        <v>2</v>
      </c>
      <c r="FL20" s="12">
        <v>2</v>
      </c>
      <c r="FM20" s="12">
        <v>2</v>
      </c>
      <c r="FN20" s="12">
        <v>2</v>
      </c>
      <c r="FO20" s="12">
        <v>2</v>
      </c>
      <c r="FP20" s="12">
        <v>2</v>
      </c>
      <c r="FQ20" s="12">
        <v>2</v>
      </c>
      <c r="FR20" s="12">
        <v>2</v>
      </c>
      <c r="FS20" s="12">
        <v>2</v>
      </c>
      <c r="FT20" s="12">
        <v>2</v>
      </c>
      <c r="FU20" s="12">
        <v>2</v>
      </c>
      <c r="FV20" s="12">
        <v>2</v>
      </c>
      <c r="FW20" s="12">
        <v>2</v>
      </c>
      <c r="FX20" s="12">
        <v>2</v>
      </c>
      <c r="FY20" s="12">
        <v>2</v>
      </c>
      <c r="FZ20" s="12">
        <v>2</v>
      </c>
      <c r="GA20" s="12">
        <v>2</v>
      </c>
      <c r="GB20" s="12">
        <v>2</v>
      </c>
      <c r="GC20" s="12">
        <v>2</v>
      </c>
      <c r="GD20" s="12">
        <v>2</v>
      </c>
      <c r="GE20" s="12">
        <v>2</v>
      </c>
      <c r="GF20" s="12">
        <v>2</v>
      </c>
      <c r="GG20" s="12">
        <v>2</v>
      </c>
      <c r="GH20" s="12">
        <v>2</v>
      </c>
      <c r="GI20" s="12">
        <v>2</v>
      </c>
      <c r="GJ20" s="12">
        <v>2</v>
      </c>
      <c r="GK20" s="12">
        <v>2</v>
      </c>
      <c r="GL20" s="12">
        <v>2</v>
      </c>
      <c r="GM20" s="12">
        <v>2</v>
      </c>
      <c r="GN20" s="12">
        <v>2</v>
      </c>
      <c r="GO20" s="12">
        <v>2</v>
      </c>
      <c r="GP20" s="12">
        <v>2</v>
      </c>
      <c r="GQ20" s="12">
        <v>2</v>
      </c>
      <c r="GR20" s="12">
        <v>2</v>
      </c>
      <c r="GS20" s="12">
        <v>2</v>
      </c>
      <c r="GT20" s="12">
        <v>2</v>
      </c>
      <c r="GU20" s="12">
        <v>2</v>
      </c>
      <c r="GV20" s="12">
        <v>2</v>
      </c>
      <c r="GW20" s="12">
        <v>2</v>
      </c>
      <c r="GX20" s="12">
        <v>2</v>
      </c>
      <c r="GY20" s="12">
        <v>2</v>
      </c>
      <c r="GZ20" s="12">
        <v>2</v>
      </c>
      <c r="HA20" s="12">
        <v>2</v>
      </c>
      <c r="HB20" s="12">
        <v>2</v>
      </c>
      <c r="HC20" s="12">
        <v>2</v>
      </c>
      <c r="HD20" s="12">
        <v>2</v>
      </c>
      <c r="HE20" s="12">
        <v>2</v>
      </c>
      <c r="HF20" s="12">
        <v>2</v>
      </c>
      <c r="HG20" s="12">
        <v>2</v>
      </c>
      <c r="HH20" s="12">
        <v>2</v>
      </c>
      <c r="HI20" s="12">
        <v>2</v>
      </c>
    </row>
    <row r="21" spans="1:217" ht="18" customHeight="1" x14ac:dyDescent="0.4">
      <c r="A21" s="83"/>
      <c r="B21" s="22" t="s">
        <v>257</v>
      </c>
      <c r="C21" s="23">
        <v>2</v>
      </c>
      <c r="D21" s="10" t="e">
        <f>HLOOKUP(入力シート!$D$10,樹種!$F$5:$HI$41,17,FALSE)</f>
        <v>#N/A</v>
      </c>
      <c r="F21" s="12">
        <v>4</v>
      </c>
      <c r="G21" s="12">
        <v>2</v>
      </c>
      <c r="H21" s="12">
        <v>2</v>
      </c>
      <c r="I21" s="12">
        <v>2</v>
      </c>
      <c r="J21" s="12">
        <v>2</v>
      </c>
      <c r="K21" s="12">
        <v>2</v>
      </c>
      <c r="L21" s="12">
        <v>2</v>
      </c>
      <c r="M21" s="12">
        <v>3</v>
      </c>
      <c r="N21" s="12">
        <v>3</v>
      </c>
      <c r="O21" s="12">
        <v>3</v>
      </c>
      <c r="P21" s="12">
        <v>3</v>
      </c>
      <c r="Q21" s="12">
        <v>2</v>
      </c>
      <c r="R21" s="12">
        <v>4</v>
      </c>
      <c r="S21" s="12">
        <v>3</v>
      </c>
      <c r="T21" s="12">
        <v>3</v>
      </c>
      <c r="U21" s="12">
        <v>3</v>
      </c>
      <c r="V21" s="12">
        <v>3</v>
      </c>
      <c r="W21" s="12">
        <v>2</v>
      </c>
      <c r="X21" s="12">
        <v>2</v>
      </c>
      <c r="Y21" s="12">
        <v>2</v>
      </c>
      <c r="Z21" s="12">
        <v>2</v>
      </c>
      <c r="AA21" s="12">
        <v>2</v>
      </c>
      <c r="AB21" s="12">
        <v>2</v>
      </c>
      <c r="AC21" s="12">
        <v>3</v>
      </c>
      <c r="AD21" s="12">
        <v>2</v>
      </c>
      <c r="AE21" s="12">
        <v>3</v>
      </c>
      <c r="AF21" s="12">
        <v>3</v>
      </c>
      <c r="AG21" s="12">
        <v>5</v>
      </c>
      <c r="AH21" s="12">
        <v>5</v>
      </c>
      <c r="AI21" s="12">
        <v>5</v>
      </c>
      <c r="AJ21" s="12">
        <v>5</v>
      </c>
      <c r="AK21" s="12">
        <v>5</v>
      </c>
      <c r="AL21" s="12">
        <v>5</v>
      </c>
      <c r="AM21" s="12">
        <v>5</v>
      </c>
      <c r="AN21" s="12">
        <v>5</v>
      </c>
      <c r="AO21" s="12">
        <v>5</v>
      </c>
      <c r="AP21" s="12">
        <v>5</v>
      </c>
      <c r="AQ21" s="12">
        <v>5</v>
      </c>
      <c r="AR21" s="12">
        <v>5</v>
      </c>
      <c r="AS21" s="12">
        <v>5</v>
      </c>
      <c r="AT21" s="12">
        <v>5</v>
      </c>
      <c r="AU21" s="12">
        <v>5</v>
      </c>
      <c r="AV21" s="12">
        <v>5</v>
      </c>
      <c r="AW21" s="12">
        <v>5</v>
      </c>
      <c r="AX21" s="12">
        <v>5</v>
      </c>
      <c r="AY21" s="12">
        <v>5</v>
      </c>
      <c r="AZ21" s="12">
        <v>5</v>
      </c>
      <c r="BA21" s="12">
        <v>5</v>
      </c>
      <c r="BB21" s="12">
        <v>5</v>
      </c>
      <c r="BC21" s="12">
        <v>5</v>
      </c>
      <c r="BD21" s="12">
        <v>5</v>
      </c>
      <c r="BE21" s="12">
        <v>5</v>
      </c>
      <c r="BF21" s="12">
        <v>5</v>
      </c>
      <c r="BG21" s="12">
        <v>5</v>
      </c>
      <c r="BH21" s="12">
        <v>5</v>
      </c>
      <c r="BI21" s="12">
        <v>5</v>
      </c>
      <c r="BJ21" s="12">
        <v>5</v>
      </c>
      <c r="BK21" s="12">
        <v>5</v>
      </c>
      <c r="BL21" s="12">
        <v>5</v>
      </c>
      <c r="BM21" s="12">
        <v>5</v>
      </c>
      <c r="BN21" s="12">
        <v>5</v>
      </c>
      <c r="BO21" s="12">
        <v>5</v>
      </c>
      <c r="BP21" s="12">
        <v>5</v>
      </c>
      <c r="BQ21" s="12">
        <v>5</v>
      </c>
      <c r="BR21" s="12">
        <v>5</v>
      </c>
      <c r="BS21" s="12">
        <v>5</v>
      </c>
      <c r="BT21" s="12">
        <v>5</v>
      </c>
      <c r="BU21" s="12">
        <v>5</v>
      </c>
      <c r="BV21" s="12">
        <v>5</v>
      </c>
      <c r="BW21" s="12">
        <v>5</v>
      </c>
      <c r="BX21" s="12">
        <v>5</v>
      </c>
      <c r="BY21" s="12">
        <v>5</v>
      </c>
      <c r="BZ21" s="12">
        <v>5</v>
      </c>
      <c r="CA21" s="12">
        <v>5</v>
      </c>
      <c r="CB21" s="12">
        <v>5</v>
      </c>
      <c r="CC21" s="12">
        <v>5</v>
      </c>
      <c r="CD21" s="12">
        <v>5</v>
      </c>
      <c r="CE21" s="12">
        <v>5</v>
      </c>
      <c r="CF21" s="12">
        <v>5</v>
      </c>
      <c r="CG21" s="12">
        <v>5</v>
      </c>
      <c r="CH21" s="12">
        <v>5</v>
      </c>
      <c r="CI21" s="12">
        <v>5</v>
      </c>
      <c r="CJ21" s="12">
        <v>5</v>
      </c>
      <c r="CK21" s="12">
        <v>5</v>
      </c>
      <c r="CL21" s="12">
        <v>5</v>
      </c>
      <c r="CM21" s="12">
        <v>5</v>
      </c>
      <c r="CN21" s="12">
        <v>5</v>
      </c>
      <c r="CO21" s="12">
        <v>5</v>
      </c>
      <c r="CP21" s="12">
        <v>5</v>
      </c>
      <c r="CQ21" s="12">
        <v>5</v>
      </c>
      <c r="CR21" s="12">
        <v>5</v>
      </c>
      <c r="CS21" s="12">
        <v>5</v>
      </c>
      <c r="CT21" s="12">
        <v>5</v>
      </c>
      <c r="CU21" s="12">
        <v>5</v>
      </c>
      <c r="CV21" s="12">
        <v>5</v>
      </c>
      <c r="CW21" s="12">
        <v>5</v>
      </c>
      <c r="CX21" s="12">
        <v>5</v>
      </c>
      <c r="CY21" s="12">
        <v>5</v>
      </c>
      <c r="CZ21" s="12">
        <v>5</v>
      </c>
      <c r="DA21" s="12">
        <v>5</v>
      </c>
      <c r="DB21" s="12">
        <v>5</v>
      </c>
      <c r="DC21" s="12">
        <v>5</v>
      </c>
      <c r="DD21" s="12">
        <v>5</v>
      </c>
      <c r="DE21" s="12">
        <v>5</v>
      </c>
      <c r="DF21" s="12">
        <v>5</v>
      </c>
      <c r="DG21" s="12">
        <v>5</v>
      </c>
      <c r="DH21" s="12">
        <v>5</v>
      </c>
      <c r="DI21" s="12">
        <v>5</v>
      </c>
      <c r="DJ21" s="12">
        <v>5</v>
      </c>
      <c r="DK21" s="12">
        <v>5</v>
      </c>
      <c r="DL21" s="12">
        <v>5</v>
      </c>
      <c r="DM21" s="12">
        <v>5</v>
      </c>
      <c r="DN21" s="12">
        <v>5</v>
      </c>
      <c r="DO21" s="12">
        <v>5</v>
      </c>
      <c r="DP21" s="12">
        <v>5</v>
      </c>
      <c r="DQ21" s="12">
        <v>5</v>
      </c>
      <c r="DR21" s="12">
        <v>5</v>
      </c>
      <c r="DS21" s="12">
        <v>5</v>
      </c>
      <c r="DT21" s="12">
        <v>5</v>
      </c>
      <c r="DU21" s="12">
        <v>5</v>
      </c>
      <c r="DV21" s="12">
        <v>5</v>
      </c>
      <c r="DW21" s="12">
        <v>5</v>
      </c>
      <c r="DX21" s="12">
        <v>5</v>
      </c>
      <c r="DY21" s="12">
        <v>5</v>
      </c>
      <c r="DZ21" s="12">
        <v>5</v>
      </c>
      <c r="EA21" s="12">
        <v>5</v>
      </c>
      <c r="EB21" s="12">
        <v>5</v>
      </c>
      <c r="EC21" s="12">
        <v>5</v>
      </c>
      <c r="ED21" s="12">
        <v>5</v>
      </c>
      <c r="EE21" s="12">
        <v>5</v>
      </c>
      <c r="EF21" s="12">
        <v>5</v>
      </c>
      <c r="EG21" s="12">
        <v>5</v>
      </c>
      <c r="EH21" s="12">
        <v>5</v>
      </c>
      <c r="EI21" s="12">
        <v>5</v>
      </c>
      <c r="EJ21" s="12">
        <v>5</v>
      </c>
      <c r="EK21" s="12">
        <v>5</v>
      </c>
      <c r="EL21" s="12">
        <v>5</v>
      </c>
      <c r="EM21" s="12">
        <v>5</v>
      </c>
      <c r="EN21" s="12">
        <v>5</v>
      </c>
      <c r="EO21" s="12">
        <v>5</v>
      </c>
      <c r="EP21" s="12">
        <v>5</v>
      </c>
      <c r="EQ21" s="12">
        <v>5</v>
      </c>
      <c r="ER21" s="12">
        <v>5</v>
      </c>
      <c r="ES21" s="12">
        <v>5</v>
      </c>
      <c r="ET21" s="12">
        <v>5</v>
      </c>
      <c r="EU21" s="12">
        <v>5</v>
      </c>
      <c r="EV21" s="12">
        <v>5</v>
      </c>
      <c r="EW21" s="12">
        <v>5</v>
      </c>
      <c r="EX21" s="12">
        <v>5</v>
      </c>
      <c r="EY21" s="12">
        <v>5</v>
      </c>
      <c r="EZ21" s="12">
        <v>5</v>
      </c>
      <c r="FA21" s="12">
        <v>5</v>
      </c>
      <c r="FB21" s="12">
        <v>5</v>
      </c>
      <c r="FC21" s="12">
        <v>5</v>
      </c>
      <c r="FD21" s="12">
        <v>5</v>
      </c>
      <c r="FE21" s="12">
        <v>5</v>
      </c>
      <c r="FF21" s="12">
        <v>5</v>
      </c>
      <c r="FG21" s="12">
        <v>5</v>
      </c>
      <c r="FH21" s="12">
        <v>5</v>
      </c>
      <c r="FI21" s="12">
        <v>5</v>
      </c>
      <c r="FJ21" s="12">
        <v>5</v>
      </c>
      <c r="FK21" s="12">
        <v>5</v>
      </c>
      <c r="FL21" s="12">
        <v>5</v>
      </c>
      <c r="FM21" s="12">
        <v>5</v>
      </c>
      <c r="FN21" s="12">
        <v>5</v>
      </c>
      <c r="FO21" s="12">
        <v>5</v>
      </c>
      <c r="FP21" s="12">
        <v>5</v>
      </c>
      <c r="FQ21" s="12">
        <v>5</v>
      </c>
      <c r="FR21" s="12">
        <v>5</v>
      </c>
      <c r="FS21" s="12">
        <v>5</v>
      </c>
      <c r="FT21" s="12">
        <v>5</v>
      </c>
      <c r="FU21" s="12">
        <v>5</v>
      </c>
      <c r="FV21" s="12">
        <v>5</v>
      </c>
      <c r="FW21" s="12">
        <v>5</v>
      </c>
      <c r="FX21" s="12">
        <v>5</v>
      </c>
      <c r="FY21" s="12">
        <v>5</v>
      </c>
      <c r="FZ21" s="12">
        <v>5</v>
      </c>
      <c r="GA21" s="12">
        <v>5</v>
      </c>
      <c r="GB21" s="12">
        <v>5</v>
      </c>
      <c r="GC21" s="12">
        <v>5</v>
      </c>
      <c r="GD21" s="12">
        <v>5</v>
      </c>
      <c r="GE21" s="12">
        <v>5</v>
      </c>
      <c r="GF21" s="12">
        <v>5</v>
      </c>
      <c r="GG21" s="12">
        <v>5</v>
      </c>
      <c r="GH21" s="12">
        <v>5</v>
      </c>
      <c r="GI21" s="12">
        <v>5</v>
      </c>
      <c r="GJ21" s="12">
        <v>5</v>
      </c>
      <c r="GK21" s="12">
        <v>5</v>
      </c>
      <c r="GL21" s="12">
        <v>5</v>
      </c>
      <c r="GM21" s="12">
        <v>5</v>
      </c>
      <c r="GN21" s="12">
        <v>5</v>
      </c>
      <c r="GO21" s="12">
        <v>5</v>
      </c>
      <c r="GP21" s="12">
        <v>5</v>
      </c>
      <c r="GQ21" s="12">
        <v>5</v>
      </c>
      <c r="GR21" s="12">
        <v>5</v>
      </c>
      <c r="GS21" s="12">
        <v>5</v>
      </c>
      <c r="GT21" s="12">
        <v>5</v>
      </c>
      <c r="GU21" s="12">
        <v>5</v>
      </c>
      <c r="GV21" s="12">
        <v>5</v>
      </c>
      <c r="GW21" s="12">
        <v>5</v>
      </c>
      <c r="GX21" s="12">
        <v>5</v>
      </c>
      <c r="GY21" s="12">
        <v>5</v>
      </c>
      <c r="GZ21" s="12">
        <v>5</v>
      </c>
      <c r="HA21" s="12">
        <v>5</v>
      </c>
      <c r="HB21" s="12">
        <v>5</v>
      </c>
      <c r="HC21" s="12">
        <v>5</v>
      </c>
      <c r="HD21" s="12">
        <v>5</v>
      </c>
      <c r="HE21" s="12">
        <v>5</v>
      </c>
      <c r="HF21" s="12">
        <v>5</v>
      </c>
      <c r="HG21" s="12">
        <v>5</v>
      </c>
      <c r="HH21" s="12">
        <v>5</v>
      </c>
      <c r="HI21" s="12">
        <v>5</v>
      </c>
    </row>
    <row r="22" spans="1:217" ht="18" customHeight="1" x14ac:dyDescent="0.4">
      <c r="A22" s="83"/>
      <c r="B22" s="22" t="s">
        <v>258</v>
      </c>
      <c r="C22" s="23">
        <v>5</v>
      </c>
      <c r="D22" s="10" t="e">
        <f>HLOOKUP(入力シート!$D$10,樹種!$F$5:$HI$41,18,FALSE)</f>
        <v>#N/A</v>
      </c>
      <c r="F22" s="12">
        <v>4</v>
      </c>
      <c r="G22" s="12">
        <v>4</v>
      </c>
      <c r="H22" s="12">
        <v>4</v>
      </c>
      <c r="I22" s="12">
        <v>4</v>
      </c>
      <c r="J22" s="12">
        <v>4</v>
      </c>
      <c r="K22" s="12">
        <v>4</v>
      </c>
      <c r="L22" s="12">
        <v>4</v>
      </c>
      <c r="M22" s="12">
        <v>4</v>
      </c>
      <c r="N22" s="12">
        <v>4</v>
      </c>
      <c r="O22" s="12">
        <v>4</v>
      </c>
      <c r="P22" s="12">
        <v>4</v>
      </c>
      <c r="Q22" s="12">
        <v>4</v>
      </c>
      <c r="R22" s="12">
        <v>4</v>
      </c>
      <c r="S22" s="12">
        <v>4</v>
      </c>
      <c r="T22" s="12">
        <v>4</v>
      </c>
      <c r="U22" s="12">
        <v>4</v>
      </c>
      <c r="V22" s="12">
        <v>4</v>
      </c>
      <c r="W22" s="12">
        <v>4</v>
      </c>
      <c r="X22" s="12">
        <v>4</v>
      </c>
      <c r="Y22" s="12">
        <v>4</v>
      </c>
      <c r="Z22" s="12">
        <v>4</v>
      </c>
      <c r="AA22" s="12">
        <v>4</v>
      </c>
      <c r="AB22" s="12">
        <v>4</v>
      </c>
      <c r="AC22" s="12">
        <v>4</v>
      </c>
      <c r="AD22" s="12">
        <v>4</v>
      </c>
      <c r="AE22" s="12">
        <v>4</v>
      </c>
      <c r="AF22" s="12">
        <v>4</v>
      </c>
      <c r="AG22" s="12">
        <v>4</v>
      </c>
      <c r="AH22" s="12">
        <v>4</v>
      </c>
      <c r="AI22" s="12">
        <v>4</v>
      </c>
      <c r="AJ22" s="12">
        <v>4</v>
      </c>
      <c r="AK22" s="12">
        <v>4</v>
      </c>
      <c r="AL22" s="12">
        <v>4</v>
      </c>
      <c r="AM22" s="12">
        <v>4</v>
      </c>
      <c r="AN22" s="12">
        <v>4</v>
      </c>
      <c r="AO22" s="12">
        <v>4</v>
      </c>
      <c r="AP22" s="12">
        <v>4</v>
      </c>
      <c r="AQ22" s="12">
        <v>4</v>
      </c>
      <c r="AR22" s="12">
        <v>4</v>
      </c>
      <c r="AS22" s="12">
        <v>4</v>
      </c>
      <c r="AT22" s="12">
        <v>4</v>
      </c>
      <c r="AU22" s="12">
        <v>4</v>
      </c>
      <c r="AV22" s="12">
        <v>4</v>
      </c>
      <c r="AW22" s="12">
        <v>4</v>
      </c>
      <c r="AX22" s="12">
        <v>4</v>
      </c>
      <c r="AY22" s="12">
        <v>4</v>
      </c>
      <c r="AZ22" s="12">
        <v>4</v>
      </c>
      <c r="BA22" s="12">
        <v>4</v>
      </c>
      <c r="BB22" s="12">
        <v>4</v>
      </c>
      <c r="BC22" s="12">
        <v>4</v>
      </c>
      <c r="BD22" s="12">
        <v>4</v>
      </c>
      <c r="BE22" s="12">
        <v>4</v>
      </c>
      <c r="BF22" s="12">
        <v>4</v>
      </c>
      <c r="BG22" s="12">
        <v>4</v>
      </c>
      <c r="BH22" s="12">
        <v>4</v>
      </c>
      <c r="BI22" s="12">
        <v>4</v>
      </c>
      <c r="BJ22" s="12">
        <v>4</v>
      </c>
      <c r="BK22" s="12">
        <v>4</v>
      </c>
      <c r="BL22" s="12">
        <v>4</v>
      </c>
      <c r="BM22" s="12">
        <v>4</v>
      </c>
      <c r="BN22" s="12">
        <v>4</v>
      </c>
      <c r="BO22" s="12">
        <v>4</v>
      </c>
      <c r="BP22" s="12">
        <v>4</v>
      </c>
      <c r="BQ22" s="12">
        <v>4</v>
      </c>
      <c r="BR22" s="12">
        <v>4</v>
      </c>
      <c r="BS22" s="12">
        <v>4</v>
      </c>
      <c r="BT22" s="12">
        <v>4</v>
      </c>
      <c r="BU22" s="12">
        <v>4</v>
      </c>
      <c r="BV22" s="12">
        <v>4</v>
      </c>
      <c r="BW22" s="12">
        <v>4</v>
      </c>
      <c r="BX22" s="12">
        <v>4</v>
      </c>
      <c r="BY22" s="12">
        <v>4</v>
      </c>
      <c r="BZ22" s="12">
        <v>4</v>
      </c>
      <c r="CA22" s="12">
        <v>4</v>
      </c>
      <c r="CB22" s="12">
        <v>4</v>
      </c>
      <c r="CC22" s="12">
        <v>4</v>
      </c>
      <c r="CD22" s="12">
        <v>4</v>
      </c>
      <c r="CE22" s="12">
        <v>4</v>
      </c>
      <c r="CF22" s="12">
        <v>4</v>
      </c>
      <c r="CG22" s="12">
        <v>4</v>
      </c>
      <c r="CH22" s="12">
        <v>4</v>
      </c>
      <c r="CI22" s="12">
        <v>4</v>
      </c>
      <c r="CJ22" s="12">
        <v>4</v>
      </c>
      <c r="CK22" s="12">
        <v>4</v>
      </c>
      <c r="CL22" s="12">
        <v>4</v>
      </c>
      <c r="CM22" s="12">
        <v>4</v>
      </c>
      <c r="CN22" s="12">
        <v>4</v>
      </c>
      <c r="CO22" s="12">
        <v>4</v>
      </c>
      <c r="CP22" s="12">
        <v>4</v>
      </c>
      <c r="CQ22" s="12">
        <v>4</v>
      </c>
      <c r="CR22" s="12">
        <v>4</v>
      </c>
      <c r="CS22" s="12">
        <v>4</v>
      </c>
      <c r="CT22" s="12">
        <v>4</v>
      </c>
      <c r="CU22" s="12">
        <v>4</v>
      </c>
      <c r="CV22" s="12">
        <v>4</v>
      </c>
      <c r="CW22" s="12">
        <v>4</v>
      </c>
      <c r="CX22" s="12">
        <v>4</v>
      </c>
      <c r="CY22" s="12">
        <v>4</v>
      </c>
      <c r="CZ22" s="12">
        <v>4</v>
      </c>
      <c r="DA22" s="12">
        <v>4</v>
      </c>
      <c r="DB22" s="12">
        <v>4</v>
      </c>
      <c r="DC22" s="12">
        <v>4</v>
      </c>
      <c r="DD22" s="12">
        <v>4</v>
      </c>
      <c r="DE22" s="12">
        <v>4</v>
      </c>
      <c r="DF22" s="12">
        <v>4</v>
      </c>
      <c r="DG22" s="12">
        <v>4</v>
      </c>
      <c r="DH22" s="12">
        <v>4</v>
      </c>
      <c r="DI22" s="12">
        <v>4</v>
      </c>
      <c r="DJ22" s="12">
        <v>4</v>
      </c>
      <c r="DK22" s="12">
        <v>4</v>
      </c>
      <c r="DL22" s="12">
        <v>4</v>
      </c>
      <c r="DM22" s="12">
        <v>4</v>
      </c>
      <c r="DN22" s="12">
        <v>4</v>
      </c>
      <c r="DO22" s="12">
        <v>4</v>
      </c>
      <c r="DP22" s="12">
        <v>4</v>
      </c>
      <c r="DQ22" s="12">
        <v>4</v>
      </c>
      <c r="DR22" s="12">
        <v>4</v>
      </c>
      <c r="DS22" s="12">
        <v>4</v>
      </c>
      <c r="DT22" s="12">
        <v>4</v>
      </c>
      <c r="DU22" s="12">
        <v>4</v>
      </c>
      <c r="DV22" s="12">
        <v>4</v>
      </c>
      <c r="DW22" s="12">
        <v>4</v>
      </c>
      <c r="DX22" s="12">
        <v>4</v>
      </c>
      <c r="DY22" s="12">
        <v>4</v>
      </c>
      <c r="DZ22" s="12">
        <v>4</v>
      </c>
      <c r="EA22" s="12">
        <v>4</v>
      </c>
      <c r="EB22" s="12">
        <v>4</v>
      </c>
      <c r="EC22" s="12">
        <v>4</v>
      </c>
      <c r="ED22" s="12">
        <v>4</v>
      </c>
      <c r="EE22" s="12">
        <v>4</v>
      </c>
      <c r="EF22" s="12">
        <v>4</v>
      </c>
      <c r="EG22" s="12">
        <v>4</v>
      </c>
      <c r="EH22" s="12">
        <v>4</v>
      </c>
      <c r="EI22" s="12">
        <v>4</v>
      </c>
      <c r="EJ22" s="12">
        <v>4</v>
      </c>
      <c r="EK22" s="12">
        <v>4</v>
      </c>
      <c r="EL22" s="12">
        <v>4</v>
      </c>
      <c r="EM22" s="12">
        <v>4</v>
      </c>
      <c r="EN22" s="12">
        <v>4</v>
      </c>
      <c r="EO22" s="12">
        <v>4</v>
      </c>
      <c r="EP22" s="12">
        <v>4</v>
      </c>
      <c r="EQ22" s="12">
        <v>4</v>
      </c>
      <c r="ER22" s="12">
        <v>4</v>
      </c>
      <c r="ES22" s="12">
        <v>4</v>
      </c>
      <c r="ET22" s="12">
        <v>4</v>
      </c>
      <c r="EU22" s="12">
        <v>4</v>
      </c>
      <c r="EV22" s="12">
        <v>4</v>
      </c>
      <c r="EW22" s="12">
        <v>4</v>
      </c>
      <c r="EX22" s="12">
        <v>4</v>
      </c>
      <c r="EY22" s="12">
        <v>4</v>
      </c>
      <c r="EZ22" s="12">
        <v>4</v>
      </c>
      <c r="FA22" s="12">
        <v>4</v>
      </c>
      <c r="FB22" s="12">
        <v>4</v>
      </c>
      <c r="FC22" s="12">
        <v>4</v>
      </c>
      <c r="FD22" s="12">
        <v>4</v>
      </c>
      <c r="FE22" s="12">
        <v>4</v>
      </c>
      <c r="FF22" s="12">
        <v>4</v>
      </c>
      <c r="FG22" s="12">
        <v>4</v>
      </c>
      <c r="FH22" s="12">
        <v>4</v>
      </c>
      <c r="FI22" s="12">
        <v>4</v>
      </c>
      <c r="FJ22" s="12">
        <v>4</v>
      </c>
      <c r="FK22" s="12">
        <v>4</v>
      </c>
      <c r="FL22" s="12">
        <v>4</v>
      </c>
      <c r="FM22" s="12">
        <v>4</v>
      </c>
      <c r="FN22" s="12">
        <v>4</v>
      </c>
      <c r="FO22" s="12">
        <v>4</v>
      </c>
      <c r="FP22" s="12">
        <v>4</v>
      </c>
      <c r="FQ22" s="12">
        <v>4</v>
      </c>
      <c r="FR22" s="12">
        <v>4</v>
      </c>
      <c r="FS22" s="12">
        <v>4</v>
      </c>
      <c r="FT22" s="12">
        <v>4</v>
      </c>
      <c r="FU22" s="12">
        <v>4</v>
      </c>
      <c r="FV22" s="12">
        <v>4</v>
      </c>
      <c r="FW22" s="12">
        <v>4</v>
      </c>
      <c r="FX22" s="12">
        <v>4</v>
      </c>
      <c r="FY22" s="12">
        <v>4</v>
      </c>
      <c r="FZ22" s="12">
        <v>4</v>
      </c>
      <c r="GA22" s="12">
        <v>4</v>
      </c>
      <c r="GB22" s="12">
        <v>4</v>
      </c>
      <c r="GC22" s="12">
        <v>4</v>
      </c>
      <c r="GD22" s="12">
        <v>4</v>
      </c>
      <c r="GE22" s="12">
        <v>4</v>
      </c>
      <c r="GF22" s="12">
        <v>4</v>
      </c>
      <c r="GG22" s="12">
        <v>4</v>
      </c>
      <c r="GH22" s="12">
        <v>4</v>
      </c>
      <c r="GI22" s="12">
        <v>4</v>
      </c>
      <c r="GJ22" s="12">
        <v>4</v>
      </c>
      <c r="GK22" s="12">
        <v>4</v>
      </c>
      <c r="GL22" s="12">
        <v>4</v>
      </c>
      <c r="GM22" s="12">
        <v>4</v>
      </c>
      <c r="GN22" s="12">
        <v>4</v>
      </c>
      <c r="GO22" s="12">
        <v>4</v>
      </c>
      <c r="GP22" s="12">
        <v>4</v>
      </c>
      <c r="GQ22" s="12">
        <v>4</v>
      </c>
      <c r="GR22" s="12">
        <v>4</v>
      </c>
      <c r="GS22" s="12">
        <v>4</v>
      </c>
      <c r="GT22" s="12">
        <v>4</v>
      </c>
      <c r="GU22" s="12">
        <v>4</v>
      </c>
      <c r="GV22" s="12">
        <v>4</v>
      </c>
      <c r="GW22" s="12">
        <v>4</v>
      </c>
      <c r="GX22" s="12">
        <v>4</v>
      </c>
      <c r="GY22" s="12">
        <v>4</v>
      </c>
      <c r="GZ22" s="12">
        <v>4</v>
      </c>
      <c r="HA22" s="12">
        <v>4</v>
      </c>
      <c r="HB22" s="12">
        <v>4</v>
      </c>
      <c r="HC22" s="12">
        <v>4</v>
      </c>
      <c r="HD22" s="12">
        <v>4</v>
      </c>
      <c r="HE22" s="12">
        <v>4</v>
      </c>
      <c r="HF22" s="12">
        <v>4</v>
      </c>
      <c r="HG22" s="12">
        <v>4</v>
      </c>
      <c r="HH22" s="12">
        <v>4</v>
      </c>
      <c r="HI22" s="12">
        <v>4</v>
      </c>
    </row>
    <row r="23" spans="1:217" ht="18" customHeight="1" x14ac:dyDescent="0.4">
      <c r="A23" s="83"/>
      <c r="B23" s="22" t="s">
        <v>259</v>
      </c>
      <c r="C23" s="23">
        <v>8</v>
      </c>
      <c r="D23" s="10" t="e">
        <f>HLOOKUP(入力シート!$D$10,樹種!$F$5:$HI$41,19,FALSE)</f>
        <v>#N/A</v>
      </c>
      <c r="F23" s="12">
        <v>3</v>
      </c>
      <c r="G23" s="12">
        <v>3</v>
      </c>
      <c r="H23" s="12">
        <v>3</v>
      </c>
      <c r="I23" s="12">
        <v>3</v>
      </c>
      <c r="J23" s="12">
        <v>3</v>
      </c>
      <c r="K23" s="12">
        <v>3</v>
      </c>
      <c r="L23" s="12">
        <v>3</v>
      </c>
      <c r="M23" s="12">
        <v>3</v>
      </c>
      <c r="N23" s="12">
        <v>3</v>
      </c>
      <c r="O23" s="12">
        <v>3</v>
      </c>
      <c r="P23" s="12">
        <v>3</v>
      </c>
      <c r="Q23" s="12">
        <v>3</v>
      </c>
      <c r="R23" s="12">
        <v>3</v>
      </c>
      <c r="S23" s="12">
        <v>3</v>
      </c>
      <c r="T23" s="12">
        <v>3</v>
      </c>
      <c r="U23" s="12">
        <v>3</v>
      </c>
      <c r="V23" s="12">
        <v>3</v>
      </c>
      <c r="W23" s="12">
        <v>3</v>
      </c>
      <c r="X23" s="12">
        <v>3</v>
      </c>
      <c r="Y23" s="12">
        <v>3</v>
      </c>
      <c r="Z23" s="12">
        <v>3</v>
      </c>
      <c r="AA23" s="12">
        <v>3</v>
      </c>
      <c r="AB23" s="12">
        <v>3</v>
      </c>
      <c r="AC23" s="12">
        <v>3</v>
      </c>
      <c r="AD23" s="12">
        <v>3</v>
      </c>
      <c r="AE23" s="12">
        <v>3</v>
      </c>
      <c r="AF23" s="12">
        <v>3</v>
      </c>
      <c r="AG23" s="12">
        <v>2</v>
      </c>
      <c r="AH23" s="12">
        <v>3</v>
      </c>
      <c r="AI23" s="12">
        <v>2</v>
      </c>
      <c r="AJ23" s="12">
        <v>2</v>
      </c>
      <c r="AK23" s="12">
        <v>2</v>
      </c>
      <c r="AL23" s="12">
        <v>2</v>
      </c>
      <c r="AM23" s="12">
        <v>2</v>
      </c>
      <c r="AN23" s="12">
        <v>2</v>
      </c>
      <c r="AO23" s="12">
        <v>2</v>
      </c>
      <c r="AP23" s="12">
        <v>2</v>
      </c>
      <c r="AQ23" s="12">
        <v>2</v>
      </c>
      <c r="AR23" s="12">
        <v>2</v>
      </c>
      <c r="AS23" s="12">
        <v>3</v>
      </c>
      <c r="AT23" s="12">
        <v>3</v>
      </c>
      <c r="AU23" s="12">
        <v>3</v>
      </c>
      <c r="AV23" s="12">
        <v>2</v>
      </c>
      <c r="AW23" s="12">
        <v>2</v>
      </c>
      <c r="AX23" s="12">
        <v>2</v>
      </c>
      <c r="AY23" s="12">
        <v>1</v>
      </c>
      <c r="AZ23" s="12">
        <v>2</v>
      </c>
      <c r="BA23" s="12">
        <v>3</v>
      </c>
      <c r="BB23" s="12">
        <v>3</v>
      </c>
      <c r="BC23" s="12">
        <v>3</v>
      </c>
      <c r="BD23" s="12">
        <v>3</v>
      </c>
      <c r="BE23" s="12">
        <v>3</v>
      </c>
      <c r="BF23" s="12">
        <v>3</v>
      </c>
      <c r="BG23" s="12">
        <v>3</v>
      </c>
      <c r="BH23" s="12">
        <v>3</v>
      </c>
      <c r="BI23" s="12">
        <v>3</v>
      </c>
      <c r="BJ23" s="12">
        <v>3</v>
      </c>
      <c r="BK23" s="12">
        <v>3</v>
      </c>
      <c r="BL23" s="12">
        <v>3</v>
      </c>
      <c r="BM23" s="12">
        <v>3</v>
      </c>
      <c r="BN23" s="12">
        <v>3</v>
      </c>
      <c r="BO23" s="12">
        <v>3</v>
      </c>
      <c r="BP23" s="12">
        <v>3</v>
      </c>
      <c r="BQ23" s="12">
        <v>3</v>
      </c>
      <c r="BR23" s="12">
        <v>3</v>
      </c>
      <c r="BS23" s="12">
        <v>3</v>
      </c>
      <c r="BT23" s="12">
        <v>3</v>
      </c>
      <c r="BU23" s="12">
        <v>3</v>
      </c>
      <c r="BV23" s="12">
        <v>3</v>
      </c>
      <c r="BW23" s="12">
        <v>3</v>
      </c>
      <c r="BX23" s="12">
        <v>3</v>
      </c>
      <c r="BY23" s="12">
        <v>2</v>
      </c>
      <c r="BZ23" s="12">
        <v>2</v>
      </c>
      <c r="CA23" s="12">
        <v>2</v>
      </c>
      <c r="CB23" s="12">
        <v>2</v>
      </c>
      <c r="CC23" s="12">
        <v>2</v>
      </c>
      <c r="CD23" s="12">
        <v>2</v>
      </c>
      <c r="CE23" s="12">
        <v>2</v>
      </c>
      <c r="CF23" s="12">
        <v>2</v>
      </c>
      <c r="CG23" s="12">
        <v>2</v>
      </c>
      <c r="CH23" s="12">
        <v>2</v>
      </c>
      <c r="CI23" s="12">
        <v>3</v>
      </c>
      <c r="CJ23" s="12">
        <v>3</v>
      </c>
      <c r="CK23" s="12">
        <v>3</v>
      </c>
      <c r="CL23" s="12">
        <v>3</v>
      </c>
      <c r="CM23" s="12">
        <v>3</v>
      </c>
      <c r="CN23" s="12">
        <v>3</v>
      </c>
      <c r="CO23" s="12">
        <v>3</v>
      </c>
      <c r="CP23" s="12">
        <v>3</v>
      </c>
      <c r="CQ23" s="12">
        <v>3</v>
      </c>
      <c r="CR23" s="12">
        <v>3</v>
      </c>
      <c r="CS23" s="12">
        <v>3</v>
      </c>
      <c r="CT23" s="12">
        <v>3</v>
      </c>
      <c r="CU23" s="12">
        <v>3</v>
      </c>
      <c r="CV23" s="12">
        <v>3</v>
      </c>
      <c r="CW23" s="12">
        <v>3</v>
      </c>
      <c r="CX23" s="12">
        <v>3</v>
      </c>
      <c r="CY23" s="12">
        <v>3</v>
      </c>
      <c r="CZ23" s="12">
        <v>3</v>
      </c>
      <c r="DA23" s="12">
        <v>3</v>
      </c>
      <c r="DB23" s="12">
        <v>3</v>
      </c>
      <c r="DC23" s="12">
        <v>3</v>
      </c>
      <c r="DD23" s="12">
        <v>3</v>
      </c>
      <c r="DE23" s="12">
        <v>3</v>
      </c>
      <c r="DF23" s="12">
        <v>3</v>
      </c>
      <c r="DG23" s="12">
        <v>3</v>
      </c>
      <c r="DH23" s="12">
        <v>3</v>
      </c>
      <c r="DI23" s="25">
        <v>3</v>
      </c>
      <c r="DJ23" s="25">
        <v>3</v>
      </c>
      <c r="DK23" s="25">
        <v>3</v>
      </c>
      <c r="DL23" s="25">
        <v>3</v>
      </c>
      <c r="DM23" s="25">
        <v>3</v>
      </c>
      <c r="DN23" s="25">
        <v>3</v>
      </c>
      <c r="DO23" s="25">
        <v>3</v>
      </c>
      <c r="DP23" s="25">
        <v>3</v>
      </c>
      <c r="DQ23" s="25">
        <v>3</v>
      </c>
      <c r="DR23" s="25">
        <v>3</v>
      </c>
      <c r="DS23" s="25">
        <v>3</v>
      </c>
      <c r="DT23" s="25">
        <v>3</v>
      </c>
      <c r="DU23" s="25">
        <v>3</v>
      </c>
      <c r="DV23" s="25">
        <v>3</v>
      </c>
      <c r="DW23" s="25">
        <v>2</v>
      </c>
      <c r="DX23" s="25">
        <v>2</v>
      </c>
      <c r="DY23" s="25">
        <v>2</v>
      </c>
      <c r="DZ23" s="25">
        <v>2</v>
      </c>
      <c r="EA23" s="25">
        <v>2</v>
      </c>
      <c r="EB23" s="25">
        <v>2</v>
      </c>
      <c r="EC23" s="25">
        <v>2</v>
      </c>
      <c r="ED23" s="25">
        <v>2</v>
      </c>
      <c r="EE23" s="25">
        <v>2</v>
      </c>
      <c r="EF23" s="25">
        <v>2</v>
      </c>
      <c r="EG23" s="12">
        <v>3</v>
      </c>
      <c r="EH23" s="12">
        <v>3</v>
      </c>
      <c r="EI23" s="12">
        <v>3</v>
      </c>
      <c r="EJ23" s="12">
        <v>3</v>
      </c>
      <c r="EK23" s="12">
        <v>3</v>
      </c>
      <c r="EL23" s="12">
        <v>3</v>
      </c>
      <c r="EM23" s="12">
        <v>3</v>
      </c>
      <c r="EN23" s="12">
        <v>3</v>
      </c>
      <c r="EO23" s="12">
        <v>3</v>
      </c>
      <c r="EP23" s="12">
        <v>3</v>
      </c>
      <c r="EQ23" s="12">
        <v>3</v>
      </c>
      <c r="ER23" s="12">
        <v>3</v>
      </c>
      <c r="ES23" s="12">
        <v>3</v>
      </c>
      <c r="ET23" s="12">
        <v>3</v>
      </c>
      <c r="EU23" s="12">
        <v>3</v>
      </c>
      <c r="EV23" s="12">
        <v>3</v>
      </c>
      <c r="EW23" s="12">
        <v>3</v>
      </c>
      <c r="EX23" s="12">
        <v>3</v>
      </c>
      <c r="EY23" s="12">
        <v>3</v>
      </c>
      <c r="EZ23" s="12">
        <v>3</v>
      </c>
      <c r="FA23" s="12">
        <v>3</v>
      </c>
      <c r="FB23" s="12">
        <v>3</v>
      </c>
      <c r="FC23" s="12">
        <v>3</v>
      </c>
      <c r="FD23" s="12">
        <v>3</v>
      </c>
      <c r="FE23" s="12">
        <v>3</v>
      </c>
      <c r="FF23" s="12">
        <v>3</v>
      </c>
      <c r="FG23" s="12">
        <v>3</v>
      </c>
      <c r="FH23" s="12">
        <v>3</v>
      </c>
      <c r="FI23" s="12">
        <v>3</v>
      </c>
      <c r="FJ23" s="12">
        <v>3</v>
      </c>
      <c r="FK23" s="12">
        <v>3</v>
      </c>
      <c r="FL23" s="12">
        <v>3</v>
      </c>
      <c r="FM23" s="12">
        <v>3</v>
      </c>
      <c r="FN23" s="12">
        <v>3</v>
      </c>
      <c r="FO23" s="12">
        <v>3</v>
      </c>
      <c r="FP23" s="12">
        <v>3</v>
      </c>
      <c r="FQ23" s="12">
        <v>3</v>
      </c>
      <c r="FR23" s="12">
        <v>3</v>
      </c>
      <c r="FS23" s="12">
        <v>3</v>
      </c>
      <c r="FT23" s="12">
        <v>3</v>
      </c>
      <c r="FU23" s="12">
        <v>3</v>
      </c>
      <c r="FV23" s="12">
        <v>3</v>
      </c>
      <c r="FW23" s="12">
        <v>3</v>
      </c>
      <c r="FX23" s="12">
        <v>3</v>
      </c>
      <c r="FY23" s="12">
        <v>3</v>
      </c>
      <c r="FZ23" s="12">
        <v>3</v>
      </c>
      <c r="GA23" s="12">
        <v>3</v>
      </c>
      <c r="GB23" s="12">
        <v>3</v>
      </c>
      <c r="GC23" s="12">
        <v>3</v>
      </c>
      <c r="GD23" s="12">
        <v>3</v>
      </c>
      <c r="GE23" s="12">
        <v>3</v>
      </c>
      <c r="GF23" s="12">
        <v>3</v>
      </c>
      <c r="GG23" s="12">
        <v>3</v>
      </c>
      <c r="GH23" s="12">
        <v>3</v>
      </c>
      <c r="GI23" s="12">
        <v>3</v>
      </c>
      <c r="GJ23" s="12">
        <v>3</v>
      </c>
      <c r="GK23" s="12">
        <v>3</v>
      </c>
      <c r="GL23" s="12">
        <v>3</v>
      </c>
      <c r="GM23" s="12">
        <v>3</v>
      </c>
      <c r="GN23" s="12">
        <v>3</v>
      </c>
      <c r="GO23" s="12">
        <v>3</v>
      </c>
      <c r="GP23" s="12">
        <v>3</v>
      </c>
      <c r="GQ23" s="12">
        <v>3</v>
      </c>
      <c r="GR23" s="12">
        <v>3</v>
      </c>
      <c r="GS23" s="12">
        <v>3</v>
      </c>
      <c r="GT23" s="12">
        <v>3</v>
      </c>
      <c r="GU23" s="12">
        <v>3</v>
      </c>
      <c r="GV23" s="12">
        <v>3</v>
      </c>
      <c r="GW23" s="12">
        <v>3</v>
      </c>
      <c r="GX23" s="12">
        <v>3</v>
      </c>
      <c r="GY23" s="12">
        <v>3</v>
      </c>
      <c r="GZ23" s="12">
        <v>3</v>
      </c>
      <c r="HA23" s="12">
        <v>3</v>
      </c>
      <c r="HB23" s="12">
        <v>3</v>
      </c>
      <c r="HC23" s="12">
        <v>3</v>
      </c>
      <c r="HD23" s="12">
        <v>3</v>
      </c>
      <c r="HE23" s="12">
        <v>3</v>
      </c>
      <c r="HF23" s="12">
        <v>3</v>
      </c>
      <c r="HG23" s="12">
        <v>3</v>
      </c>
      <c r="HH23" s="12">
        <v>3</v>
      </c>
      <c r="HI23" s="12">
        <v>3</v>
      </c>
    </row>
    <row r="24" spans="1:217" ht="18" customHeight="1" x14ac:dyDescent="0.4">
      <c r="A24" s="83"/>
      <c r="B24" s="22" t="s">
        <v>260</v>
      </c>
      <c r="C24" s="23">
        <v>6</v>
      </c>
      <c r="D24" s="10" t="e">
        <f>HLOOKUP(入力シート!$D$10,樹種!$F$5:$HI$41,20,FALSE)</f>
        <v>#N/A</v>
      </c>
      <c r="F24" s="12">
        <v>3</v>
      </c>
      <c r="G24" s="12">
        <v>3</v>
      </c>
      <c r="H24" s="12">
        <v>3</v>
      </c>
      <c r="I24" s="12">
        <v>3</v>
      </c>
      <c r="J24" s="12">
        <v>3</v>
      </c>
      <c r="K24" s="12">
        <v>3</v>
      </c>
      <c r="L24" s="12">
        <v>3</v>
      </c>
      <c r="M24" s="12">
        <v>3</v>
      </c>
      <c r="N24" s="12">
        <v>3</v>
      </c>
      <c r="O24" s="12">
        <v>3</v>
      </c>
      <c r="P24" s="12">
        <v>3</v>
      </c>
      <c r="Q24" s="12">
        <v>3</v>
      </c>
      <c r="R24" s="12">
        <v>3</v>
      </c>
      <c r="S24" s="12">
        <v>3</v>
      </c>
      <c r="T24" s="12">
        <v>3</v>
      </c>
      <c r="U24" s="12">
        <v>3</v>
      </c>
      <c r="V24" s="12">
        <v>3</v>
      </c>
      <c r="W24" s="12">
        <v>3</v>
      </c>
      <c r="X24" s="12">
        <v>3</v>
      </c>
      <c r="Y24" s="12">
        <v>3</v>
      </c>
      <c r="Z24" s="12">
        <v>3</v>
      </c>
      <c r="AA24" s="12">
        <v>3</v>
      </c>
      <c r="AB24" s="12">
        <v>3</v>
      </c>
      <c r="AC24" s="12">
        <v>3</v>
      </c>
      <c r="AD24" s="12">
        <v>3</v>
      </c>
      <c r="AE24" s="12">
        <v>3</v>
      </c>
      <c r="AF24" s="12">
        <v>3</v>
      </c>
      <c r="AG24" s="12">
        <v>3</v>
      </c>
      <c r="AH24" s="12">
        <v>3</v>
      </c>
      <c r="AI24" s="12">
        <v>3</v>
      </c>
      <c r="AJ24" s="12">
        <v>3</v>
      </c>
      <c r="AK24" s="12">
        <v>3</v>
      </c>
      <c r="AL24" s="12">
        <v>3</v>
      </c>
      <c r="AM24" s="12">
        <v>3</v>
      </c>
      <c r="AN24" s="12">
        <v>3</v>
      </c>
      <c r="AO24" s="12">
        <v>3</v>
      </c>
      <c r="AP24" s="12">
        <v>3</v>
      </c>
      <c r="AQ24" s="12">
        <v>3</v>
      </c>
      <c r="AR24" s="12">
        <v>3</v>
      </c>
      <c r="AS24" s="12">
        <v>3</v>
      </c>
      <c r="AT24" s="12">
        <v>3</v>
      </c>
      <c r="AU24" s="12">
        <v>3</v>
      </c>
      <c r="AV24" s="12">
        <v>3</v>
      </c>
      <c r="AW24" s="12">
        <v>3</v>
      </c>
      <c r="AX24" s="12">
        <v>3</v>
      </c>
      <c r="AY24" s="12">
        <v>3</v>
      </c>
      <c r="AZ24" s="12">
        <v>3</v>
      </c>
      <c r="BA24" s="12">
        <v>3</v>
      </c>
      <c r="BB24" s="12">
        <v>3</v>
      </c>
      <c r="BC24" s="12">
        <v>3</v>
      </c>
      <c r="BD24" s="12">
        <v>3</v>
      </c>
      <c r="BE24" s="12">
        <v>3</v>
      </c>
      <c r="BF24" s="12">
        <v>3</v>
      </c>
      <c r="BG24" s="12">
        <v>3</v>
      </c>
      <c r="BH24" s="12">
        <v>3</v>
      </c>
      <c r="BI24" s="12">
        <v>3</v>
      </c>
      <c r="BJ24" s="12">
        <v>3</v>
      </c>
      <c r="BK24" s="12">
        <v>3</v>
      </c>
      <c r="BL24" s="12">
        <v>3</v>
      </c>
      <c r="BM24" s="12">
        <v>3</v>
      </c>
      <c r="BN24" s="12">
        <v>3</v>
      </c>
      <c r="BO24" s="12">
        <v>3</v>
      </c>
      <c r="BP24" s="12">
        <v>3</v>
      </c>
      <c r="BQ24" s="12">
        <v>3</v>
      </c>
      <c r="BR24" s="12">
        <v>3</v>
      </c>
      <c r="BS24" s="12">
        <v>3</v>
      </c>
      <c r="BT24" s="12">
        <v>3</v>
      </c>
      <c r="BU24" s="12">
        <v>3</v>
      </c>
      <c r="BV24" s="12">
        <v>3</v>
      </c>
      <c r="BW24" s="12">
        <v>3</v>
      </c>
      <c r="BX24" s="12">
        <v>3</v>
      </c>
      <c r="BY24" s="12">
        <v>3</v>
      </c>
      <c r="BZ24" s="12">
        <v>3</v>
      </c>
      <c r="CA24" s="12">
        <v>3</v>
      </c>
      <c r="CB24" s="12">
        <v>3</v>
      </c>
      <c r="CC24" s="12">
        <v>3</v>
      </c>
      <c r="CD24" s="12">
        <v>3</v>
      </c>
      <c r="CE24" s="12">
        <v>3</v>
      </c>
      <c r="CF24" s="12">
        <v>3</v>
      </c>
      <c r="CG24" s="12">
        <v>3</v>
      </c>
      <c r="CH24" s="12">
        <v>3</v>
      </c>
      <c r="CI24" s="12">
        <v>3</v>
      </c>
      <c r="CJ24" s="12">
        <v>3</v>
      </c>
      <c r="CK24" s="12">
        <v>3</v>
      </c>
      <c r="CL24" s="12">
        <v>3</v>
      </c>
      <c r="CM24" s="12">
        <v>3</v>
      </c>
      <c r="CN24" s="12">
        <v>3</v>
      </c>
      <c r="CO24" s="12">
        <v>3</v>
      </c>
      <c r="CP24" s="12">
        <v>3</v>
      </c>
      <c r="CQ24" s="12">
        <v>3</v>
      </c>
      <c r="CR24" s="12">
        <v>3</v>
      </c>
      <c r="CS24" s="12">
        <v>3</v>
      </c>
      <c r="CT24" s="12">
        <v>3</v>
      </c>
      <c r="CU24" s="12">
        <v>3</v>
      </c>
      <c r="CV24" s="12">
        <v>3</v>
      </c>
      <c r="CW24" s="12">
        <v>3</v>
      </c>
      <c r="CX24" s="12">
        <v>3</v>
      </c>
      <c r="CY24" s="12">
        <v>3</v>
      </c>
      <c r="CZ24" s="12">
        <v>3</v>
      </c>
      <c r="DA24" s="12">
        <v>3</v>
      </c>
      <c r="DB24" s="12">
        <v>3</v>
      </c>
      <c r="DC24" s="12">
        <v>3</v>
      </c>
      <c r="DD24" s="12">
        <v>3</v>
      </c>
      <c r="DE24" s="12">
        <v>3</v>
      </c>
      <c r="DF24" s="12">
        <v>3</v>
      </c>
      <c r="DG24" s="12">
        <v>3</v>
      </c>
      <c r="DH24" s="12">
        <v>3</v>
      </c>
      <c r="DI24" s="12">
        <v>3</v>
      </c>
      <c r="DJ24" s="12">
        <v>3</v>
      </c>
      <c r="DK24" s="12">
        <v>3</v>
      </c>
      <c r="DL24" s="12">
        <v>3</v>
      </c>
      <c r="DM24" s="12">
        <v>3</v>
      </c>
      <c r="DN24" s="12">
        <v>3</v>
      </c>
      <c r="DO24" s="12">
        <v>3</v>
      </c>
      <c r="DP24" s="12">
        <v>3</v>
      </c>
      <c r="DQ24" s="12">
        <v>3</v>
      </c>
      <c r="DR24" s="12">
        <v>3</v>
      </c>
      <c r="DS24" s="12">
        <v>3</v>
      </c>
      <c r="DT24" s="12">
        <v>3</v>
      </c>
      <c r="DU24" s="12">
        <v>3</v>
      </c>
      <c r="DV24" s="12">
        <v>3</v>
      </c>
      <c r="DW24" s="12">
        <v>3</v>
      </c>
      <c r="DX24" s="12">
        <v>3</v>
      </c>
      <c r="DY24" s="12">
        <v>3</v>
      </c>
      <c r="DZ24" s="12">
        <v>3</v>
      </c>
      <c r="EA24" s="12">
        <v>3</v>
      </c>
      <c r="EB24" s="12">
        <v>3</v>
      </c>
      <c r="EC24" s="12">
        <v>3</v>
      </c>
      <c r="ED24" s="12">
        <v>3</v>
      </c>
      <c r="EE24" s="12">
        <v>3</v>
      </c>
      <c r="EF24" s="12">
        <v>3</v>
      </c>
      <c r="EG24" s="12">
        <v>3</v>
      </c>
      <c r="EH24" s="12">
        <v>3</v>
      </c>
      <c r="EI24" s="12">
        <v>3</v>
      </c>
      <c r="EJ24" s="12">
        <v>3</v>
      </c>
      <c r="EK24" s="12">
        <v>3</v>
      </c>
      <c r="EL24" s="12">
        <v>3</v>
      </c>
      <c r="EM24" s="12">
        <v>3</v>
      </c>
      <c r="EN24" s="12">
        <v>3</v>
      </c>
      <c r="EO24" s="12">
        <v>3</v>
      </c>
      <c r="EP24" s="12">
        <v>3</v>
      </c>
      <c r="EQ24" s="12">
        <v>3</v>
      </c>
      <c r="ER24" s="12">
        <v>3</v>
      </c>
      <c r="ES24" s="12">
        <v>3</v>
      </c>
      <c r="ET24" s="12">
        <v>3</v>
      </c>
      <c r="EU24" s="12">
        <v>3</v>
      </c>
      <c r="EV24" s="12">
        <v>3</v>
      </c>
      <c r="EW24" s="12">
        <v>3</v>
      </c>
      <c r="EX24" s="12">
        <v>3</v>
      </c>
      <c r="EY24" s="12">
        <v>3</v>
      </c>
      <c r="EZ24" s="12">
        <v>3</v>
      </c>
      <c r="FA24" s="12">
        <v>3</v>
      </c>
      <c r="FB24" s="12">
        <v>3</v>
      </c>
      <c r="FC24" s="12">
        <v>3</v>
      </c>
      <c r="FD24" s="12">
        <v>3</v>
      </c>
      <c r="FE24" s="12">
        <v>3</v>
      </c>
      <c r="FF24" s="12">
        <v>3</v>
      </c>
      <c r="FG24" s="12">
        <v>3</v>
      </c>
      <c r="FH24" s="12">
        <v>3</v>
      </c>
      <c r="FI24" s="12">
        <v>3</v>
      </c>
      <c r="FJ24" s="12">
        <v>3</v>
      </c>
      <c r="FK24" s="12">
        <v>3</v>
      </c>
      <c r="FL24" s="12">
        <v>3</v>
      </c>
      <c r="FM24" s="12">
        <v>3</v>
      </c>
      <c r="FN24" s="12">
        <v>3</v>
      </c>
      <c r="FO24" s="12">
        <v>3</v>
      </c>
      <c r="FP24" s="12">
        <v>3</v>
      </c>
      <c r="FQ24" s="12">
        <v>3</v>
      </c>
      <c r="FR24" s="12">
        <v>3</v>
      </c>
      <c r="FS24" s="12">
        <v>3</v>
      </c>
      <c r="FT24" s="12">
        <v>3</v>
      </c>
      <c r="FU24" s="12">
        <v>3</v>
      </c>
      <c r="FV24" s="12">
        <v>3</v>
      </c>
      <c r="FW24" s="12">
        <v>3</v>
      </c>
      <c r="FX24" s="12">
        <v>3</v>
      </c>
      <c r="FY24" s="12">
        <v>3</v>
      </c>
      <c r="FZ24" s="12">
        <v>3</v>
      </c>
      <c r="GA24" s="12">
        <v>3</v>
      </c>
      <c r="GB24" s="12">
        <v>3</v>
      </c>
      <c r="GC24" s="12">
        <v>3</v>
      </c>
      <c r="GD24" s="12">
        <v>3</v>
      </c>
      <c r="GE24" s="12">
        <v>3</v>
      </c>
      <c r="GF24" s="12">
        <v>3</v>
      </c>
      <c r="GG24" s="12">
        <v>3</v>
      </c>
      <c r="GH24" s="12">
        <v>3</v>
      </c>
      <c r="GI24" s="12">
        <v>3</v>
      </c>
      <c r="GJ24" s="12">
        <v>3</v>
      </c>
      <c r="GK24" s="12">
        <v>3</v>
      </c>
      <c r="GL24" s="12">
        <v>3</v>
      </c>
      <c r="GM24" s="12">
        <v>3</v>
      </c>
      <c r="GN24" s="12">
        <v>3</v>
      </c>
      <c r="GO24" s="12">
        <v>3</v>
      </c>
      <c r="GP24" s="12">
        <v>3</v>
      </c>
      <c r="GQ24" s="12">
        <v>3</v>
      </c>
      <c r="GR24" s="12">
        <v>3</v>
      </c>
      <c r="GS24" s="12">
        <v>3</v>
      </c>
      <c r="GT24" s="12">
        <v>3</v>
      </c>
      <c r="GU24" s="12">
        <v>3</v>
      </c>
      <c r="GV24" s="12">
        <v>3</v>
      </c>
      <c r="GW24" s="12">
        <v>3</v>
      </c>
      <c r="GX24" s="12">
        <v>3</v>
      </c>
      <c r="GY24" s="12">
        <v>3</v>
      </c>
      <c r="GZ24" s="12">
        <v>3</v>
      </c>
      <c r="HA24" s="12">
        <v>3</v>
      </c>
      <c r="HB24" s="12">
        <v>3</v>
      </c>
      <c r="HC24" s="12">
        <v>3</v>
      </c>
      <c r="HD24" s="12">
        <v>3</v>
      </c>
      <c r="HE24" s="12">
        <v>3</v>
      </c>
      <c r="HF24" s="12">
        <v>3</v>
      </c>
      <c r="HG24" s="12">
        <v>3</v>
      </c>
      <c r="HH24" s="12">
        <v>3</v>
      </c>
      <c r="HI24" s="12">
        <v>3</v>
      </c>
    </row>
    <row r="25" spans="1:217" ht="18" customHeight="1" x14ac:dyDescent="0.4">
      <c r="A25" s="83"/>
      <c r="B25" s="22" t="s">
        <v>261</v>
      </c>
      <c r="C25" s="23">
        <v>5</v>
      </c>
      <c r="D25" s="10" t="e">
        <f>HLOOKUP(入力シート!$D$10,樹種!$F$5:$HI$41,21,FALSE)</f>
        <v>#N/A</v>
      </c>
      <c r="F25" s="12">
        <v>5</v>
      </c>
      <c r="G25" s="12">
        <v>5</v>
      </c>
      <c r="H25" s="12">
        <v>5</v>
      </c>
      <c r="I25" s="12">
        <v>5</v>
      </c>
      <c r="J25" s="12">
        <v>5</v>
      </c>
      <c r="K25" s="12">
        <v>5</v>
      </c>
      <c r="L25" s="12">
        <v>5</v>
      </c>
      <c r="M25" s="12">
        <v>5</v>
      </c>
      <c r="N25" s="12">
        <v>5</v>
      </c>
      <c r="O25" s="12">
        <v>5</v>
      </c>
      <c r="P25" s="12">
        <v>5</v>
      </c>
      <c r="Q25" s="12">
        <v>5</v>
      </c>
      <c r="R25" s="12">
        <v>5</v>
      </c>
      <c r="S25" s="12">
        <v>5</v>
      </c>
      <c r="T25" s="12">
        <v>5</v>
      </c>
      <c r="U25" s="12">
        <v>5</v>
      </c>
      <c r="V25" s="12">
        <v>5</v>
      </c>
      <c r="W25" s="12">
        <v>5</v>
      </c>
      <c r="X25" s="12">
        <v>5</v>
      </c>
      <c r="Y25" s="12">
        <v>5</v>
      </c>
      <c r="Z25" s="12">
        <v>5</v>
      </c>
      <c r="AA25" s="12">
        <v>5</v>
      </c>
      <c r="AB25" s="12">
        <v>5</v>
      </c>
      <c r="AC25" s="12">
        <v>5</v>
      </c>
      <c r="AD25" s="12">
        <v>5</v>
      </c>
      <c r="AE25" s="12">
        <v>5</v>
      </c>
      <c r="AF25" s="12">
        <v>5</v>
      </c>
      <c r="AG25" s="12">
        <v>5</v>
      </c>
      <c r="AH25" s="12">
        <v>5</v>
      </c>
      <c r="AI25" s="12">
        <v>5</v>
      </c>
      <c r="AJ25" s="12">
        <v>5</v>
      </c>
      <c r="AK25" s="12">
        <v>5</v>
      </c>
      <c r="AL25" s="12">
        <v>5</v>
      </c>
      <c r="AM25" s="12">
        <v>5</v>
      </c>
      <c r="AN25" s="12">
        <v>5</v>
      </c>
      <c r="AO25" s="12">
        <v>5</v>
      </c>
      <c r="AP25" s="12">
        <v>5</v>
      </c>
      <c r="AQ25" s="12">
        <v>5</v>
      </c>
      <c r="AR25" s="12">
        <v>5</v>
      </c>
      <c r="AS25" s="12">
        <v>5</v>
      </c>
      <c r="AT25" s="12">
        <v>5</v>
      </c>
      <c r="AU25" s="12">
        <v>5</v>
      </c>
      <c r="AV25" s="12">
        <v>5</v>
      </c>
      <c r="AW25" s="12">
        <v>5</v>
      </c>
      <c r="AX25" s="12">
        <v>5</v>
      </c>
      <c r="AY25" s="12">
        <v>5</v>
      </c>
      <c r="AZ25" s="12">
        <v>5</v>
      </c>
      <c r="BA25" s="12">
        <v>5</v>
      </c>
      <c r="BB25" s="12">
        <v>5</v>
      </c>
      <c r="BC25" s="12">
        <v>5</v>
      </c>
      <c r="BD25" s="12">
        <v>5</v>
      </c>
      <c r="BE25" s="12">
        <v>5</v>
      </c>
      <c r="BF25" s="12">
        <v>5</v>
      </c>
      <c r="BG25" s="12">
        <v>5</v>
      </c>
      <c r="BH25" s="12">
        <v>5</v>
      </c>
      <c r="BI25" s="12">
        <v>5</v>
      </c>
      <c r="BJ25" s="12">
        <v>5</v>
      </c>
      <c r="BK25" s="12">
        <v>5</v>
      </c>
      <c r="BL25" s="12">
        <v>5</v>
      </c>
      <c r="BM25" s="12">
        <v>5</v>
      </c>
      <c r="BN25" s="12">
        <v>5</v>
      </c>
      <c r="BO25" s="12">
        <v>5</v>
      </c>
      <c r="BP25" s="12">
        <v>5</v>
      </c>
      <c r="BQ25" s="12">
        <v>5</v>
      </c>
      <c r="BR25" s="12">
        <v>5</v>
      </c>
      <c r="BS25" s="12">
        <v>5</v>
      </c>
      <c r="BT25" s="12">
        <v>5</v>
      </c>
      <c r="BU25" s="12">
        <v>5</v>
      </c>
      <c r="BV25" s="12">
        <v>5</v>
      </c>
      <c r="BW25" s="12">
        <v>5</v>
      </c>
      <c r="BX25" s="12">
        <v>5</v>
      </c>
      <c r="BY25" s="12">
        <v>5</v>
      </c>
      <c r="BZ25" s="12">
        <v>5</v>
      </c>
      <c r="CA25" s="12">
        <v>5</v>
      </c>
      <c r="CB25" s="12">
        <v>5</v>
      </c>
      <c r="CC25" s="12">
        <v>5</v>
      </c>
      <c r="CD25" s="12">
        <v>5</v>
      </c>
      <c r="CE25" s="12">
        <v>5</v>
      </c>
      <c r="CF25" s="12">
        <v>5</v>
      </c>
      <c r="CG25" s="12">
        <v>5</v>
      </c>
      <c r="CH25" s="12">
        <v>5</v>
      </c>
      <c r="CI25" s="12">
        <v>5</v>
      </c>
      <c r="CJ25" s="12">
        <v>5</v>
      </c>
      <c r="CK25" s="12">
        <v>5</v>
      </c>
      <c r="CL25" s="12">
        <v>5</v>
      </c>
      <c r="CM25" s="12">
        <v>5</v>
      </c>
      <c r="CN25" s="12">
        <v>5</v>
      </c>
      <c r="CO25" s="12">
        <v>5</v>
      </c>
      <c r="CP25" s="12">
        <v>5</v>
      </c>
      <c r="CQ25" s="12">
        <v>5</v>
      </c>
      <c r="CR25" s="12">
        <v>5</v>
      </c>
      <c r="CS25" s="12">
        <v>5</v>
      </c>
      <c r="CT25" s="12">
        <v>5</v>
      </c>
      <c r="CU25" s="12">
        <v>5</v>
      </c>
      <c r="CV25" s="12">
        <v>5</v>
      </c>
      <c r="CW25" s="12">
        <v>5</v>
      </c>
      <c r="CX25" s="12">
        <v>5</v>
      </c>
      <c r="CY25" s="12">
        <v>5</v>
      </c>
      <c r="CZ25" s="12">
        <v>5</v>
      </c>
      <c r="DA25" s="12">
        <v>5</v>
      </c>
      <c r="DB25" s="12">
        <v>5</v>
      </c>
      <c r="DC25" s="12">
        <v>5</v>
      </c>
      <c r="DD25" s="12">
        <v>5</v>
      </c>
      <c r="DE25" s="12">
        <v>5</v>
      </c>
      <c r="DF25" s="12">
        <v>5</v>
      </c>
      <c r="DG25" s="12">
        <v>5</v>
      </c>
      <c r="DH25" s="12">
        <v>5</v>
      </c>
      <c r="DI25" s="12">
        <v>5</v>
      </c>
      <c r="DJ25" s="12">
        <v>5</v>
      </c>
      <c r="DK25" s="12">
        <v>5</v>
      </c>
      <c r="DL25" s="12">
        <v>5</v>
      </c>
      <c r="DM25" s="12">
        <v>5</v>
      </c>
      <c r="DN25" s="12">
        <v>5</v>
      </c>
      <c r="DO25" s="12">
        <v>5</v>
      </c>
      <c r="DP25" s="12">
        <v>5</v>
      </c>
      <c r="DQ25" s="12">
        <v>5</v>
      </c>
      <c r="DR25" s="12">
        <v>5</v>
      </c>
      <c r="DS25" s="12">
        <v>5</v>
      </c>
      <c r="DT25" s="12">
        <v>5</v>
      </c>
      <c r="DU25" s="12">
        <v>5</v>
      </c>
      <c r="DV25" s="12">
        <v>5</v>
      </c>
      <c r="DW25" s="12">
        <v>5</v>
      </c>
      <c r="DX25" s="12">
        <v>5</v>
      </c>
      <c r="DY25" s="12">
        <v>5</v>
      </c>
      <c r="DZ25" s="12">
        <v>5</v>
      </c>
      <c r="EA25" s="12">
        <v>5</v>
      </c>
      <c r="EB25" s="12">
        <v>5</v>
      </c>
      <c r="EC25" s="12">
        <v>5</v>
      </c>
      <c r="ED25" s="12">
        <v>5</v>
      </c>
      <c r="EE25" s="12">
        <v>5</v>
      </c>
      <c r="EF25" s="12">
        <v>5</v>
      </c>
      <c r="EG25" s="12">
        <v>5</v>
      </c>
      <c r="EH25" s="12">
        <v>5</v>
      </c>
      <c r="EI25" s="12">
        <v>5</v>
      </c>
      <c r="EJ25" s="12">
        <v>5</v>
      </c>
      <c r="EK25" s="12">
        <v>5</v>
      </c>
      <c r="EL25" s="12">
        <v>5</v>
      </c>
      <c r="EM25" s="12">
        <v>5</v>
      </c>
      <c r="EN25" s="12">
        <v>5</v>
      </c>
      <c r="EO25" s="12">
        <v>5</v>
      </c>
      <c r="EP25" s="12">
        <v>5</v>
      </c>
      <c r="EQ25" s="12">
        <v>5</v>
      </c>
      <c r="ER25" s="12">
        <v>5</v>
      </c>
      <c r="ES25" s="12">
        <v>5</v>
      </c>
      <c r="ET25" s="12">
        <v>5</v>
      </c>
      <c r="EU25" s="12">
        <v>5</v>
      </c>
      <c r="EV25" s="12">
        <v>5</v>
      </c>
      <c r="EW25" s="12">
        <v>5</v>
      </c>
      <c r="EX25" s="12">
        <v>5</v>
      </c>
      <c r="EY25" s="12">
        <v>5</v>
      </c>
      <c r="EZ25" s="12">
        <v>5</v>
      </c>
      <c r="FA25" s="12">
        <v>5</v>
      </c>
      <c r="FB25" s="12">
        <v>5</v>
      </c>
      <c r="FC25" s="12">
        <v>5</v>
      </c>
      <c r="FD25" s="12">
        <v>5</v>
      </c>
      <c r="FE25" s="12">
        <v>5</v>
      </c>
      <c r="FF25" s="12">
        <v>5</v>
      </c>
      <c r="FG25" s="12">
        <v>5</v>
      </c>
      <c r="FH25" s="12">
        <v>5</v>
      </c>
      <c r="FI25" s="12">
        <v>5</v>
      </c>
      <c r="FJ25" s="12">
        <v>5</v>
      </c>
      <c r="FK25" s="12">
        <v>5</v>
      </c>
      <c r="FL25" s="12">
        <v>5</v>
      </c>
      <c r="FM25" s="12">
        <v>5</v>
      </c>
      <c r="FN25" s="12">
        <v>5</v>
      </c>
      <c r="FO25" s="12">
        <v>5</v>
      </c>
      <c r="FP25" s="12">
        <v>5</v>
      </c>
      <c r="FQ25" s="12">
        <v>5</v>
      </c>
      <c r="FR25" s="12">
        <v>5</v>
      </c>
      <c r="FS25" s="12">
        <v>5</v>
      </c>
      <c r="FT25" s="12">
        <v>5</v>
      </c>
      <c r="FU25" s="12">
        <v>5</v>
      </c>
      <c r="FV25" s="12">
        <v>5</v>
      </c>
      <c r="FW25" s="12">
        <v>5</v>
      </c>
      <c r="FX25" s="12">
        <v>5</v>
      </c>
      <c r="FY25" s="12">
        <v>5</v>
      </c>
      <c r="FZ25" s="12">
        <v>5</v>
      </c>
      <c r="GA25" s="12">
        <v>5</v>
      </c>
      <c r="GB25" s="12">
        <v>5</v>
      </c>
      <c r="GC25" s="12">
        <v>5</v>
      </c>
      <c r="GD25" s="12">
        <v>5</v>
      </c>
      <c r="GE25" s="12">
        <v>5</v>
      </c>
      <c r="GF25" s="12">
        <v>5</v>
      </c>
      <c r="GG25" s="12">
        <v>5</v>
      </c>
      <c r="GH25" s="12">
        <v>5</v>
      </c>
      <c r="GI25" s="12">
        <v>5</v>
      </c>
      <c r="GJ25" s="12">
        <v>5</v>
      </c>
      <c r="GK25" s="12">
        <v>5</v>
      </c>
      <c r="GL25" s="12">
        <v>5</v>
      </c>
      <c r="GM25" s="12">
        <v>5</v>
      </c>
      <c r="GN25" s="12">
        <v>5</v>
      </c>
      <c r="GO25" s="12">
        <v>5</v>
      </c>
      <c r="GP25" s="12">
        <v>5</v>
      </c>
      <c r="GQ25" s="12">
        <v>5</v>
      </c>
      <c r="GR25" s="12">
        <v>5</v>
      </c>
      <c r="GS25" s="12">
        <v>5</v>
      </c>
      <c r="GT25" s="12">
        <v>5</v>
      </c>
      <c r="GU25" s="12">
        <v>5</v>
      </c>
      <c r="GV25" s="12">
        <v>5</v>
      </c>
      <c r="GW25" s="12">
        <v>5</v>
      </c>
      <c r="GX25" s="12">
        <v>5</v>
      </c>
      <c r="GY25" s="12">
        <v>5</v>
      </c>
      <c r="GZ25" s="12">
        <v>5</v>
      </c>
      <c r="HA25" s="12">
        <v>5</v>
      </c>
      <c r="HB25" s="12">
        <v>5</v>
      </c>
      <c r="HC25" s="12">
        <v>5</v>
      </c>
      <c r="HD25" s="12">
        <v>5</v>
      </c>
      <c r="HE25" s="12">
        <v>5</v>
      </c>
      <c r="HF25" s="12">
        <v>5</v>
      </c>
      <c r="HG25" s="12">
        <v>5</v>
      </c>
      <c r="HH25" s="12">
        <v>5</v>
      </c>
      <c r="HI25" s="12">
        <v>5</v>
      </c>
    </row>
    <row r="26" spans="1:217" ht="18" customHeight="1" x14ac:dyDescent="0.4">
      <c r="A26" s="83"/>
      <c r="B26" s="22" t="s">
        <v>262</v>
      </c>
      <c r="C26" s="23">
        <v>8</v>
      </c>
      <c r="D26" s="10" t="e">
        <f>HLOOKUP(入力シート!$D$10,樹種!$F$5:$HI$41,22,FALSE)</f>
        <v>#N/A</v>
      </c>
      <c r="F26" s="12">
        <v>3</v>
      </c>
      <c r="G26" s="12">
        <v>3</v>
      </c>
      <c r="H26" s="12">
        <v>3</v>
      </c>
      <c r="I26" s="12">
        <v>3</v>
      </c>
      <c r="J26" s="12">
        <v>3</v>
      </c>
      <c r="K26" s="12">
        <v>3</v>
      </c>
      <c r="L26" s="12">
        <v>3</v>
      </c>
      <c r="M26" s="12">
        <v>3</v>
      </c>
      <c r="N26" s="12">
        <v>3</v>
      </c>
      <c r="O26" s="12">
        <v>3</v>
      </c>
      <c r="P26" s="12">
        <v>3</v>
      </c>
      <c r="Q26" s="12">
        <v>3</v>
      </c>
      <c r="R26" s="12">
        <v>3</v>
      </c>
      <c r="S26" s="12">
        <v>3</v>
      </c>
      <c r="T26" s="12">
        <v>3</v>
      </c>
      <c r="U26" s="12">
        <v>3</v>
      </c>
      <c r="V26" s="12">
        <v>3</v>
      </c>
      <c r="W26" s="12">
        <v>3</v>
      </c>
      <c r="X26" s="12">
        <v>3</v>
      </c>
      <c r="Y26" s="12">
        <v>3</v>
      </c>
      <c r="Z26" s="12">
        <v>3</v>
      </c>
      <c r="AA26" s="12">
        <v>3</v>
      </c>
      <c r="AB26" s="12">
        <v>3</v>
      </c>
      <c r="AC26" s="12">
        <v>3</v>
      </c>
      <c r="AD26" s="12">
        <v>3</v>
      </c>
      <c r="AE26" s="12">
        <v>3</v>
      </c>
      <c r="AF26" s="12">
        <v>3</v>
      </c>
      <c r="AG26" s="12">
        <v>3</v>
      </c>
      <c r="AH26" s="12">
        <v>3</v>
      </c>
      <c r="AI26" s="12">
        <v>3</v>
      </c>
      <c r="AJ26" s="12">
        <v>3</v>
      </c>
      <c r="AK26" s="12">
        <v>3</v>
      </c>
      <c r="AL26" s="12">
        <v>3</v>
      </c>
      <c r="AM26" s="12">
        <v>3</v>
      </c>
      <c r="AN26" s="12">
        <v>3</v>
      </c>
      <c r="AO26" s="12">
        <v>3</v>
      </c>
      <c r="AP26" s="12">
        <v>3</v>
      </c>
      <c r="AQ26" s="12">
        <v>3</v>
      </c>
      <c r="AR26" s="12">
        <v>3</v>
      </c>
      <c r="AS26" s="12">
        <v>3</v>
      </c>
      <c r="AT26" s="12">
        <v>3</v>
      </c>
      <c r="AU26" s="12">
        <v>3</v>
      </c>
      <c r="AV26" s="12">
        <v>3</v>
      </c>
      <c r="AW26" s="12">
        <v>3</v>
      </c>
      <c r="AX26" s="12">
        <v>3</v>
      </c>
      <c r="AY26" s="12">
        <v>3</v>
      </c>
      <c r="AZ26" s="12">
        <v>3</v>
      </c>
      <c r="BA26" s="12">
        <v>3</v>
      </c>
      <c r="BB26" s="12">
        <v>3</v>
      </c>
      <c r="BC26" s="12">
        <v>3</v>
      </c>
      <c r="BD26" s="12">
        <v>3</v>
      </c>
      <c r="BE26" s="12">
        <v>3</v>
      </c>
      <c r="BF26" s="12">
        <v>3</v>
      </c>
      <c r="BG26" s="12">
        <v>3</v>
      </c>
      <c r="BH26" s="12">
        <v>3</v>
      </c>
      <c r="BI26" s="12">
        <v>3</v>
      </c>
      <c r="BJ26" s="12">
        <v>3</v>
      </c>
      <c r="BK26" s="12">
        <v>3</v>
      </c>
      <c r="BL26" s="12">
        <v>3</v>
      </c>
      <c r="BM26" s="12">
        <v>3</v>
      </c>
      <c r="BN26" s="12">
        <v>3</v>
      </c>
      <c r="BO26" s="12">
        <v>3</v>
      </c>
      <c r="BP26" s="12">
        <v>3</v>
      </c>
      <c r="BQ26" s="12">
        <v>3</v>
      </c>
      <c r="BR26" s="12">
        <v>3</v>
      </c>
      <c r="BS26" s="12">
        <v>3</v>
      </c>
      <c r="BT26" s="12">
        <v>3</v>
      </c>
      <c r="BU26" s="12">
        <v>3</v>
      </c>
      <c r="BV26" s="12">
        <v>3</v>
      </c>
      <c r="BW26" s="12">
        <v>3</v>
      </c>
      <c r="BX26" s="12">
        <v>3</v>
      </c>
      <c r="BY26" s="12">
        <v>3</v>
      </c>
      <c r="BZ26" s="12">
        <v>3</v>
      </c>
      <c r="CA26" s="12">
        <v>3</v>
      </c>
      <c r="CB26" s="12">
        <v>3</v>
      </c>
      <c r="CC26" s="12">
        <v>3</v>
      </c>
      <c r="CD26" s="12">
        <v>3</v>
      </c>
      <c r="CE26" s="12">
        <v>3</v>
      </c>
      <c r="CF26" s="12">
        <v>3</v>
      </c>
      <c r="CG26" s="12">
        <v>3</v>
      </c>
      <c r="CH26" s="12">
        <v>3</v>
      </c>
      <c r="CI26" s="12">
        <v>3</v>
      </c>
      <c r="CJ26" s="12">
        <v>3</v>
      </c>
      <c r="CK26" s="12">
        <v>3</v>
      </c>
      <c r="CL26" s="12">
        <v>3</v>
      </c>
      <c r="CM26" s="12">
        <v>3</v>
      </c>
      <c r="CN26" s="12">
        <v>3</v>
      </c>
      <c r="CO26" s="12">
        <v>3</v>
      </c>
      <c r="CP26" s="12">
        <v>3</v>
      </c>
      <c r="CQ26" s="12">
        <v>3</v>
      </c>
      <c r="CR26" s="12">
        <v>3</v>
      </c>
      <c r="CS26" s="12">
        <v>3</v>
      </c>
      <c r="CT26" s="12">
        <v>3</v>
      </c>
      <c r="CU26" s="12">
        <v>3</v>
      </c>
      <c r="CV26" s="12">
        <v>3</v>
      </c>
      <c r="CW26" s="12">
        <v>3</v>
      </c>
      <c r="CX26" s="12">
        <v>3</v>
      </c>
      <c r="CY26" s="12">
        <v>3</v>
      </c>
      <c r="CZ26" s="12">
        <v>3</v>
      </c>
      <c r="DA26" s="12">
        <v>3</v>
      </c>
      <c r="DB26" s="12">
        <v>3</v>
      </c>
      <c r="DC26" s="12">
        <v>3</v>
      </c>
      <c r="DD26" s="12">
        <v>3</v>
      </c>
      <c r="DE26" s="12">
        <v>3</v>
      </c>
      <c r="DF26" s="12">
        <v>3</v>
      </c>
      <c r="DG26" s="12">
        <v>3</v>
      </c>
      <c r="DH26" s="12">
        <v>3</v>
      </c>
      <c r="DI26" s="12">
        <v>3</v>
      </c>
      <c r="DJ26" s="12">
        <v>3</v>
      </c>
      <c r="DK26" s="12">
        <v>3</v>
      </c>
      <c r="DL26" s="12">
        <v>3</v>
      </c>
      <c r="DM26" s="12">
        <v>3</v>
      </c>
      <c r="DN26" s="12">
        <v>3</v>
      </c>
      <c r="DO26" s="12">
        <v>3</v>
      </c>
      <c r="DP26" s="12">
        <v>3</v>
      </c>
      <c r="DQ26" s="12">
        <v>3</v>
      </c>
      <c r="DR26" s="12">
        <v>3</v>
      </c>
      <c r="DS26" s="12">
        <v>3</v>
      </c>
      <c r="DT26" s="12">
        <v>3</v>
      </c>
      <c r="DU26" s="12">
        <v>3</v>
      </c>
      <c r="DV26" s="12">
        <v>3</v>
      </c>
      <c r="DW26" s="12">
        <v>3</v>
      </c>
      <c r="DX26" s="12">
        <v>3</v>
      </c>
      <c r="DY26" s="12">
        <v>3</v>
      </c>
      <c r="DZ26" s="12">
        <v>3</v>
      </c>
      <c r="EA26" s="12">
        <v>3</v>
      </c>
      <c r="EB26" s="12">
        <v>3</v>
      </c>
      <c r="EC26" s="12">
        <v>3</v>
      </c>
      <c r="ED26" s="12">
        <v>3</v>
      </c>
      <c r="EE26" s="12">
        <v>3</v>
      </c>
      <c r="EF26" s="12">
        <v>3</v>
      </c>
      <c r="EG26" s="12">
        <v>3</v>
      </c>
      <c r="EH26" s="12">
        <v>3</v>
      </c>
      <c r="EI26" s="12">
        <v>3</v>
      </c>
      <c r="EJ26" s="12">
        <v>3</v>
      </c>
      <c r="EK26" s="12">
        <v>3</v>
      </c>
      <c r="EL26" s="12">
        <v>3</v>
      </c>
      <c r="EM26" s="12">
        <v>3</v>
      </c>
      <c r="EN26" s="12">
        <v>3</v>
      </c>
      <c r="EO26" s="12">
        <v>3</v>
      </c>
      <c r="EP26" s="12">
        <v>3</v>
      </c>
      <c r="EQ26" s="12">
        <v>3</v>
      </c>
      <c r="ER26" s="12">
        <v>3</v>
      </c>
      <c r="ES26" s="12">
        <v>3</v>
      </c>
      <c r="ET26" s="12">
        <v>3</v>
      </c>
      <c r="EU26" s="12">
        <v>3</v>
      </c>
      <c r="EV26" s="12">
        <v>3</v>
      </c>
      <c r="EW26" s="12">
        <v>3</v>
      </c>
      <c r="EX26" s="12">
        <v>3</v>
      </c>
      <c r="EY26" s="12">
        <v>3</v>
      </c>
      <c r="EZ26" s="12">
        <v>3</v>
      </c>
      <c r="FA26" s="12">
        <v>3</v>
      </c>
      <c r="FB26" s="12">
        <v>3</v>
      </c>
      <c r="FC26" s="12">
        <v>3</v>
      </c>
      <c r="FD26" s="12">
        <v>3</v>
      </c>
      <c r="FE26" s="12">
        <v>3</v>
      </c>
      <c r="FF26" s="12">
        <v>3</v>
      </c>
      <c r="FG26" s="12">
        <v>3</v>
      </c>
      <c r="FH26" s="12">
        <v>3</v>
      </c>
      <c r="FI26" s="12">
        <v>3</v>
      </c>
      <c r="FJ26" s="12">
        <v>3</v>
      </c>
      <c r="FK26" s="12">
        <v>3</v>
      </c>
      <c r="FL26" s="12">
        <v>3</v>
      </c>
      <c r="FM26" s="12">
        <v>3</v>
      </c>
      <c r="FN26" s="12">
        <v>3</v>
      </c>
      <c r="FO26" s="12">
        <v>3</v>
      </c>
      <c r="FP26" s="12">
        <v>3</v>
      </c>
      <c r="FQ26" s="12">
        <v>3</v>
      </c>
      <c r="FR26" s="12">
        <v>3</v>
      </c>
      <c r="FS26" s="12">
        <v>3</v>
      </c>
      <c r="FT26" s="12">
        <v>3</v>
      </c>
      <c r="FU26" s="12">
        <v>3</v>
      </c>
      <c r="FV26" s="12">
        <v>3</v>
      </c>
      <c r="FW26" s="12">
        <v>3</v>
      </c>
      <c r="FX26" s="12">
        <v>3</v>
      </c>
      <c r="FY26" s="12">
        <v>3</v>
      </c>
      <c r="FZ26" s="12">
        <v>3</v>
      </c>
      <c r="GA26" s="12">
        <v>3</v>
      </c>
      <c r="GB26" s="12">
        <v>3</v>
      </c>
      <c r="GC26" s="12">
        <v>3</v>
      </c>
      <c r="GD26" s="12">
        <v>3</v>
      </c>
      <c r="GE26" s="12">
        <v>3</v>
      </c>
      <c r="GF26" s="12">
        <v>3</v>
      </c>
      <c r="GG26" s="12">
        <v>3</v>
      </c>
      <c r="GH26" s="12">
        <v>3</v>
      </c>
      <c r="GI26" s="12">
        <v>3</v>
      </c>
      <c r="GJ26" s="12">
        <v>3</v>
      </c>
      <c r="GK26" s="12">
        <v>3</v>
      </c>
      <c r="GL26" s="12">
        <v>3</v>
      </c>
      <c r="GM26" s="12">
        <v>3</v>
      </c>
      <c r="GN26" s="12">
        <v>3</v>
      </c>
      <c r="GO26" s="12">
        <v>3</v>
      </c>
      <c r="GP26" s="12">
        <v>3</v>
      </c>
      <c r="GQ26" s="12">
        <v>3</v>
      </c>
      <c r="GR26" s="12">
        <v>3</v>
      </c>
      <c r="GS26" s="12">
        <v>3</v>
      </c>
      <c r="GT26" s="12">
        <v>3</v>
      </c>
      <c r="GU26" s="12">
        <v>3</v>
      </c>
      <c r="GV26" s="12">
        <v>3</v>
      </c>
      <c r="GW26" s="12">
        <v>3</v>
      </c>
      <c r="GX26" s="12">
        <v>3</v>
      </c>
      <c r="GY26" s="12">
        <v>3</v>
      </c>
      <c r="GZ26" s="12">
        <v>3</v>
      </c>
      <c r="HA26" s="12">
        <v>3</v>
      </c>
      <c r="HB26" s="12">
        <v>3</v>
      </c>
      <c r="HC26" s="12">
        <v>3</v>
      </c>
      <c r="HD26" s="12">
        <v>3</v>
      </c>
      <c r="HE26" s="12">
        <v>3</v>
      </c>
      <c r="HF26" s="12">
        <v>3</v>
      </c>
      <c r="HG26" s="12">
        <v>3</v>
      </c>
      <c r="HH26" s="12">
        <v>3</v>
      </c>
      <c r="HI26" s="12">
        <v>3</v>
      </c>
    </row>
    <row r="27" spans="1:217" ht="18" customHeight="1" x14ac:dyDescent="0.4">
      <c r="A27" s="83"/>
      <c r="B27" s="22" t="s">
        <v>263</v>
      </c>
      <c r="C27" s="23">
        <v>7</v>
      </c>
      <c r="D27" s="10" t="e">
        <f>HLOOKUP(入力シート!$D$10,樹種!$F$5:$HI$41,23,FALSE)</f>
        <v>#N/A</v>
      </c>
      <c r="F27" s="12">
        <v>2</v>
      </c>
      <c r="G27" s="12">
        <v>1</v>
      </c>
      <c r="H27" s="12">
        <v>1</v>
      </c>
      <c r="I27" s="12">
        <v>1</v>
      </c>
      <c r="J27" s="12">
        <v>1</v>
      </c>
      <c r="K27" s="12">
        <v>1</v>
      </c>
      <c r="L27" s="12">
        <v>1</v>
      </c>
      <c r="M27" s="12">
        <v>2</v>
      </c>
      <c r="N27" s="12">
        <v>1</v>
      </c>
      <c r="O27" s="12">
        <v>2</v>
      </c>
      <c r="P27" s="12">
        <v>1</v>
      </c>
      <c r="Q27" s="12">
        <v>1</v>
      </c>
      <c r="R27" s="12">
        <v>2</v>
      </c>
      <c r="S27" s="12">
        <v>1</v>
      </c>
      <c r="T27" s="12">
        <v>2</v>
      </c>
      <c r="U27" s="12">
        <v>2</v>
      </c>
      <c r="V27" s="12">
        <v>2</v>
      </c>
      <c r="W27" s="12">
        <v>2</v>
      </c>
      <c r="X27" s="12">
        <v>1</v>
      </c>
      <c r="Y27" s="12">
        <v>1</v>
      </c>
      <c r="Z27" s="12">
        <v>1</v>
      </c>
      <c r="AA27" s="12">
        <v>1</v>
      </c>
      <c r="AB27" s="12">
        <v>1</v>
      </c>
      <c r="AC27" s="12">
        <v>1</v>
      </c>
      <c r="AD27" s="12">
        <v>1</v>
      </c>
      <c r="AE27" s="12">
        <v>2</v>
      </c>
      <c r="AF27" s="12">
        <v>92</v>
      </c>
      <c r="AG27" s="12">
        <v>3</v>
      </c>
      <c r="AH27" s="12">
        <v>3</v>
      </c>
      <c r="AI27" s="12">
        <v>2</v>
      </c>
      <c r="AJ27" s="12">
        <v>2</v>
      </c>
      <c r="AK27" s="12">
        <v>1</v>
      </c>
      <c r="AL27" s="12">
        <v>1</v>
      </c>
      <c r="AM27" s="12">
        <v>1</v>
      </c>
      <c r="AN27" s="12">
        <v>1</v>
      </c>
      <c r="AO27" s="12">
        <v>1</v>
      </c>
      <c r="AP27" s="12">
        <v>1</v>
      </c>
      <c r="AQ27" s="12">
        <v>1</v>
      </c>
      <c r="AR27" s="12">
        <v>2</v>
      </c>
      <c r="AS27" s="12">
        <v>3</v>
      </c>
      <c r="AT27" s="12">
        <v>3</v>
      </c>
      <c r="AU27" s="12">
        <v>3</v>
      </c>
      <c r="AV27" s="12">
        <v>3</v>
      </c>
      <c r="AW27" s="12">
        <v>2</v>
      </c>
      <c r="AX27" s="12">
        <v>2</v>
      </c>
      <c r="AY27" s="12">
        <v>2</v>
      </c>
      <c r="AZ27" s="12">
        <v>2</v>
      </c>
      <c r="BA27" s="12">
        <v>2</v>
      </c>
      <c r="BB27" s="12">
        <v>2</v>
      </c>
      <c r="BC27" s="12">
        <v>2</v>
      </c>
      <c r="BD27" s="12">
        <v>2</v>
      </c>
      <c r="BE27" s="12">
        <v>2</v>
      </c>
      <c r="BF27" s="12">
        <v>2</v>
      </c>
      <c r="BG27" s="12">
        <v>3</v>
      </c>
      <c r="BH27" s="12">
        <v>2</v>
      </c>
      <c r="BI27" s="12">
        <v>2</v>
      </c>
      <c r="BJ27" s="12">
        <v>2</v>
      </c>
      <c r="BK27" s="12">
        <v>2</v>
      </c>
      <c r="BL27" s="12">
        <v>2</v>
      </c>
      <c r="BM27" s="12">
        <v>2</v>
      </c>
      <c r="BN27" s="12">
        <v>2</v>
      </c>
      <c r="BO27" s="12">
        <v>3</v>
      </c>
      <c r="BP27" s="12">
        <v>92</v>
      </c>
      <c r="BQ27" s="12">
        <v>92</v>
      </c>
      <c r="BR27" s="12">
        <v>92</v>
      </c>
      <c r="BS27" s="12">
        <v>92</v>
      </c>
      <c r="BT27" s="12">
        <v>92</v>
      </c>
      <c r="BU27" s="12">
        <v>92</v>
      </c>
      <c r="BV27" s="12">
        <v>92</v>
      </c>
      <c r="BW27" s="12">
        <v>92</v>
      </c>
      <c r="BX27" s="12">
        <v>1</v>
      </c>
      <c r="BY27" s="12">
        <v>2</v>
      </c>
      <c r="BZ27" s="12">
        <v>2</v>
      </c>
      <c r="CA27" s="12">
        <v>2</v>
      </c>
      <c r="CB27" s="12">
        <v>2</v>
      </c>
      <c r="CC27" s="12">
        <v>2</v>
      </c>
      <c r="CD27" s="12">
        <v>2</v>
      </c>
      <c r="CE27" s="12">
        <v>2</v>
      </c>
      <c r="CF27" s="12">
        <v>2</v>
      </c>
      <c r="CG27" s="12">
        <v>2</v>
      </c>
      <c r="CH27" s="12">
        <v>2</v>
      </c>
      <c r="CI27" s="12">
        <v>92</v>
      </c>
      <c r="CJ27" s="12">
        <v>92</v>
      </c>
      <c r="CK27" s="12">
        <v>92</v>
      </c>
      <c r="CL27" s="12">
        <v>92</v>
      </c>
      <c r="CM27" s="12">
        <v>92</v>
      </c>
      <c r="CN27" s="12">
        <v>92</v>
      </c>
      <c r="CO27" s="12">
        <v>92</v>
      </c>
      <c r="CP27" s="12">
        <v>92</v>
      </c>
      <c r="CQ27" s="12">
        <v>92</v>
      </c>
      <c r="CR27" s="12">
        <v>92</v>
      </c>
      <c r="CS27" s="12">
        <v>92</v>
      </c>
      <c r="CT27" s="12">
        <v>92</v>
      </c>
      <c r="CU27" s="12">
        <v>92</v>
      </c>
      <c r="CV27" s="12">
        <v>92</v>
      </c>
      <c r="CW27" s="12">
        <v>92</v>
      </c>
      <c r="CX27" s="12">
        <v>92</v>
      </c>
      <c r="CY27" s="12">
        <v>92</v>
      </c>
      <c r="CZ27" s="12">
        <v>92</v>
      </c>
      <c r="DA27" s="12">
        <v>92</v>
      </c>
      <c r="DB27" s="12">
        <v>92</v>
      </c>
      <c r="DC27" s="12">
        <v>92</v>
      </c>
      <c r="DD27" s="12">
        <v>92</v>
      </c>
      <c r="DE27" s="12">
        <v>92</v>
      </c>
      <c r="DF27" s="12">
        <v>92</v>
      </c>
      <c r="DG27" s="12">
        <v>92</v>
      </c>
      <c r="DH27" s="12">
        <v>92</v>
      </c>
      <c r="DI27" s="12">
        <v>1</v>
      </c>
      <c r="DJ27" s="12">
        <v>1</v>
      </c>
      <c r="DK27" s="12">
        <v>1</v>
      </c>
      <c r="DL27" s="12">
        <v>92</v>
      </c>
      <c r="DM27" s="12">
        <v>92</v>
      </c>
      <c r="DN27" s="12">
        <v>92</v>
      </c>
      <c r="DO27" s="12">
        <v>1</v>
      </c>
      <c r="DP27" s="12">
        <v>92</v>
      </c>
      <c r="DQ27" s="12">
        <v>92</v>
      </c>
      <c r="DR27" s="12">
        <v>91</v>
      </c>
      <c r="DS27" s="12">
        <v>91</v>
      </c>
      <c r="DT27" s="12">
        <v>91</v>
      </c>
      <c r="DU27" s="12">
        <v>91</v>
      </c>
      <c r="DV27" s="12">
        <v>91</v>
      </c>
      <c r="DW27" s="12">
        <v>1</v>
      </c>
      <c r="DX27" s="12">
        <v>1</v>
      </c>
      <c r="DY27" s="12">
        <v>2</v>
      </c>
      <c r="DZ27" s="12">
        <v>2</v>
      </c>
      <c r="EA27" s="12">
        <v>1</v>
      </c>
      <c r="EB27" s="12">
        <v>2</v>
      </c>
      <c r="EC27" s="12">
        <v>1</v>
      </c>
      <c r="ED27" s="12">
        <v>2</v>
      </c>
      <c r="EE27" s="12">
        <v>2</v>
      </c>
      <c r="EF27" s="12">
        <v>1</v>
      </c>
      <c r="EG27" s="12">
        <v>92</v>
      </c>
      <c r="EH27" s="12">
        <v>2</v>
      </c>
      <c r="EI27" s="12">
        <v>2</v>
      </c>
      <c r="EJ27" s="12">
        <v>2</v>
      </c>
      <c r="EK27" s="12">
        <v>2</v>
      </c>
      <c r="EL27" s="12">
        <v>2</v>
      </c>
      <c r="EM27" s="12">
        <v>2</v>
      </c>
      <c r="EN27" s="12">
        <v>2</v>
      </c>
      <c r="EO27" s="12">
        <v>2</v>
      </c>
      <c r="EP27" s="12">
        <v>3</v>
      </c>
      <c r="EQ27" s="12">
        <v>3</v>
      </c>
      <c r="ER27" s="12">
        <v>3</v>
      </c>
      <c r="ES27" s="12">
        <v>3</v>
      </c>
      <c r="ET27" s="12">
        <v>3</v>
      </c>
      <c r="EU27" s="12">
        <v>3</v>
      </c>
      <c r="EV27" s="12">
        <v>3</v>
      </c>
      <c r="EW27" s="12">
        <v>3</v>
      </c>
      <c r="EX27" s="12">
        <v>3</v>
      </c>
      <c r="EY27" s="12">
        <v>3</v>
      </c>
      <c r="EZ27" s="12">
        <v>2</v>
      </c>
      <c r="FA27" s="12">
        <v>92</v>
      </c>
      <c r="FB27" s="12">
        <v>92</v>
      </c>
      <c r="FC27" s="12">
        <v>92</v>
      </c>
      <c r="FD27" s="12">
        <v>1</v>
      </c>
      <c r="FE27" s="12">
        <v>1</v>
      </c>
      <c r="FF27" s="12">
        <v>1</v>
      </c>
      <c r="FG27" s="12">
        <v>1</v>
      </c>
      <c r="FH27" s="12">
        <v>1</v>
      </c>
      <c r="FI27" s="12">
        <v>91</v>
      </c>
      <c r="FJ27" s="12">
        <v>91</v>
      </c>
      <c r="FK27" s="12">
        <v>91</v>
      </c>
      <c r="FL27" s="12">
        <v>1</v>
      </c>
      <c r="FM27" s="12">
        <v>91</v>
      </c>
      <c r="FN27" s="12">
        <v>91</v>
      </c>
      <c r="FO27" s="12">
        <v>1</v>
      </c>
      <c r="FP27" s="12">
        <v>91</v>
      </c>
      <c r="FQ27" s="12">
        <v>91</v>
      </c>
      <c r="FR27" s="12">
        <v>91</v>
      </c>
      <c r="FS27" s="12">
        <v>91</v>
      </c>
      <c r="FT27" s="12">
        <v>91</v>
      </c>
      <c r="FU27" s="12">
        <v>91</v>
      </c>
      <c r="FV27" s="12">
        <v>1</v>
      </c>
      <c r="FW27" s="12">
        <v>1</v>
      </c>
      <c r="FX27" s="12">
        <v>2</v>
      </c>
      <c r="FY27" s="12">
        <v>1</v>
      </c>
      <c r="FZ27" s="12">
        <v>2</v>
      </c>
      <c r="GA27" s="12">
        <v>3</v>
      </c>
      <c r="GB27" s="12">
        <v>3</v>
      </c>
      <c r="GC27" s="12">
        <v>2</v>
      </c>
      <c r="GD27" s="12">
        <v>3</v>
      </c>
      <c r="GE27" s="12">
        <v>3</v>
      </c>
      <c r="GF27" s="12">
        <v>1</v>
      </c>
      <c r="GG27" s="12">
        <v>2</v>
      </c>
      <c r="GH27" s="12">
        <v>1</v>
      </c>
      <c r="GI27" s="12">
        <v>1</v>
      </c>
      <c r="GJ27" s="12">
        <v>2</v>
      </c>
      <c r="GK27" s="12">
        <v>1</v>
      </c>
      <c r="GL27" s="12">
        <v>1</v>
      </c>
      <c r="GM27" s="12">
        <v>1</v>
      </c>
      <c r="GN27" s="12">
        <v>3</v>
      </c>
      <c r="GO27" s="12">
        <v>3</v>
      </c>
      <c r="GP27" s="12">
        <v>1</v>
      </c>
      <c r="GQ27" s="12">
        <v>1</v>
      </c>
      <c r="GR27" s="12">
        <v>1</v>
      </c>
      <c r="GS27" s="12">
        <v>1</v>
      </c>
      <c r="GT27" s="12">
        <v>1</v>
      </c>
      <c r="GU27" s="12">
        <v>1</v>
      </c>
      <c r="GV27" s="12">
        <v>1</v>
      </c>
      <c r="GW27" s="12">
        <v>1</v>
      </c>
      <c r="GX27" s="12">
        <v>1</v>
      </c>
      <c r="GY27" s="12">
        <v>1</v>
      </c>
      <c r="GZ27" s="12">
        <v>1</v>
      </c>
      <c r="HA27" s="12">
        <v>1</v>
      </c>
      <c r="HB27" s="12">
        <v>1</v>
      </c>
      <c r="HC27" s="12">
        <v>1</v>
      </c>
      <c r="HD27" s="12">
        <v>1</v>
      </c>
      <c r="HE27" s="12">
        <v>92</v>
      </c>
      <c r="HF27" s="12">
        <v>92</v>
      </c>
      <c r="HG27" s="12">
        <v>92</v>
      </c>
      <c r="HH27" s="12">
        <v>92</v>
      </c>
      <c r="HI27" s="12">
        <v>1</v>
      </c>
    </row>
    <row r="28" spans="1:217" ht="18" customHeight="1" x14ac:dyDescent="0.4">
      <c r="A28" s="83"/>
      <c r="B28" s="22" t="s">
        <v>264</v>
      </c>
      <c r="C28" s="23">
        <v>3</v>
      </c>
      <c r="D28" s="10" t="e">
        <f>HLOOKUP(入力シート!$D$10,樹種!$F$5:$HI$41,24,FALSE)</f>
        <v>#N/A</v>
      </c>
      <c r="F28" s="12">
        <v>4</v>
      </c>
      <c r="G28" s="12">
        <v>4</v>
      </c>
      <c r="H28" s="12">
        <v>4</v>
      </c>
      <c r="I28" s="12">
        <v>4</v>
      </c>
      <c r="J28" s="12">
        <v>4</v>
      </c>
      <c r="K28" s="12">
        <v>2</v>
      </c>
      <c r="L28" s="12">
        <v>3</v>
      </c>
      <c r="M28" s="12">
        <v>4</v>
      </c>
      <c r="N28" s="12">
        <v>3</v>
      </c>
      <c r="O28" s="12">
        <v>3</v>
      </c>
      <c r="P28" s="12">
        <v>3</v>
      </c>
      <c r="Q28" s="12">
        <v>2</v>
      </c>
      <c r="R28" s="12">
        <v>5</v>
      </c>
      <c r="S28" s="12">
        <v>3</v>
      </c>
      <c r="T28" s="12">
        <v>3</v>
      </c>
      <c r="U28" s="12">
        <v>4</v>
      </c>
      <c r="V28" s="12">
        <v>4</v>
      </c>
      <c r="W28" s="12">
        <v>4</v>
      </c>
      <c r="X28" s="12">
        <v>3</v>
      </c>
      <c r="Y28" s="12">
        <v>3</v>
      </c>
      <c r="Z28" s="12">
        <v>2</v>
      </c>
      <c r="AA28" s="12">
        <v>2</v>
      </c>
      <c r="AB28" s="12">
        <v>4</v>
      </c>
      <c r="AC28" s="12">
        <v>3</v>
      </c>
      <c r="AD28" s="12">
        <v>5</v>
      </c>
      <c r="AE28" s="12">
        <v>4</v>
      </c>
      <c r="AF28" s="12">
        <v>4</v>
      </c>
      <c r="AG28" s="12">
        <v>3</v>
      </c>
      <c r="AH28" s="12">
        <v>4</v>
      </c>
      <c r="AI28" s="12">
        <v>3</v>
      </c>
      <c r="AJ28" s="12">
        <v>4</v>
      </c>
      <c r="AK28" s="12">
        <v>3</v>
      </c>
      <c r="AL28" s="12">
        <v>3</v>
      </c>
      <c r="AM28" s="12">
        <v>3</v>
      </c>
      <c r="AN28" s="12">
        <v>3</v>
      </c>
      <c r="AO28" s="12">
        <v>4</v>
      </c>
      <c r="AP28" s="12">
        <v>4</v>
      </c>
      <c r="AQ28" s="12">
        <v>3</v>
      </c>
      <c r="AR28" s="12">
        <v>4</v>
      </c>
      <c r="AS28" s="12">
        <v>4</v>
      </c>
      <c r="AT28" s="12">
        <v>4</v>
      </c>
      <c r="AU28" s="12">
        <v>4</v>
      </c>
      <c r="AV28" s="12">
        <v>4</v>
      </c>
      <c r="AW28" s="12">
        <v>4</v>
      </c>
      <c r="AX28" s="12">
        <v>3</v>
      </c>
      <c r="AY28" s="12">
        <v>4</v>
      </c>
      <c r="AZ28" s="12">
        <v>4</v>
      </c>
      <c r="BA28" s="12">
        <v>3</v>
      </c>
      <c r="BB28" s="12">
        <v>2</v>
      </c>
      <c r="BC28" s="12">
        <v>4</v>
      </c>
      <c r="BD28" s="12">
        <v>3</v>
      </c>
      <c r="BE28" s="12">
        <v>3</v>
      </c>
      <c r="BF28" s="12">
        <v>4</v>
      </c>
      <c r="BG28" s="12">
        <v>4</v>
      </c>
      <c r="BH28" s="12">
        <v>4</v>
      </c>
      <c r="BI28" s="12">
        <v>4</v>
      </c>
      <c r="BJ28" s="12">
        <v>4</v>
      </c>
      <c r="BK28" s="12">
        <v>4</v>
      </c>
      <c r="BL28" s="12">
        <v>4</v>
      </c>
      <c r="BM28" s="12">
        <v>4</v>
      </c>
      <c r="BN28" s="12">
        <v>5</v>
      </c>
      <c r="BO28" s="12">
        <v>4</v>
      </c>
      <c r="BP28" s="12">
        <v>4</v>
      </c>
      <c r="BQ28" s="12">
        <v>4</v>
      </c>
      <c r="BR28" s="12">
        <v>3</v>
      </c>
      <c r="BS28" s="12">
        <v>3</v>
      </c>
      <c r="BT28" s="12">
        <v>3</v>
      </c>
      <c r="BU28" s="12">
        <v>2</v>
      </c>
      <c r="BV28" s="12">
        <v>3</v>
      </c>
      <c r="BW28" s="12">
        <v>3</v>
      </c>
      <c r="BX28" s="12">
        <v>4</v>
      </c>
      <c r="BY28" s="12">
        <v>4</v>
      </c>
      <c r="BZ28" s="12">
        <v>4</v>
      </c>
      <c r="CA28" s="12">
        <v>4</v>
      </c>
      <c r="CB28" s="12">
        <v>4</v>
      </c>
      <c r="CC28" s="12">
        <v>4</v>
      </c>
      <c r="CD28" s="12">
        <v>5</v>
      </c>
      <c r="CE28" s="12">
        <v>4</v>
      </c>
      <c r="CF28" s="12">
        <v>5</v>
      </c>
      <c r="CG28" s="12">
        <v>5</v>
      </c>
      <c r="CH28" s="12">
        <v>4</v>
      </c>
      <c r="CI28" s="12">
        <v>3</v>
      </c>
      <c r="CJ28" s="12">
        <v>2</v>
      </c>
      <c r="CK28" s="12">
        <v>4</v>
      </c>
      <c r="CL28" s="12">
        <v>3</v>
      </c>
      <c r="CM28" s="12">
        <v>4</v>
      </c>
      <c r="CN28" s="12">
        <v>3</v>
      </c>
      <c r="CO28" s="12">
        <v>4</v>
      </c>
      <c r="CP28" s="12">
        <v>4</v>
      </c>
      <c r="CQ28" s="12">
        <v>3</v>
      </c>
      <c r="CR28" s="12">
        <v>4</v>
      </c>
      <c r="CS28" s="12">
        <v>3</v>
      </c>
      <c r="CT28" s="12">
        <v>4</v>
      </c>
      <c r="CU28" s="12">
        <v>3</v>
      </c>
      <c r="CV28" s="12">
        <v>3</v>
      </c>
      <c r="CW28" s="12">
        <v>4</v>
      </c>
      <c r="CX28" s="12">
        <v>4</v>
      </c>
      <c r="CY28" s="12">
        <v>4</v>
      </c>
      <c r="CZ28" s="12">
        <v>4</v>
      </c>
      <c r="DA28" s="12">
        <v>4</v>
      </c>
      <c r="DB28" s="12">
        <v>3</v>
      </c>
      <c r="DC28" s="12">
        <v>4</v>
      </c>
      <c r="DD28" s="12">
        <v>4</v>
      </c>
      <c r="DE28" s="12">
        <v>4</v>
      </c>
      <c r="DF28" s="12">
        <v>4</v>
      </c>
      <c r="DG28" s="12">
        <v>4</v>
      </c>
      <c r="DH28" s="12">
        <v>4</v>
      </c>
      <c r="DI28" s="25">
        <v>3</v>
      </c>
      <c r="DJ28" s="25">
        <v>4</v>
      </c>
      <c r="DK28" s="25">
        <v>3</v>
      </c>
      <c r="DL28" s="25">
        <v>2</v>
      </c>
      <c r="DM28" s="25">
        <v>3</v>
      </c>
      <c r="DN28" s="25">
        <v>4</v>
      </c>
      <c r="DO28" s="25">
        <v>3</v>
      </c>
      <c r="DP28" s="25">
        <v>3</v>
      </c>
      <c r="DQ28" s="25">
        <v>3</v>
      </c>
      <c r="DR28" s="25">
        <v>3</v>
      </c>
      <c r="DS28" s="25">
        <v>3</v>
      </c>
      <c r="DT28" s="25">
        <v>3</v>
      </c>
      <c r="DU28" s="25">
        <v>3</v>
      </c>
      <c r="DV28" s="25">
        <v>3</v>
      </c>
      <c r="DW28" s="25">
        <v>3</v>
      </c>
      <c r="DX28" s="25">
        <v>3</v>
      </c>
      <c r="DY28" s="25">
        <v>3</v>
      </c>
      <c r="DZ28" s="25">
        <v>4</v>
      </c>
      <c r="EA28" s="25">
        <v>4</v>
      </c>
      <c r="EB28" s="25">
        <v>3</v>
      </c>
      <c r="EC28" s="25">
        <v>3</v>
      </c>
      <c r="ED28" s="25">
        <v>3</v>
      </c>
      <c r="EE28" s="25">
        <v>4</v>
      </c>
      <c r="EF28" s="25">
        <v>3</v>
      </c>
      <c r="EG28" s="12">
        <v>4</v>
      </c>
      <c r="EH28" s="12">
        <v>4</v>
      </c>
      <c r="EI28" s="12">
        <v>4</v>
      </c>
      <c r="EJ28" s="12">
        <v>4</v>
      </c>
      <c r="EK28" s="12">
        <v>4</v>
      </c>
      <c r="EL28" s="12">
        <v>5</v>
      </c>
      <c r="EM28" s="12">
        <v>5</v>
      </c>
      <c r="EN28" s="12">
        <v>5</v>
      </c>
      <c r="EO28" s="12">
        <v>5</v>
      </c>
      <c r="EP28" s="12">
        <v>6</v>
      </c>
      <c r="EQ28" s="12">
        <v>4</v>
      </c>
      <c r="ER28" s="12">
        <v>4</v>
      </c>
      <c r="ES28" s="12">
        <v>4</v>
      </c>
      <c r="ET28" s="12">
        <v>4</v>
      </c>
      <c r="EU28" s="12">
        <v>5</v>
      </c>
      <c r="EV28" s="12">
        <v>6</v>
      </c>
      <c r="EW28" s="12">
        <v>6</v>
      </c>
      <c r="EX28" s="12">
        <v>6</v>
      </c>
      <c r="EY28" s="12">
        <v>6</v>
      </c>
      <c r="EZ28" s="12">
        <v>5</v>
      </c>
      <c r="FA28" s="12">
        <v>4</v>
      </c>
      <c r="FB28" s="12">
        <v>4</v>
      </c>
      <c r="FC28" s="12">
        <v>3</v>
      </c>
      <c r="FD28" s="12">
        <v>4</v>
      </c>
      <c r="FE28" s="12">
        <v>3</v>
      </c>
      <c r="FF28" s="12">
        <v>4</v>
      </c>
      <c r="FG28" s="12">
        <v>4</v>
      </c>
      <c r="FH28" s="12">
        <v>4</v>
      </c>
      <c r="FI28" s="12">
        <v>3</v>
      </c>
      <c r="FJ28" s="12">
        <v>4</v>
      </c>
      <c r="FK28" s="12">
        <v>2</v>
      </c>
      <c r="FL28" s="12">
        <v>4</v>
      </c>
      <c r="FM28" s="12">
        <v>4</v>
      </c>
      <c r="FN28" s="12">
        <v>4</v>
      </c>
      <c r="FO28" s="12">
        <v>3</v>
      </c>
      <c r="FP28" s="12">
        <v>3</v>
      </c>
      <c r="FQ28" s="12">
        <v>2</v>
      </c>
      <c r="FR28" s="12">
        <v>4</v>
      </c>
      <c r="FS28" s="12">
        <v>3</v>
      </c>
      <c r="FT28" s="12">
        <v>3</v>
      </c>
      <c r="FU28" s="12">
        <v>3</v>
      </c>
      <c r="FV28" s="12">
        <v>2</v>
      </c>
      <c r="FW28" s="12">
        <v>4</v>
      </c>
      <c r="FX28" s="12">
        <v>4</v>
      </c>
      <c r="FY28" s="12">
        <v>4</v>
      </c>
      <c r="FZ28" s="12">
        <v>4</v>
      </c>
      <c r="GA28" s="12">
        <v>6</v>
      </c>
      <c r="GB28" s="12">
        <v>4</v>
      </c>
      <c r="GC28" s="12">
        <v>4</v>
      </c>
      <c r="GD28" s="12">
        <v>5</v>
      </c>
      <c r="GE28" s="12">
        <v>5</v>
      </c>
      <c r="GF28" s="12">
        <v>4</v>
      </c>
      <c r="GG28" s="12">
        <v>3</v>
      </c>
      <c r="GH28" s="12">
        <v>4</v>
      </c>
      <c r="GI28" s="12">
        <v>3</v>
      </c>
      <c r="GJ28" s="12">
        <v>4</v>
      </c>
      <c r="GK28" s="12">
        <v>4</v>
      </c>
      <c r="GL28" s="12">
        <v>4</v>
      </c>
      <c r="GM28" s="12">
        <v>5</v>
      </c>
      <c r="GN28" s="12">
        <v>5</v>
      </c>
      <c r="GO28" s="12">
        <v>4</v>
      </c>
      <c r="GP28" s="12">
        <v>3</v>
      </c>
      <c r="GQ28" s="12">
        <v>3</v>
      </c>
      <c r="GR28" s="12">
        <v>3</v>
      </c>
      <c r="GS28" s="12">
        <v>4</v>
      </c>
      <c r="GT28" s="12">
        <v>4</v>
      </c>
      <c r="GU28" s="12">
        <v>3</v>
      </c>
      <c r="GV28" s="12">
        <v>3</v>
      </c>
      <c r="GW28" s="12">
        <v>3</v>
      </c>
      <c r="GX28" s="12">
        <v>3</v>
      </c>
      <c r="GY28" s="12">
        <v>4</v>
      </c>
      <c r="GZ28" s="12">
        <v>4</v>
      </c>
      <c r="HA28" s="12">
        <v>4</v>
      </c>
      <c r="HB28" s="12">
        <v>3</v>
      </c>
      <c r="HC28" s="12">
        <v>4</v>
      </c>
      <c r="HD28" s="12">
        <v>3</v>
      </c>
      <c r="HE28" s="12">
        <v>2</v>
      </c>
      <c r="HF28" s="12">
        <v>3</v>
      </c>
      <c r="HG28" s="12">
        <v>3</v>
      </c>
      <c r="HH28" s="12">
        <v>3</v>
      </c>
      <c r="HI28" s="12">
        <v>4</v>
      </c>
    </row>
    <row r="29" spans="1:217" ht="18" customHeight="1" x14ac:dyDescent="0.4">
      <c r="A29" s="83"/>
      <c r="B29" s="22" t="s">
        <v>265</v>
      </c>
      <c r="C29" s="23">
        <v>3</v>
      </c>
      <c r="D29" s="10" t="e">
        <f>HLOOKUP(入力シート!$D$10,樹種!$F$5:$HI$41,25,FALSE)</f>
        <v>#N/A</v>
      </c>
      <c r="F29" s="12">
        <v>4</v>
      </c>
      <c r="G29" s="12">
        <v>4</v>
      </c>
      <c r="H29" s="12">
        <v>4</v>
      </c>
      <c r="I29" s="12">
        <v>4</v>
      </c>
      <c r="J29" s="12">
        <v>4</v>
      </c>
      <c r="K29" s="12">
        <v>2</v>
      </c>
      <c r="L29" s="12">
        <v>3</v>
      </c>
      <c r="M29" s="12">
        <v>4</v>
      </c>
      <c r="N29" s="12">
        <v>3</v>
      </c>
      <c r="O29" s="12">
        <v>3</v>
      </c>
      <c r="P29" s="12">
        <v>3</v>
      </c>
      <c r="Q29" s="12">
        <v>2</v>
      </c>
      <c r="R29" s="12">
        <v>5</v>
      </c>
      <c r="S29" s="12">
        <v>3</v>
      </c>
      <c r="T29" s="12">
        <v>3</v>
      </c>
      <c r="U29" s="12">
        <v>4</v>
      </c>
      <c r="V29" s="12">
        <v>4</v>
      </c>
      <c r="W29" s="12">
        <v>4</v>
      </c>
      <c r="X29" s="12">
        <v>3</v>
      </c>
      <c r="Y29" s="12">
        <v>3</v>
      </c>
      <c r="Z29" s="12">
        <v>2</v>
      </c>
      <c r="AA29" s="12">
        <v>2</v>
      </c>
      <c r="AB29" s="12">
        <v>4</v>
      </c>
      <c r="AC29" s="12">
        <v>3</v>
      </c>
      <c r="AD29" s="12">
        <v>5</v>
      </c>
      <c r="AE29" s="12">
        <v>4</v>
      </c>
      <c r="AF29" s="12">
        <v>4</v>
      </c>
      <c r="AG29" s="12">
        <v>3</v>
      </c>
      <c r="AH29" s="12">
        <v>4</v>
      </c>
      <c r="AI29" s="12">
        <v>3</v>
      </c>
      <c r="AJ29" s="12">
        <v>4</v>
      </c>
      <c r="AK29" s="12">
        <v>3</v>
      </c>
      <c r="AL29" s="12">
        <v>3</v>
      </c>
      <c r="AM29" s="12">
        <v>3</v>
      </c>
      <c r="AN29" s="12">
        <v>3</v>
      </c>
      <c r="AO29" s="12">
        <v>4</v>
      </c>
      <c r="AP29" s="12">
        <v>4</v>
      </c>
      <c r="AQ29" s="12">
        <v>3</v>
      </c>
      <c r="AR29" s="12">
        <v>4</v>
      </c>
      <c r="AS29" s="12">
        <v>4</v>
      </c>
      <c r="AT29" s="12">
        <v>4</v>
      </c>
      <c r="AU29" s="12">
        <v>4</v>
      </c>
      <c r="AV29" s="12">
        <v>4</v>
      </c>
      <c r="AW29" s="12">
        <v>4</v>
      </c>
      <c r="AX29" s="12">
        <v>3</v>
      </c>
      <c r="AY29" s="12">
        <v>4</v>
      </c>
      <c r="AZ29" s="12">
        <v>4</v>
      </c>
      <c r="BA29" s="12">
        <v>3</v>
      </c>
      <c r="BB29" s="12">
        <v>2</v>
      </c>
      <c r="BC29" s="12">
        <v>4</v>
      </c>
      <c r="BD29" s="12">
        <v>3</v>
      </c>
      <c r="BE29" s="12">
        <v>3</v>
      </c>
      <c r="BF29" s="12">
        <v>4</v>
      </c>
      <c r="BG29" s="12">
        <v>4</v>
      </c>
      <c r="BH29" s="12">
        <v>4</v>
      </c>
      <c r="BI29" s="12">
        <v>4</v>
      </c>
      <c r="BJ29" s="12">
        <v>4</v>
      </c>
      <c r="BK29" s="12">
        <v>4</v>
      </c>
      <c r="BL29" s="12">
        <v>4</v>
      </c>
      <c r="BM29" s="12">
        <v>4</v>
      </c>
      <c r="BN29" s="12">
        <v>5</v>
      </c>
      <c r="BO29" s="12">
        <v>4</v>
      </c>
      <c r="BP29" s="12">
        <v>4</v>
      </c>
      <c r="BQ29" s="12">
        <v>4</v>
      </c>
      <c r="BR29" s="12">
        <v>3</v>
      </c>
      <c r="BS29" s="12">
        <v>3</v>
      </c>
      <c r="BT29" s="12">
        <v>3</v>
      </c>
      <c r="BU29" s="12">
        <v>2</v>
      </c>
      <c r="BV29" s="12">
        <v>3</v>
      </c>
      <c r="BW29" s="12">
        <v>3</v>
      </c>
      <c r="BX29" s="12">
        <v>4</v>
      </c>
      <c r="BY29" s="12">
        <v>4</v>
      </c>
      <c r="BZ29" s="12">
        <v>4</v>
      </c>
      <c r="CA29" s="12">
        <v>4</v>
      </c>
      <c r="CB29" s="12">
        <v>4</v>
      </c>
      <c r="CC29" s="12">
        <v>4</v>
      </c>
      <c r="CD29" s="12">
        <v>5</v>
      </c>
      <c r="CE29" s="12">
        <v>4</v>
      </c>
      <c r="CF29" s="12">
        <v>5</v>
      </c>
      <c r="CG29" s="12">
        <v>5</v>
      </c>
      <c r="CH29" s="12">
        <v>4</v>
      </c>
      <c r="CI29" s="12">
        <v>3</v>
      </c>
      <c r="CJ29" s="12">
        <v>2</v>
      </c>
      <c r="CK29" s="12">
        <v>4</v>
      </c>
      <c r="CL29" s="12">
        <v>3</v>
      </c>
      <c r="CM29" s="12">
        <v>4</v>
      </c>
      <c r="CN29" s="12">
        <v>3</v>
      </c>
      <c r="CO29" s="12">
        <v>4</v>
      </c>
      <c r="CP29" s="12">
        <v>4</v>
      </c>
      <c r="CQ29" s="12">
        <v>3</v>
      </c>
      <c r="CR29" s="12">
        <v>4</v>
      </c>
      <c r="CS29" s="12">
        <v>3</v>
      </c>
      <c r="CT29" s="12">
        <v>4</v>
      </c>
      <c r="CU29" s="12">
        <v>3</v>
      </c>
      <c r="CV29" s="12">
        <v>3</v>
      </c>
      <c r="CW29" s="12">
        <v>4</v>
      </c>
      <c r="CX29" s="12">
        <v>4</v>
      </c>
      <c r="CY29" s="12">
        <v>4</v>
      </c>
      <c r="CZ29" s="12">
        <v>4</v>
      </c>
      <c r="DA29" s="12">
        <v>4</v>
      </c>
      <c r="DB29" s="12">
        <v>3</v>
      </c>
      <c r="DC29" s="12">
        <v>4</v>
      </c>
      <c r="DD29" s="12">
        <v>4</v>
      </c>
      <c r="DE29" s="12">
        <v>4</v>
      </c>
      <c r="DF29" s="12">
        <v>4</v>
      </c>
      <c r="DG29" s="12">
        <v>4</v>
      </c>
      <c r="DH29" s="12">
        <v>4</v>
      </c>
      <c r="DI29" s="12">
        <v>3</v>
      </c>
      <c r="DJ29" s="12">
        <v>4</v>
      </c>
      <c r="DK29" s="12">
        <v>3</v>
      </c>
      <c r="DL29" s="12">
        <v>2</v>
      </c>
      <c r="DM29" s="12">
        <v>3</v>
      </c>
      <c r="DN29" s="12">
        <v>4</v>
      </c>
      <c r="DO29" s="12">
        <v>3</v>
      </c>
      <c r="DP29" s="12">
        <v>3</v>
      </c>
      <c r="DQ29" s="12">
        <v>3</v>
      </c>
      <c r="DR29" s="12">
        <v>3</v>
      </c>
      <c r="DS29" s="12">
        <v>3</v>
      </c>
      <c r="DT29" s="12">
        <v>3</v>
      </c>
      <c r="DU29" s="12">
        <v>3</v>
      </c>
      <c r="DV29" s="12">
        <v>3</v>
      </c>
      <c r="DW29" s="12">
        <v>3</v>
      </c>
      <c r="DX29" s="12">
        <v>3</v>
      </c>
      <c r="DY29" s="12">
        <v>3</v>
      </c>
      <c r="DZ29" s="12">
        <v>4</v>
      </c>
      <c r="EA29" s="12">
        <v>4</v>
      </c>
      <c r="EB29" s="12">
        <v>3</v>
      </c>
      <c r="EC29" s="12">
        <v>3</v>
      </c>
      <c r="ED29" s="12">
        <v>3</v>
      </c>
      <c r="EE29" s="12">
        <v>4</v>
      </c>
      <c r="EF29" s="12">
        <v>3</v>
      </c>
      <c r="EG29" s="12">
        <v>4</v>
      </c>
      <c r="EH29" s="12">
        <v>4</v>
      </c>
      <c r="EI29" s="12">
        <v>4</v>
      </c>
      <c r="EJ29" s="12">
        <v>4</v>
      </c>
      <c r="EK29" s="12">
        <v>4</v>
      </c>
      <c r="EL29" s="12">
        <v>5</v>
      </c>
      <c r="EM29" s="12">
        <v>5</v>
      </c>
      <c r="EN29" s="12">
        <v>5</v>
      </c>
      <c r="EO29" s="12">
        <v>5</v>
      </c>
      <c r="EP29" s="12">
        <v>6</v>
      </c>
      <c r="EQ29" s="12">
        <v>4</v>
      </c>
      <c r="ER29" s="12">
        <v>4</v>
      </c>
      <c r="ES29" s="12">
        <v>4</v>
      </c>
      <c r="ET29" s="12">
        <v>4</v>
      </c>
      <c r="EU29" s="12">
        <v>5</v>
      </c>
      <c r="EV29" s="12">
        <v>6</v>
      </c>
      <c r="EW29" s="12">
        <v>6</v>
      </c>
      <c r="EX29" s="12">
        <v>6</v>
      </c>
      <c r="EY29" s="12">
        <v>6</v>
      </c>
      <c r="EZ29" s="12">
        <v>5</v>
      </c>
      <c r="FA29" s="12">
        <v>4</v>
      </c>
      <c r="FB29" s="12">
        <v>4</v>
      </c>
      <c r="FC29" s="12">
        <v>3</v>
      </c>
      <c r="FD29" s="12">
        <v>4</v>
      </c>
      <c r="FE29" s="12">
        <v>3</v>
      </c>
      <c r="FF29" s="12">
        <v>4</v>
      </c>
      <c r="FG29" s="12">
        <v>4</v>
      </c>
      <c r="FH29" s="12">
        <v>4</v>
      </c>
      <c r="FI29" s="12">
        <v>3</v>
      </c>
      <c r="FJ29" s="12">
        <v>4</v>
      </c>
      <c r="FK29" s="12">
        <v>2</v>
      </c>
      <c r="FL29" s="12">
        <v>4</v>
      </c>
      <c r="FM29" s="12">
        <v>4</v>
      </c>
      <c r="FN29" s="12">
        <v>4</v>
      </c>
      <c r="FO29" s="12">
        <v>3</v>
      </c>
      <c r="FP29" s="12">
        <v>3</v>
      </c>
      <c r="FQ29" s="12">
        <v>2</v>
      </c>
      <c r="FR29" s="12">
        <v>4</v>
      </c>
      <c r="FS29" s="12">
        <v>3</v>
      </c>
      <c r="FT29" s="12">
        <v>3</v>
      </c>
      <c r="FU29" s="12">
        <v>3</v>
      </c>
      <c r="FV29" s="12">
        <v>2</v>
      </c>
      <c r="FW29" s="12">
        <v>4</v>
      </c>
      <c r="FX29" s="12">
        <v>4</v>
      </c>
      <c r="FY29" s="12">
        <v>4</v>
      </c>
      <c r="FZ29" s="12">
        <v>4</v>
      </c>
      <c r="GA29" s="12">
        <v>6</v>
      </c>
      <c r="GB29" s="12">
        <v>4</v>
      </c>
      <c r="GC29" s="12">
        <v>4</v>
      </c>
      <c r="GD29" s="12">
        <v>5</v>
      </c>
      <c r="GE29" s="12">
        <v>5</v>
      </c>
      <c r="GF29" s="12">
        <v>4</v>
      </c>
      <c r="GG29" s="12">
        <v>3</v>
      </c>
      <c r="GH29" s="12">
        <v>4</v>
      </c>
      <c r="GI29" s="12">
        <v>3</v>
      </c>
      <c r="GJ29" s="12">
        <v>4</v>
      </c>
      <c r="GK29" s="12">
        <v>4</v>
      </c>
      <c r="GL29" s="12">
        <v>4</v>
      </c>
      <c r="GM29" s="12">
        <v>5</v>
      </c>
      <c r="GN29" s="12">
        <v>5</v>
      </c>
      <c r="GO29" s="12">
        <v>4</v>
      </c>
      <c r="GP29" s="12">
        <v>3</v>
      </c>
      <c r="GQ29" s="12">
        <v>3</v>
      </c>
      <c r="GR29" s="12">
        <v>3</v>
      </c>
      <c r="GS29" s="12">
        <v>4</v>
      </c>
      <c r="GT29" s="12">
        <v>4</v>
      </c>
      <c r="GU29" s="12">
        <v>3</v>
      </c>
      <c r="GV29" s="12">
        <v>3</v>
      </c>
      <c r="GW29" s="12">
        <v>3</v>
      </c>
      <c r="GX29" s="12">
        <v>3</v>
      </c>
      <c r="GY29" s="12">
        <v>4</v>
      </c>
      <c r="GZ29" s="12">
        <v>4</v>
      </c>
      <c r="HA29" s="12">
        <v>4</v>
      </c>
      <c r="HB29" s="12">
        <v>3</v>
      </c>
      <c r="HC29" s="12">
        <v>4</v>
      </c>
      <c r="HD29" s="12">
        <v>3</v>
      </c>
      <c r="HE29" s="12">
        <v>2</v>
      </c>
      <c r="HF29" s="12">
        <v>3</v>
      </c>
      <c r="HG29" s="12">
        <v>3</v>
      </c>
      <c r="HH29" s="12">
        <v>3</v>
      </c>
      <c r="HI29" s="12">
        <v>4</v>
      </c>
    </row>
    <row r="30" spans="1:217" ht="18" customHeight="1" x14ac:dyDescent="0.4">
      <c r="A30" s="83"/>
      <c r="B30" s="22" t="s">
        <v>266</v>
      </c>
      <c r="C30" s="23">
        <v>8</v>
      </c>
      <c r="D30" s="10" t="e">
        <f>HLOOKUP(入力シート!$D$10,樹種!$F$5:$HI$41,26,FALSE)</f>
        <v>#N/A</v>
      </c>
      <c r="F30" s="12">
        <v>3</v>
      </c>
      <c r="G30" s="12">
        <v>3</v>
      </c>
      <c r="H30" s="12">
        <v>3</v>
      </c>
      <c r="I30" s="12">
        <v>3</v>
      </c>
      <c r="J30" s="12">
        <v>3</v>
      </c>
      <c r="K30" s="12">
        <v>3</v>
      </c>
      <c r="L30" s="12">
        <v>3</v>
      </c>
      <c r="M30" s="12">
        <v>3</v>
      </c>
      <c r="N30" s="12">
        <v>3</v>
      </c>
      <c r="O30" s="12">
        <v>3</v>
      </c>
      <c r="P30" s="12">
        <v>3</v>
      </c>
      <c r="Q30" s="12">
        <v>3</v>
      </c>
      <c r="R30" s="12">
        <v>3</v>
      </c>
      <c r="S30" s="12">
        <v>3</v>
      </c>
      <c r="T30" s="12">
        <v>3</v>
      </c>
      <c r="U30" s="12">
        <v>3</v>
      </c>
      <c r="V30" s="12">
        <v>3</v>
      </c>
      <c r="W30" s="12">
        <v>3</v>
      </c>
      <c r="X30" s="12">
        <v>3</v>
      </c>
      <c r="Y30" s="12">
        <v>3</v>
      </c>
      <c r="Z30" s="12">
        <v>3</v>
      </c>
      <c r="AA30" s="12">
        <v>3</v>
      </c>
      <c r="AB30" s="12">
        <v>3</v>
      </c>
      <c r="AC30" s="12">
        <v>3</v>
      </c>
      <c r="AD30" s="12">
        <v>3</v>
      </c>
      <c r="AE30" s="12">
        <v>3</v>
      </c>
      <c r="AF30" s="12">
        <v>3</v>
      </c>
      <c r="AG30" s="12">
        <v>3</v>
      </c>
      <c r="AH30" s="12">
        <v>3</v>
      </c>
      <c r="AI30" s="12">
        <v>3</v>
      </c>
      <c r="AJ30" s="12">
        <v>3</v>
      </c>
      <c r="AK30" s="12">
        <v>3</v>
      </c>
      <c r="AL30" s="12">
        <v>3</v>
      </c>
      <c r="AM30" s="12">
        <v>3</v>
      </c>
      <c r="AN30" s="12">
        <v>3</v>
      </c>
      <c r="AO30" s="12">
        <v>3</v>
      </c>
      <c r="AP30" s="12">
        <v>3</v>
      </c>
      <c r="AQ30" s="12">
        <v>3</v>
      </c>
      <c r="AR30" s="12">
        <v>3</v>
      </c>
      <c r="AS30" s="12">
        <v>3</v>
      </c>
      <c r="AT30" s="12">
        <v>3</v>
      </c>
      <c r="AU30" s="12">
        <v>3</v>
      </c>
      <c r="AV30" s="12">
        <v>3</v>
      </c>
      <c r="AW30" s="12">
        <v>3</v>
      </c>
      <c r="AX30" s="12">
        <v>3</v>
      </c>
      <c r="AY30" s="12">
        <v>3</v>
      </c>
      <c r="AZ30" s="12">
        <v>3</v>
      </c>
      <c r="BA30" s="12">
        <v>3</v>
      </c>
      <c r="BB30" s="12">
        <v>3</v>
      </c>
      <c r="BC30" s="12">
        <v>3</v>
      </c>
      <c r="BD30" s="12">
        <v>3</v>
      </c>
      <c r="BE30" s="12">
        <v>3</v>
      </c>
      <c r="BF30" s="12">
        <v>3</v>
      </c>
      <c r="BG30" s="12">
        <v>3</v>
      </c>
      <c r="BH30" s="12">
        <v>3</v>
      </c>
      <c r="BI30" s="12">
        <v>3</v>
      </c>
      <c r="BJ30" s="12">
        <v>3</v>
      </c>
      <c r="BK30" s="12">
        <v>3</v>
      </c>
      <c r="BL30" s="12">
        <v>3</v>
      </c>
      <c r="BM30" s="12">
        <v>3</v>
      </c>
      <c r="BN30" s="12">
        <v>3</v>
      </c>
      <c r="BO30" s="12">
        <v>3</v>
      </c>
      <c r="BP30" s="12">
        <v>3</v>
      </c>
      <c r="BQ30" s="12">
        <v>3</v>
      </c>
      <c r="BR30" s="12">
        <v>3</v>
      </c>
      <c r="BS30" s="12">
        <v>3</v>
      </c>
      <c r="BT30" s="12">
        <v>3</v>
      </c>
      <c r="BU30" s="12">
        <v>3</v>
      </c>
      <c r="BV30" s="12">
        <v>3</v>
      </c>
      <c r="BW30" s="12">
        <v>3</v>
      </c>
      <c r="BX30" s="12">
        <v>3</v>
      </c>
      <c r="BY30" s="12">
        <v>3</v>
      </c>
      <c r="BZ30" s="12">
        <v>3</v>
      </c>
      <c r="CA30" s="12">
        <v>3</v>
      </c>
      <c r="CB30" s="12">
        <v>3</v>
      </c>
      <c r="CC30" s="12">
        <v>3</v>
      </c>
      <c r="CD30" s="12">
        <v>3</v>
      </c>
      <c r="CE30" s="12">
        <v>3</v>
      </c>
      <c r="CF30" s="12">
        <v>3</v>
      </c>
      <c r="CG30" s="12">
        <v>3</v>
      </c>
      <c r="CH30" s="12">
        <v>3</v>
      </c>
      <c r="CI30" s="12">
        <v>3</v>
      </c>
      <c r="CJ30" s="12">
        <v>3</v>
      </c>
      <c r="CK30" s="12">
        <v>3</v>
      </c>
      <c r="CL30" s="12">
        <v>3</v>
      </c>
      <c r="CM30" s="12">
        <v>3</v>
      </c>
      <c r="CN30" s="12">
        <v>3</v>
      </c>
      <c r="CO30" s="12">
        <v>3</v>
      </c>
      <c r="CP30" s="12">
        <v>3</v>
      </c>
      <c r="CQ30" s="12">
        <v>3</v>
      </c>
      <c r="CR30" s="12">
        <v>3</v>
      </c>
      <c r="CS30" s="12">
        <v>3</v>
      </c>
      <c r="CT30" s="12">
        <v>3</v>
      </c>
      <c r="CU30" s="12">
        <v>3</v>
      </c>
      <c r="CV30" s="12">
        <v>3</v>
      </c>
      <c r="CW30" s="12">
        <v>3</v>
      </c>
      <c r="CX30" s="12">
        <v>3</v>
      </c>
      <c r="CY30" s="12">
        <v>3</v>
      </c>
      <c r="CZ30" s="12">
        <v>3</v>
      </c>
      <c r="DA30" s="12">
        <v>3</v>
      </c>
      <c r="DB30" s="12">
        <v>3</v>
      </c>
      <c r="DC30" s="12">
        <v>3</v>
      </c>
      <c r="DD30" s="12">
        <v>3</v>
      </c>
      <c r="DE30" s="12">
        <v>3</v>
      </c>
      <c r="DF30" s="12">
        <v>3</v>
      </c>
      <c r="DG30" s="12">
        <v>3</v>
      </c>
      <c r="DH30" s="12">
        <v>3</v>
      </c>
      <c r="DI30" s="12">
        <v>3</v>
      </c>
      <c r="DJ30" s="12">
        <v>3</v>
      </c>
      <c r="DK30" s="12">
        <v>3</v>
      </c>
      <c r="DL30" s="12">
        <v>3</v>
      </c>
      <c r="DM30" s="12">
        <v>3</v>
      </c>
      <c r="DN30" s="12">
        <v>3</v>
      </c>
      <c r="DO30" s="12">
        <v>3</v>
      </c>
      <c r="DP30" s="12">
        <v>3</v>
      </c>
      <c r="DQ30" s="12">
        <v>3</v>
      </c>
      <c r="DR30" s="12">
        <v>3</v>
      </c>
      <c r="DS30" s="12">
        <v>3</v>
      </c>
      <c r="DT30" s="12">
        <v>3</v>
      </c>
      <c r="DU30" s="12">
        <v>3</v>
      </c>
      <c r="DV30" s="12">
        <v>3</v>
      </c>
      <c r="DW30" s="12">
        <v>3</v>
      </c>
      <c r="DX30" s="12">
        <v>3</v>
      </c>
      <c r="DY30" s="12">
        <v>3</v>
      </c>
      <c r="DZ30" s="12">
        <v>3</v>
      </c>
      <c r="EA30" s="12">
        <v>3</v>
      </c>
      <c r="EB30" s="12">
        <v>3</v>
      </c>
      <c r="EC30" s="12">
        <v>3</v>
      </c>
      <c r="ED30" s="12">
        <v>3</v>
      </c>
      <c r="EE30" s="12">
        <v>3</v>
      </c>
      <c r="EF30" s="12">
        <v>3</v>
      </c>
      <c r="EG30" s="12">
        <v>3</v>
      </c>
      <c r="EH30" s="12">
        <v>3</v>
      </c>
      <c r="EI30" s="12">
        <v>3</v>
      </c>
      <c r="EJ30" s="12">
        <v>3</v>
      </c>
      <c r="EK30" s="12">
        <v>3</v>
      </c>
      <c r="EL30" s="12">
        <v>3</v>
      </c>
      <c r="EM30" s="12">
        <v>3</v>
      </c>
      <c r="EN30" s="12">
        <v>3</v>
      </c>
      <c r="EO30" s="12">
        <v>3</v>
      </c>
      <c r="EP30" s="12">
        <v>3</v>
      </c>
      <c r="EQ30" s="12">
        <v>3</v>
      </c>
      <c r="ER30" s="12">
        <v>3</v>
      </c>
      <c r="ES30" s="12">
        <v>3</v>
      </c>
      <c r="ET30" s="12">
        <v>3</v>
      </c>
      <c r="EU30" s="12">
        <v>3</v>
      </c>
      <c r="EV30" s="12">
        <v>3</v>
      </c>
      <c r="EW30" s="12">
        <v>3</v>
      </c>
      <c r="EX30" s="12">
        <v>3</v>
      </c>
      <c r="EY30" s="12">
        <v>3</v>
      </c>
      <c r="EZ30" s="12">
        <v>3</v>
      </c>
      <c r="FA30" s="12">
        <v>3</v>
      </c>
      <c r="FB30" s="12">
        <v>3</v>
      </c>
      <c r="FC30" s="12">
        <v>3</v>
      </c>
      <c r="FD30" s="12">
        <v>3</v>
      </c>
      <c r="FE30" s="12">
        <v>3</v>
      </c>
      <c r="FF30" s="12">
        <v>3</v>
      </c>
      <c r="FG30" s="12">
        <v>3</v>
      </c>
      <c r="FH30" s="12">
        <v>3</v>
      </c>
      <c r="FI30" s="12">
        <v>3</v>
      </c>
      <c r="FJ30" s="12">
        <v>3</v>
      </c>
      <c r="FK30" s="12">
        <v>3</v>
      </c>
      <c r="FL30" s="12">
        <v>3</v>
      </c>
      <c r="FM30" s="12">
        <v>3</v>
      </c>
      <c r="FN30" s="12">
        <v>3</v>
      </c>
      <c r="FO30" s="12">
        <v>3</v>
      </c>
      <c r="FP30" s="12">
        <v>3</v>
      </c>
      <c r="FQ30" s="12">
        <v>3</v>
      </c>
      <c r="FR30" s="12">
        <v>3</v>
      </c>
      <c r="FS30" s="12">
        <v>3</v>
      </c>
      <c r="FT30" s="12">
        <v>3</v>
      </c>
      <c r="FU30" s="12">
        <v>3</v>
      </c>
      <c r="FV30" s="12">
        <v>3</v>
      </c>
      <c r="FW30" s="12">
        <v>3</v>
      </c>
      <c r="FX30" s="12">
        <v>3</v>
      </c>
      <c r="FY30" s="12">
        <v>3</v>
      </c>
      <c r="FZ30" s="12">
        <v>3</v>
      </c>
      <c r="GA30" s="12">
        <v>3</v>
      </c>
      <c r="GB30" s="12">
        <v>3</v>
      </c>
      <c r="GC30" s="12">
        <v>3</v>
      </c>
      <c r="GD30" s="12">
        <v>3</v>
      </c>
      <c r="GE30" s="12">
        <v>3</v>
      </c>
      <c r="GF30" s="12">
        <v>3</v>
      </c>
      <c r="GG30" s="12">
        <v>3</v>
      </c>
      <c r="GH30" s="12">
        <v>3</v>
      </c>
      <c r="GI30" s="12">
        <v>3</v>
      </c>
      <c r="GJ30" s="12">
        <v>3</v>
      </c>
      <c r="GK30" s="12">
        <v>3</v>
      </c>
      <c r="GL30" s="12">
        <v>3</v>
      </c>
      <c r="GM30" s="12">
        <v>3</v>
      </c>
      <c r="GN30" s="12">
        <v>3</v>
      </c>
      <c r="GO30" s="12">
        <v>3</v>
      </c>
      <c r="GP30" s="12">
        <v>3</v>
      </c>
      <c r="GQ30" s="12">
        <v>3</v>
      </c>
      <c r="GR30" s="12">
        <v>3</v>
      </c>
      <c r="GS30" s="12">
        <v>3</v>
      </c>
      <c r="GT30" s="12">
        <v>3</v>
      </c>
      <c r="GU30" s="12">
        <v>3</v>
      </c>
      <c r="GV30" s="12">
        <v>3</v>
      </c>
      <c r="GW30" s="12">
        <v>3</v>
      </c>
      <c r="GX30" s="12">
        <v>3</v>
      </c>
      <c r="GY30" s="12">
        <v>3</v>
      </c>
      <c r="GZ30" s="12">
        <v>3</v>
      </c>
      <c r="HA30" s="12">
        <v>3</v>
      </c>
      <c r="HB30" s="12">
        <v>3</v>
      </c>
      <c r="HC30" s="12">
        <v>3</v>
      </c>
      <c r="HD30" s="12">
        <v>3</v>
      </c>
      <c r="HE30" s="12">
        <v>3</v>
      </c>
      <c r="HF30" s="12">
        <v>3</v>
      </c>
      <c r="HG30" s="12">
        <v>3</v>
      </c>
      <c r="HH30" s="12">
        <v>3</v>
      </c>
      <c r="HI30" s="12">
        <v>3</v>
      </c>
    </row>
    <row r="31" spans="1:217" ht="18" customHeight="1" x14ac:dyDescent="0.4">
      <c r="A31" s="83"/>
      <c r="B31" s="22" t="s">
        <v>267</v>
      </c>
      <c r="C31" s="23">
        <v>6</v>
      </c>
      <c r="D31" s="10" t="e">
        <f>HLOOKUP(入力シート!$D$10,樹種!$F$5:$HI$41,27,FALSE)</f>
        <v>#N/A</v>
      </c>
      <c r="F31" s="12">
        <v>3</v>
      </c>
      <c r="G31" s="12">
        <v>3</v>
      </c>
      <c r="H31" s="12">
        <v>3</v>
      </c>
      <c r="I31" s="12">
        <v>3</v>
      </c>
      <c r="J31" s="12">
        <v>3</v>
      </c>
      <c r="K31" s="12">
        <v>3</v>
      </c>
      <c r="L31" s="12">
        <v>3</v>
      </c>
      <c r="M31" s="12">
        <v>3</v>
      </c>
      <c r="N31" s="12">
        <v>3</v>
      </c>
      <c r="O31" s="12">
        <v>3</v>
      </c>
      <c r="P31" s="12">
        <v>3</v>
      </c>
      <c r="Q31" s="12">
        <v>3</v>
      </c>
      <c r="R31" s="12">
        <v>3</v>
      </c>
      <c r="S31" s="12">
        <v>3</v>
      </c>
      <c r="T31" s="12">
        <v>3</v>
      </c>
      <c r="U31" s="12">
        <v>3</v>
      </c>
      <c r="V31" s="12">
        <v>3</v>
      </c>
      <c r="W31" s="12">
        <v>3</v>
      </c>
      <c r="X31" s="12">
        <v>3</v>
      </c>
      <c r="Y31" s="12">
        <v>3</v>
      </c>
      <c r="Z31" s="12">
        <v>3</v>
      </c>
      <c r="AA31" s="12">
        <v>3</v>
      </c>
      <c r="AB31" s="12">
        <v>3</v>
      </c>
      <c r="AC31" s="12">
        <v>3</v>
      </c>
      <c r="AD31" s="12">
        <v>3</v>
      </c>
      <c r="AE31" s="12">
        <v>3</v>
      </c>
      <c r="AF31" s="12">
        <v>3</v>
      </c>
      <c r="AG31" s="12">
        <v>3</v>
      </c>
      <c r="AH31" s="12">
        <v>3</v>
      </c>
      <c r="AI31" s="12">
        <v>3</v>
      </c>
      <c r="AJ31" s="12">
        <v>3</v>
      </c>
      <c r="AK31" s="12">
        <v>3</v>
      </c>
      <c r="AL31" s="12">
        <v>3</v>
      </c>
      <c r="AM31" s="12">
        <v>3</v>
      </c>
      <c r="AN31" s="12">
        <v>3</v>
      </c>
      <c r="AO31" s="12">
        <v>3</v>
      </c>
      <c r="AP31" s="12">
        <v>3</v>
      </c>
      <c r="AQ31" s="12">
        <v>3</v>
      </c>
      <c r="AR31" s="12">
        <v>3</v>
      </c>
      <c r="AS31" s="12">
        <v>3</v>
      </c>
      <c r="AT31" s="12">
        <v>3</v>
      </c>
      <c r="AU31" s="12">
        <v>3</v>
      </c>
      <c r="AV31" s="12">
        <v>3</v>
      </c>
      <c r="AW31" s="12">
        <v>3</v>
      </c>
      <c r="AX31" s="12">
        <v>3</v>
      </c>
      <c r="AY31" s="12">
        <v>3</v>
      </c>
      <c r="AZ31" s="12">
        <v>3</v>
      </c>
      <c r="BA31" s="12">
        <v>3</v>
      </c>
      <c r="BB31" s="12">
        <v>3</v>
      </c>
      <c r="BC31" s="12">
        <v>3</v>
      </c>
      <c r="BD31" s="12">
        <v>3</v>
      </c>
      <c r="BE31" s="12">
        <v>3</v>
      </c>
      <c r="BF31" s="12">
        <v>3</v>
      </c>
      <c r="BG31" s="12">
        <v>3</v>
      </c>
      <c r="BH31" s="12">
        <v>3</v>
      </c>
      <c r="BI31" s="12">
        <v>3</v>
      </c>
      <c r="BJ31" s="12">
        <v>3</v>
      </c>
      <c r="BK31" s="12">
        <v>3</v>
      </c>
      <c r="BL31" s="12">
        <v>3</v>
      </c>
      <c r="BM31" s="12">
        <v>3</v>
      </c>
      <c r="BN31" s="12">
        <v>3</v>
      </c>
      <c r="BO31" s="12">
        <v>3</v>
      </c>
      <c r="BP31" s="12">
        <v>3</v>
      </c>
      <c r="BQ31" s="12">
        <v>3</v>
      </c>
      <c r="BR31" s="12">
        <v>3</v>
      </c>
      <c r="BS31" s="12">
        <v>3</v>
      </c>
      <c r="BT31" s="12">
        <v>3</v>
      </c>
      <c r="BU31" s="12">
        <v>3</v>
      </c>
      <c r="BV31" s="12">
        <v>3</v>
      </c>
      <c r="BW31" s="12">
        <v>3</v>
      </c>
      <c r="BX31" s="12">
        <v>3</v>
      </c>
      <c r="BY31" s="12">
        <v>3</v>
      </c>
      <c r="BZ31" s="12">
        <v>3</v>
      </c>
      <c r="CA31" s="12">
        <v>3</v>
      </c>
      <c r="CB31" s="12">
        <v>3</v>
      </c>
      <c r="CC31" s="12">
        <v>3</v>
      </c>
      <c r="CD31" s="12">
        <v>3</v>
      </c>
      <c r="CE31" s="12">
        <v>3</v>
      </c>
      <c r="CF31" s="12">
        <v>3</v>
      </c>
      <c r="CG31" s="12">
        <v>3</v>
      </c>
      <c r="CH31" s="12">
        <v>3</v>
      </c>
      <c r="CI31" s="12">
        <v>3</v>
      </c>
      <c r="CJ31" s="12">
        <v>3</v>
      </c>
      <c r="CK31" s="12">
        <v>3</v>
      </c>
      <c r="CL31" s="12">
        <v>3</v>
      </c>
      <c r="CM31" s="12">
        <v>3</v>
      </c>
      <c r="CN31" s="12">
        <v>3</v>
      </c>
      <c r="CO31" s="12">
        <v>3</v>
      </c>
      <c r="CP31" s="12">
        <v>3</v>
      </c>
      <c r="CQ31" s="12">
        <v>3</v>
      </c>
      <c r="CR31" s="12">
        <v>3</v>
      </c>
      <c r="CS31" s="12">
        <v>3</v>
      </c>
      <c r="CT31" s="12">
        <v>3</v>
      </c>
      <c r="CU31" s="12">
        <v>3</v>
      </c>
      <c r="CV31" s="12">
        <v>3</v>
      </c>
      <c r="CW31" s="12">
        <v>3</v>
      </c>
      <c r="CX31" s="12">
        <v>3</v>
      </c>
      <c r="CY31" s="12">
        <v>3</v>
      </c>
      <c r="CZ31" s="12">
        <v>3</v>
      </c>
      <c r="DA31" s="12">
        <v>3</v>
      </c>
      <c r="DB31" s="12">
        <v>3</v>
      </c>
      <c r="DC31" s="12">
        <v>3</v>
      </c>
      <c r="DD31" s="12">
        <v>3</v>
      </c>
      <c r="DE31" s="12">
        <v>3</v>
      </c>
      <c r="DF31" s="12">
        <v>3</v>
      </c>
      <c r="DG31" s="12">
        <v>3</v>
      </c>
      <c r="DH31" s="12">
        <v>3</v>
      </c>
      <c r="DI31" s="12">
        <v>3</v>
      </c>
      <c r="DJ31" s="12">
        <v>3</v>
      </c>
      <c r="DK31" s="12">
        <v>3</v>
      </c>
      <c r="DL31" s="12">
        <v>3</v>
      </c>
      <c r="DM31" s="12">
        <v>3</v>
      </c>
      <c r="DN31" s="12">
        <v>3</v>
      </c>
      <c r="DO31" s="12">
        <v>3</v>
      </c>
      <c r="DP31" s="12">
        <v>3</v>
      </c>
      <c r="DQ31" s="12">
        <v>3</v>
      </c>
      <c r="DR31" s="12">
        <v>3</v>
      </c>
      <c r="DS31" s="12">
        <v>3</v>
      </c>
      <c r="DT31" s="12">
        <v>3</v>
      </c>
      <c r="DU31" s="12">
        <v>3</v>
      </c>
      <c r="DV31" s="12">
        <v>3</v>
      </c>
      <c r="DW31" s="12">
        <v>3</v>
      </c>
      <c r="DX31" s="12">
        <v>3</v>
      </c>
      <c r="DY31" s="12">
        <v>3</v>
      </c>
      <c r="DZ31" s="12">
        <v>3</v>
      </c>
      <c r="EA31" s="12">
        <v>3</v>
      </c>
      <c r="EB31" s="12">
        <v>3</v>
      </c>
      <c r="EC31" s="12">
        <v>3</v>
      </c>
      <c r="ED31" s="12">
        <v>3</v>
      </c>
      <c r="EE31" s="12">
        <v>3</v>
      </c>
      <c r="EF31" s="12">
        <v>3</v>
      </c>
      <c r="EG31" s="12">
        <v>3</v>
      </c>
      <c r="EH31" s="12">
        <v>3</v>
      </c>
      <c r="EI31" s="12">
        <v>3</v>
      </c>
      <c r="EJ31" s="12">
        <v>3</v>
      </c>
      <c r="EK31" s="12">
        <v>3</v>
      </c>
      <c r="EL31" s="12">
        <v>3</v>
      </c>
      <c r="EM31" s="12">
        <v>3</v>
      </c>
      <c r="EN31" s="12">
        <v>3</v>
      </c>
      <c r="EO31" s="12">
        <v>3</v>
      </c>
      <c r="EP31" s="12">
        <v>3</v>
      </c>
      <c r="EQ31" s="12">
        <v>3</v>
      </c>
      <c r="ER31" s="12">
        <v>3</v>
      </c>
      <c r="ES31" s="12">
        <v>3</v>
      </c>
      <c r="ET31" s="12">
        <v>3</v>
      </c>
      <c r="EU31" s="12">
        <v>3</v>
      </c>
      <c r="EV31" s="12">
        <v>3</v>
      </c>
      <c r="EW31" s="12">
        <v>3</v>
      </c>
      <c r="EX31" s="12">
        <v>3</v>
      </c>
      <c r="EY31" s="12">
        <v>3</v>
      </c>
      <c r="EZ31" s="12">
        <v>3</v>
      </c>
      <c r="FA31" s="12">
        <v>3</v>
      </c>
      <c r="FB31" s="12">
        <v>3</v>
      </c>
      <c r="FC31" s="12">
        <v>3</v>
      </c>
      <c r="FD31" s="12">
        <v>3</v>
      </c>
      <c r="FE31" s="12">
        <v>3</v>
      </c>
      <c r="FF31" s="12">
        <v>3</v>
      </c>
      <c r="FG31" s="12">
        <v>3</v>
      </c>
      <c r="FH31" s="12">
        <v>3</v>
      </c>
      <c r="FI31" s="12">
        <v>3</v>
      </c>
      <c r="FJ31" s="12">
        <v>3</v>
      </c>
      <c r="FK31" s="12">
        <v>3</v>
      </c>
      <c r="FL31" s="12">
        <v>3</v>
      </c>
      <c r="FM31" s="12">
        <v>3</v>
      </c>
      <c r="FN31" s="12">
        <v>3</v>
      </c>
      <c r="FO31" s="12">
        <v>3</v>
      </c>
      <c r="FP31" s="12">
        <v>3</v>
      </c>
      <c r="FQ31" s="12">
        <v>3</v>
      </c>
      <c r="FR31" s="12">
        <v>3</v>
      </c>
      <c r="FS31" s="12">
        <v>3</v>
      </c>
      <c r="FT31" s="12">
        <v>3</v>
      </c>
      <c r="FU31" s="12">
        <v>3</v>
      </c>
      <c r="FV31" s="12">
        <v>3</v>
      </c>
      <c r="FW31" s="12">
        <v>3</v>
      </c>
      <c r="FX31" s="12">
        <v>3</v>
      </c>
      <c r="FY31" s="12">
        <v>3</v>
      </c>
      <c r="FZ31" s="12">
        <v>3</v>
      </c>
      <c r="GA31" s="12">
        <v>3</v>
      </c>
      <c r="GB31" s="12">
        <v>3</v>
      </c>
      <c r="GC31" s="12">
        <v>3</v>
      </c>
      <c r="GD31" s="12">
        <v>3</v>
      </c>
      <c r="GE31" s="12">
        <v>3</v>
      </c>
      <c r="GF31" s="12">
        <v>3</v>
      </c>
      <c r="GG31" s="12">
        <v>3</v>
      </c>
      <c r="GH31" s="12">
        <v>3</v>
      </c>
      <c r="GI31" s="12">
        <v>3</v>
      </c>
      <c r="GJ31" s="12">
        <v>3</v>
      </c>
      <c r="GK31" s="12">
        <v>3</v>
      </c>
      <c r="GL31" s="12">
        <v>3</v>
      </c>
      <c r="GM31" s="12">
        <v>3</v>
      </c>
      <c r="GN31" s="12">
        <v>3</v>
      </c>
      <c r="GO31" s="12">
        <v>3</v>
      </c>
      <c r="GP31" s="12">
        <v>3</v>
      </c>
      <c r="GQ31" s="12">
        <v>3</v>
      </c>
      <c r="GR31" s="12">
        <v>3</v>
      </c>
      <c r="GS31" s="12">
        <v>3</v>
      </c>
      <c r="GT31" s="12">
        <v>3</v>
      </c>
      <c r="GU31" s="12">
        <v>3</v>
      </c>
      <c r="GV31" s="12">
        <v>3</v>
      </c>
      <c r="GW31" s="12">
        <v>3</v>
      </c>
      <c r="GX31" s="12">
        <v>3</v>
      </c>
      <c r="GY31" s="12">
        <v>3</v>
      </c>
      <c r="GZ31" s="12">
        <v>3</v>
      </c>
      <c r="HA31" s="12">
        <v>3</v>
      </c>
      <c r="HB31" s="12">
        <v>3</v>
      </c>
      <c r="HC31" s="12">
        <v>3</v>
      </c>
      <c r="HD31" s="12">
        <v>3</v>
      </c>
      <c r="HE31" s="12">
        <v>3</v>
      </c>
      <c r="HF31" s="12">
        <v>3</v>
      </c>
      <c r="HG31" s="12">
        <v>3</v>
      </c>
      <c r="HH31" s="12">
        <v>3</v>
      </c>
      <c r="HI31" s="12">
        <v>3</v>
      </c>
    </row>
    <row r="32" spans="1:217" ht="18" customHeight="1" x14ac:dyDescent="0.4">
      <c r="A32" s="83"/>
      <c r="B32" s="22" t="s">
        <v>268</v>
      </c>
      <c r="C32" s="23">
        <v>8</v>
      </c>
      <c r="D32" s="10" t="e">
        <f>HLOOKUP(入力シート!$D$10,樹種!$F$5:$HI$41,28,FALSE)</f>
        <v>#N/A</v>
      </c>
      <c r="F32" s="12">
        <v>3</v>
      </c>
      <c r="G32" s="12">
        <v>3</v>
      </c>
      <c r="H32" s="12">
        <v>3</v>
      </c>
      <c r="I32" s="12">
        <v>3</v>
      </c>
      <c r="J32" s="12">
        <v>3</v>
      </c>
      <c r="K32" s="12">
        <v>3</v>
      </c>
      <c r="L32" s="12">
        <v>3</v>
      </c>
      <c r="M32" s="12">
        <v>3</v>
      </c>
      <c r="N32" s="12">
        <v>3</v>
      </c>
      <c r="O32" s="12">
        <v>3</v>
      </c>
      <c r="P32" s="12">
        <v>3</v>
      </c>
      <c r="Q32" s="12">
        <v>3</v>
      </c>
      <c r="R32" s="12">
        <v>3</v>
      </c>
      <c r="S32" s="12">
        <v>3</v>
      </c>
      <c r="T32" s="12">
        <v>3</v>
      </c>
      <c r="U32" s="12">
        <v>3</v>
      </c>
      <c r="V32" s="12">
        <v>3</v>
      </c>
      <c r="W32" s="12">
        <v>3</v>
      </c>
      <c r="X32" s="12">
        <v>3</v>
      </c>
      <c r="Y32" s="12">
        <v>3</v>
      </c>
      <c r="Z32" s="12">
        <v>3</v>
      </c>
      <c r="AA32" s="12">
        <v>3</v>
      </c>
      <c r="AB32" s="12">
        <v>3</v>
      </c>
      <c r="AC32" s="12">
        <v>3</v>
      </c>
      <c r="AD32" s="12">
        <v>3</v>
      </c>
      <c r="AE32" s="12">
        <v>3</v>
      </c>
      <c r="AF32" s="12">
        <v>3</v>
      </c>
      <c r="AG32" s="12">
        <v>3</v>
      </c>
      <c r="AH32" s="12">
        <v>3</v>
      </c>
      <c r="AI32" s="12">
        <v>3</v>
      </c>
      <c r="AJ32" s="12">
        <v>3</v>
      </c>
      <c r="AK32" s="12">
        <v>3</v>
      </c>
      <c r="AL32" s="12">
        <v>3</v>
      </c>
      <c r="AM32" s="12">
        <v>3</v>
      </c>
      <c r="AN32" s="12">
        <v>3</v>
      </c>
      <c r="AO32" s="12">
        <v>3</v>
      </c>
      <c r="AP32" s="12">
        <v>3</v>
      </c>
      <c r="AQ32" s="12">
        <v>3</v>
      </c>
      <c r="AR32" s="12">
        <v>3</v>
      </c>
      <c r="AS32" s="12">
        <v>3</v>
      </c>
      <c r="AT32" s="12">
        <v>3</v>
      </c>
      <c r="AU32" s="12">
        <v>3</v>
      </c>
      <c r="AV32" s="12">
        <v>3</v>
      </c>
      <c r="AW32" s="12">
        <v>3</v>
      </c>
      <c r="AX32" s="12">
        <v>3</v>
      </c>
      <c r="AY32" s="12">
        <v>3</v>
      </c>
      <c r="AZ32" s="12">
        <v>3</v>
      </c>
      <c r="BA32" s="12">
        <v>3</v>
      </c>
      <c r="BB32" s="12">
        <v>3</v>
      </c>
      <c r="BC32" s="12">
        <v>3</v>
      </c>
      <c r="BD32" s="12">
        <v>3</v>
      </c>
      <c r="BE32" s="12">
        <v>3</v>
      </c>
      <c r="BF32" s="12">
        <v>3</v>
      </c>
      <c r="BG32" s="12">
        <v>3</v>
      </c>
      <c r="BH32" s="12">
        <v>3</v>
      </c>
      <c r="BI32" s="12">
        <v>3</v>
      </c>
      <c r="BJ32" s="12">
        <v>3</v>
      </c>
      <c r="BK32" s="12">
        <v>3</v>
      </c>
      <c r="BL32" s="12">
        <v>3</v>
      </c>
      <c r="BM32" s="12">
        <v>3</v>
      </c>
      <c r="BN32" s="12">
        <v>3</v>
      </c>
      <c r="BO32" s="12">
        <v>3</v>
      </c>
      <c r="BP32" s="12">
        <v>3</v>
      </c>
      <c r="BQ32" s="12">
        <v>3</v>
      </c>
      <c r="BR32" s="12">
        <v>3</v>
      </c>
      <c r="BS32" s="12">
        <v>3</v>
      </c>
      <c r="BT32" s="12">
        <v>3</v>
      </c>
      <c r="BU32" s="12">
        <v>3</v>
      </c>
      <c r="BV32" s="12">
        <v>3</v>
      </c>
      <c r="BW32" s="12">
        <v>3</v>
      </c>
      <c r="BX32" s="12">
        <v>3</v>
      </c>
      <c r="BY32" s="12">
        <v>3</v>
      </c>
      <c r="BZ32" s="12">
        <v>3</v>
      </c>
      <c r="CA32" s="12">
        <v>3</v>
      </c>
      <c r="CB32" s="12">
        <v>3</v>
      </c>
      <c r="CC32" s="12">
        <v>3</v>
      </c>
      <c r="CD32" s="12">
        <v>3</v>
      </c>
      <c r="CE32" s="12">
        <v>3</v>
      </c>
      <c r="CF32" s="12">
        <v>3</v>
      </c>
      <c r="CG32" s="12">
        <v>3</v>
      </c>
      <c r="CH32" s="12">
        <v>3</v>
      </c>
      <c r="CI32" s="12">
        <v>3</v>
      </c>
      <c r="CJ32" s="12">
        <v>3</v>
      </c>
      <c r="CK32" s="12">
        <v>3</v>
      </c>
      <c r="CL32" s="12">
        <v>3</v>
      </c>
      <c r="CM32" s="12">
        <v>3</v>
      </c>
      <c r="CN32" s="12">
        <v>3</v>
      </c>
      <c r="CO32" s="12">
        <v>3</v>
      </c>
      <c r="CP32" s="12">
        <v>3</v>
      </c>
      <c r="CQ32" s="12">
        <v>3</v>
      </c>
      <c r="CR32" s="12">
        <v>3</v>
      </c>
      <c r="CS32" s="12">
        <v>3</v>
      </c>
      <c r="CT32" s="12">
        <v>3</v>
      </c>
      <c r="CU32" s="12">
        <v>3</v>
      </c>
      <c r="CV32" s="12">
        <v>3</v>
      </c>
      <c r="CW32" s="12">
        <v>3</v>
      </c>
      <c r="CX32" s="12">
        <v>3</v>
      </c>
      <c r="CY32" s="12">
        <v>3</v>
      </c>
      <c r="CZ32" s="12">
        <v>3</v>
      </c>
      <c r="DA32" s="12">
        <v>3</v>
      </c>
      <c r="DB32" s="12">
        <v>3</v>
      </c>
      <c r="DC32" s="12">
        <v>3</v>
      </c>
      <c r="DD32" s="12">
        <v>3</v>
      </c>
      <c r="DE32" s="12">
        <v>3</v>
      </c>
      <c r="DF32" s="12">
        <v>3</v>
      </c>
      <c r="DG32" s="12">
        <v>3</v>
      </c>
      <c r="DH32" s="12">
        <v>3</v>
      </c>
      <c r="DI32" s="12">
        <v>3</v>
      </c>
      <c r="DJ32" s="12">
        <v>3</v>
      </c>
      <c r="DK32" s="12">
        <v>3</v>
      </c>
      <c r="DL32" s="12">
        <v>3</v>
      </c>
      <c r="DM32" s="12">
        <v>3</v>
      </c>
      <c r="DN32" s="12">
        <v>3</v>
      </c>
      <c r="DO32" s="12">
        <v>3</v>
      </c>
      <c r="DP32" s="12">
        <v>3</v>
      </c>
      <c r="DQ32" s="12">
        <v>3</v>
      </c>
      <c r="DR32" s="12">
        <v>3</v>
      </c>
      <c r="DS32" s="12">
        <v>3</v>
      </c>
      <c r="DT32" s="12">
        <v>3</v>
      </c>
      <c r="DU32" s="12">
        <v>3</v>
      </c>
      <c r="DV32" s="12">
        <v>3</v>
      </c>
      <c r="DW32" s="12">
        <v>3</v>
      </c>
      <c r="DX32" s="12">
        <v>3</v>
      </c>
      <c r="DY32" s="12">
        <v>3</v>
      </c>
      <c r="DZ32" s="12">
        <v>3</v>
      </c>
      <c r="EA32" s="12">
        <v>3</v>
      </c>
      <c r="EB32" s="12">
        <v>3</v>
      </c>
      <c r="EC32" s="12">
        <v>3</v>
      </c>
      <c r="ED32" s="12">
        <v>3</v>
      </c>
      <c r="EE32" s="12">
        <v>3</v>
      </c>
      <c r="EF32" s="12">
        <v>3</v>
      </c>
      <c r="EG32" s="12">
        <v>3</v>
      </c>
      <c r="EH32" s="12">
        <v>3</v>
      </c>
      <c r="EI32" s="12">
        <v>3</v>
      </c>
      <c r="EJ32" s="12">
        <v>3</v>
      </c>
      <c r="EK32" s="12">
        <v>3</v>
      </c>
      <c r="EL32" s="12">
        <v>3</v>
      </c>
      <c r="EM32" s="12">
        <v>3</v>
      </c>
      <c r="EN32" s="12">
        <v>3</v>
      </c>
      <c r="EO32" s="12">
        <v>3</v>
      </c>
      <c r="EP32" s="12">
        <v>3</v>
      </c>
      <c r="EQ32" s="12">
        <v>3</v>
      </c>
      <c r="ER32" s="12">
        <v>3</v>
      </c>
      <c r="ES32" s="12">
        <v>3</v>
      </c>
      <c r="ET32" s="12">
        <v>3</v>
      </c>
      <c r="EU32" s="12">
        <v>3</v>
      </c>
      <c r="EV32" s="12">
        <v>3</v>
      </c>
      <c r="EW32" s="12">
        <v>3</v>
      </c>
      <c r="EX32" s="12">
        <v>3</v>
      </c>
      <c r="EY32" s="12">
        <v>3</v>
      </c>
      <c r="EZ32" s="12">
        <v>3</v>
      </c>
      <c r="FA32" s="12">
        <v>3</v>
      </c>
      <c r="FB32" s="12">
        <v>3</v>
      </c>
      <c r="FC32" s="12">
        <v>3</v>
      </c>
      <c r="FD32" s="12">
        <v>3</v>
      </c>
      <c r="FE32" s="12">
        <v>3</v>
      </c>
      <c r="FF32" s="12">
        <v>3</v>
      </c>
      <c r="FG32" s="12">
        <v>3</v>
      </c>
      <c r="FH32" s="12">
        <v>3</v>
      </c>
      <c r="FI32" s="12">
        <v>3</v>
      </c>
      <c r="FJ32" s="12">
        <v>3</v>
      </c>
      <c r="FK32" s="12">
        <v>3</v>
      </c>
      <c r="FL32" s="12">
        <v>3</v>
      </c>
      <c r="FM32" s="12">
        <v>3</v>
      </c>
      <c r="FN32" s="12">
        <v>3</v>
      </c>
      <c r="FO32" s="12">
        <v>3</v>
      </c>
      <c r="FP32" s="12">
        <v>3</v>
      </c>
      <c r="FQ32" s="12">
        <v>3</v>
      </c>
      <c r="FR32" s="12">
        <v>3</v>
      </c>
      <c r="FS32" s="12">
        <v>3</v>
      </c>
      <c r="FT32" s="12">
        <v>3</v>
      </c>
      <c r="FU32" s="12">
        <v>3</v>
      </c>
      <c r="FV32" s="12">
        <v>3</v>
      </c>
      <c r="FW32" s="12">
        <v>3</v>
      </c>
      <c r="FX32" s="12">
        <v>3</v>
      </c>
      <c r="FY32" s="12">
        <v>3</v>
      </c>
      <c r="FZ32" s="12">
        <v>3</v>
      </c>
      <c r="GA32" s="12">
        <v>3</v>
      </c>
      <c r="GB32" s="12">
        <v>3</v>
      </c>
      <c r="GC32" s="12">
        <v>3</v>
      </c>
      <c r="GD32" s="12">
        <v>3</v>
      </c>
      <c r="GE32" s="12">
        <v>3</v>
      </c>
      <c r="GF32" s="12">
        <v>3</v>
      </c>
      <c r="GG32" s="12">
        <v>3</v>
      </c>
      <c r="GH32" s="12">
        <v>3</v>
      </c>
      <c r="GI32" s="12">
        <v>3</v>
      </c>
      <c r="GJ32" s="12">
        <v>3</v>
      </c>
      <c r="GK32" s="12">
        <v>3</v>
      </c>
      <c r="GL32" s="12">
        <v>3</v>
      </c>
      <c r="GM32" s="12">
        <v>3</v>
      </c>
      <c r="GN32" s="12">
        <v>3</v>
      </c>
      <c r="GO32" s="12">
        <v>3</v>
      </c>
      <c r="GP32" s="12">
        <v>3</v>
      </c>
      <c r="GQ32" s="12">
        <v>3</v>
      </c>
      <c r="GR32" s="12">
        <v>3</v>
      </c>
      <c r="GS32" s="12">
        <v>3</v>
      </c>
      <c r="GT32" s="12">
        <v>3</v>
      </c>
      <c r="GU32" s="12">
        <v>3</v>
      </c>
      <c r="GV32" s="12">
        <v>3</v>
      </c>
      <c r="GW32" s="12">
        <v>3</v>
      </c>
      <c r="GX32" s="12">
        <v>3</v>
      </c>
      <c r="GY32" s="12">
        <v>3</v>
      </c>
      <c r="GZ32" s="12">
        <v>3</v>
      </c>
      <c r="HA32" s="12">
        <v>3</v>
      </c>
      <c r="HB32" s="12">
        <v>3</v>
      </c>
      <c r="HC32" s="12">
        <v>3</v>
      </c>
      <c r="HD32" s="12">
        <v>3</v>
      </c>
      <c r="HE32" s="12">
        <v>3</v>
      </c>
      <c r="HF32" s="12">
        <v>3</v>
      </c>
      <c r="HG32" s="12">
        <v>3</v>
      </c>
      <c r="HH32" s="12">
        <v>3</v>
      </c>
      <c r="HI32" s="12">
        <v>3</v>
      </c>
    </row>
    <row r="33" spans="1:217" ht="18" customHeight="1" x14ac:dyDescent="0.4">
      <c r="A33" s="83"/>
      <c r="B33" s="22" t="s">
        <v>269</v>
      </c>
      <c r="C33" s="23">
        <v>6</v>
      </c>
      <c r="D33" s="10" t="e">
        <f>HLOOKUP(入力シート!$D$10,樹種!$F$5:$HI$41,29,FALSE)</f>
        <v>#N/A</v>
      </c>
      <c r="F33" s="12">
        <v>3</v>
      </c>
      <c r="G33" s="12">
        <v>3</v>
      </c>
      <c r="H33" s="12">
        <v>3</v>
      </c>
      <c r="I33" s="12">
        <v>3</v>
      </c>
      <c r="J33" s="12">
        <v>3</v>
      </c>
      <c r="K33" s="12">
        <v>3</v>
      </c>
      <c r="L33" s="12">
        <v>3</v>
      </c>
      <c r="M33" s="12">
        <v>3</v>
      </c>
      <c r="N33" s="12">
        <v>3</v>
      </c>
      <c r="O33" s="12">
        <v>3</v>
      </c>
      <c r="P33" s="12">
        <v>3</v>
      </c>
      <c r="Q33" s="12">
        <v>3</v>
      </c>
      <c r="R33" s="12">
        <v>3</v>
      </c>
      <c r="S33" s="12">
        <v>3</v>
      </c>
      <c r="T33" s="12">
        <v>3</v>
      </c>
      <c r="U33" s="12">
        <v>3</v>
      </c>
      <c r="V33" s="12">
        <v>3</v>
      </c>
      <c r="W33" s="12">
        <v>3</v>
      </c>
      <c r="X33" s="12">
        <v>3</v>
      </c>
      <c r="Y33" s="12">
        <v>3</v>
      </c>
      <c r="Z33" s="12">
        <v>3</v>
      </c>
      <c r="AA33" s="12">
        <v>3</v>
      </c>
      <c r="AB33" s="12">
        <v>3</v>
      </c>
      <c r="AC33" s="12">
        <v>3</v>
      </c>
      <c r="AD33" s="12">
        <v>3</v>
      </c>
      <c r="AE33" s="12">
        <v>3</v>
      </c>
      <c r="AF33" s="12">
        <v>3</v>
      </c>
      <c r="AG33" s="12">
        <v>3</v>
      </c>
      <c r="AH33" s="12">
        <v>3</v>
      </c>
      <c r="AI33" s="12">
        <v>3</v>
      </c>
      <c r="AJ33" s="12">
        <v>3</v>
      </c>
      <c r="AK33" s="12">
        <v>3</v>
      </c>
      <c r="AL33" s="12">
        <v>3</v>
      </c>
      <c r="AM33" s="12">
        <v>3</v>
      </c>
      <c r="AN33" s="12">
        <v>3</v>
      </c>
      <c r="AO33" s="12">
        <v>3</v>
      </c>
      <c r="AP33" s="12">
        <v>3</v>
      </c>
      <c r="AQ33" s="12">
        <v>3</v>
      </c>
      <c r="AR33" s="12">
        <v>3</v>
      </c>
      <c r="AS33" s="12">
        <v>3</v>
      </c>
      <c r="AT33" s="12">
        <v>3</v>
      </c>
      <c r="AU33" s="12">
        <v>3</v>
      </c>
      <c r="AV33" s="12">
        <v>3</v>
      </c>
      <c r="AW33" s="12">
        <v>3</v>
      </c>
      <c r="AX33" s="12">
        <v>3</v>
      </c>
      <c r="AY33" s="12">
        <v>3</v>
      </c>
      <c r="AZ33" s="12">
        <v>3</v>
      </c>
      <c r="BA33" s="12">
        <v>3</v>
      </c>
      <c r="BB33" s="12">
        <v>3</v>
      </c>
      <c r="BC33" s="12">
        <v>3</v>
      </c>
      <c r="BD33" s="12">
        <v>3</v>
      </c>
      <c r="BE33" s="12">
        <v>3</v>
      </c>
      <c r="BF33" s="12">
        <v>3</v>
      </c>
      <c r="BG33" s="12">
        <v>3</v>
      </c>
      <c r="BH33" s="12">
        <v>3</v>
      </c>
      <c r="BI33" s="12">
        <v>3</v>
      </c>
      <c r="BJ33" s="12">
        <v>3</v>
      </c>
      <c r="BK33" s="12">
        <v>3</v>
      </c>
      <c r="BL33" s="12">
        <v>3</v>
      </c>
      <c r="BM33" s="12">
        <v>3</v>
      </c>
      <c r="BN33" s="12">
        <v>3</v>
      </c>
      <c r="BO33" s="12">
        <v>3</v>
      </c>
      <c r="BP33" s="12">
        <v>3</v>
      </c>
      <c r="BQ33" s="12">
        <v>3</v>
      </c>
      <c r="BR33" s="12">
        <v>3</v>
      </c>
      <c r="BS33" s="12">
        <v>3</v>
      </c>
      <c r="BT33" s="12">
        <v>3</v>
      </c>
      <c r="BU33" s="12">
        <v>3</v>
      </c>
      <c r="BV33" s="12">
        <v>3</v>
      </c>
      <c r="BW33" s="12">
        <v>3</v>
      </c>
      <c r="BX33" s="12">
        <v>3</v>
      </c>
      <c r="BY33" s="12">
        <v>3</v>
      </c>
      <c r="BZ33" s="12">
        <v>3</v>
      </c>
      <c r="CA33" s="12">
        <v>3</v>
      </c>
      <c r="CB33" s="12">
        <v>3</v>
      </c>
      <c r="CC33" s="12">
        <v>3</v>
      </c>
      <c r="CD33" s="12">
        <v>3</v>
      </c>
      <c r="CE33" s="12">
        <v>3</v>
      </c>
      <c r="CF33" s="12">
        <v>3</v>
      </c>
      <c r="CG33" s="12">
        <v>3</v>
      </c>
      <c r="CH33" s="12">
        <v>3</v>
      </c>
      <c r="CI33" s="12">
        <v>3</v>
      </c>
      <c r="CJ33" s="12">
        <v>3</v>
      </c>
      <c r="CK33" s="12">
        <v>3</v>
      </c>
      <c r="CL33" s="12">
        <v>3</v>
      </c>
      <c r="CM33" s="12">
        <v>3</v>
      </c>
      <c r="CN33" s="12">
        <v>3</v>
      </c>
      <c r="CO33" s="12">
        <v>3</v>
      </c>
      <c r="CP33" s="12">
        <v>3</v>
      </c>
      <c r="CQ33" s="12">
        <v>3</v>
      </c>
      <c r="CR33" s="12">
        <v>3</v>
      </c>
      <c r="CS33" s="12">
        <v>3</v>
      </c>
      <c r="CT33" s="12">
        <v>3</v>
      </c>
      <c r="CU33" s="12">
        <v>3</v>
      </c>
      <c r="CV33" s="12">
        <v>3</v>
      </c>
      <c r="CW33" s="12">
        <v>3</v>
      </c>
      <c r="CX33" s="12">
        <v>3</v>
      </c>
      <c r="CY33" s="12">
        <v>3</v>
      </c>
      <c r="CZ33" s="12">
        <v>3</v>
      </c>
      <c r="DA33" s="12">
        <v>3</v>
      </c>
      <c r="DB33" s="12">
        <v>3</v>
      </c>
      <c r="DC33" s="12">
        <v>3</v>
      </c>
      <c r="DD33" s="12">
        <v>3</v>
      </c>
      <c r="DE33" s="12">
        <v>3</v>
      </c>
      <c r="DF33" s="12">
        <v>3</v>
      </c>
      <c r="DG33" s="12">
        <v>3</v>
      </c>
      <c r="DH33" s="12">
        <v>3</v>
      </c>
      <c r="DI33" s="12">
        <v>3</v>
      </c>
      <c r="DJ33" s="12">
        <v>3</v>
      </c>
      <c r="DK33" s="12">
        <v>3</v>
      </c>
      <c r="DL33" s="12">
        <v>3</v>
      </c>
      <c r="DM33" s="12">
        <v>3</v>
      </c>
      <c r="DN33" s="12">
        <v>3</v>
      </c>
      <c r="DO33" s="12">
        <v>3</v>
      </c>
      <c r="DP33" s="12">
        <v>3</v>
      </c>
      <c r="DQ33" s="12">
        <v>3</v>
      </c>
      <c r="DR33" s="12">
        <v>3</v>
      </c>
      <c r="DS33" s="12">
        <v>3</v>
      </c>
      <c r="DT33" s="12">
        <v>3</v>
      </c>
      <c r="DU33" s="12">
        <v>3</v>
      </c>
      <c r="DV33" s="12">
        <v>3</v>
      </c>
      <c r="DW33" s="12">
        <v>3</v>
      </c>
      <c r="DX33" s="12">
        <v>3</v>
      </c>
      <c r="DY33" s="12">
        <v>3</v>
      </c>
      <c r="DZ33" s="12">
        <v>3</v>
      </c>
      <c r="EA33" s="12">
        <v>3</v>
      </c>
      <c r="EB33" s="12">
        <v>3</v>
      </c>
      <c r="EC33" s="12">
        <v>3</v>
      </c>
      <c r="ED33" s="12">
        <v>3</v>
      </c>
      <c r="EE33" s="12">
        <v>3</v>
      </c>
      <c r="EF33" s="12">
        <v>3</v>
      </c>
      <c r="EG33" s="12">
        <v>3</v>
      </c>
      <c r="EH33" s="12">
        <v>3</v>
      </c>
      <c r="EI33" s="12">
        <v>3</v>
      </c>
      <c r="EJ33" s="12">
        <v>3</v>
      </c>
      <c r="EK33" s="12">
        <v>3</v>
      </c>
      <c r="EL33" s="12">
        <v>3</v>
      </c>
      <c r="EM33" s="12">
        <v>3</v>
      </c>
      <c r="EN33" s="12">
        <v>3</v>
      </c>
      <c r="EO33" s="12">
        <v>3</v>
      </c>
      <c r="EP33" s="12">
        <v>3</v>
      </c>
      <c r="EQ33" s="12">
        <v>3</v>
      </c>
      <c r="ER33" s="12">
        <v>3</v>
      </c>
      <c r="ES33" s="12">
        <v>3</v>
      </c>
      <c r="ET33" s="12">
        <v>3</v>
      </c>
      <c r="EU33" s="12">
        <v>3</v>
      </c>
      <c r="EV33" s="12">
        <v>3</v>
      </c>
      <c r="EW33" s="12">
        <v>3</v>
      </c>
      <c r="EX33" s="12">
        <v>3</v>
      </c>
      <c r="EY33" s="12">
        <v>3</v>
      </c>
      <c r="EZ33" s="12">
        <v>3</v>
      </c>
      <c r="FA33" s="12">
        <v>3</v>
      </c>
      <c r="FB33" s="12">
        <v>3</v>
      </c>
      <c r="FC33" s="12">
        <v>3</v>
      </c>
      <c r="FD33" s="12">
        <v>3</v>
      </c>
      <c r="FE33" s="12">
        <v>3</v>
      </c>
      <c r="FF33" s="12">
        <v>3</v>
      </c>
      <c r="FG33" s="12">
        <v>3</v>
      </c>
      <c r="FH33" s="12">
        <v>3</v>
      </c>
      <c r="FI33" s="12">
        <v>3</v>
      </c>
      <c r="FJ33" s="12">
        <v>3</v>
      </c>
      <c r="FK33" s="12">
        <v>3</v>
      </c>
      <c r="FL33" s="12">
        <v>3</v>
      </c>
      <c r="FM33" s="12">
        <v>3</v>
      </c>
      <c r="FN33" s="12">
        <v>3</v>
      </c>
      <c r="FO33" s="12">
        <v>3</v>
      </c>
      <c r="FP33" s="12">
        <v>3</v>
      </c>
      <c r="FQ33" s="12">
        <v>3</v>
      </c>
      <c r="FR33" s="12">
        <v>3</v>
      </c>
      <c r="FS33" s="12">
        <v>3</v>
      </c>
      <c r="FT33" s="12">
        <v>3</v>
      </c>
      <c r="FU33" s="12">
        <v>3</v>
      </c>
      <c r="FV33" s="12">
        <v>3</v>
      </c>
      <c r="FW33" s="12">
        <v>3</v>
      </c>
      <c r="FX33" s="12">
        <v>3</v>
      </c>
      <c r="FY33" s="12">
        <v>3</v>
      </c>
      <c r="FZ33" s="12">
        <v>3</v>
      </c>
      <c r="GA33" s="12">
        <v>3</v>
      </c>
      <c r="GB33" s="12">
        <v>3</v>
      </c>
      <c r="GC33" s="12">
        <v>3</v>
      </c>
      <c r="GD33" s="12">
        <v>3</v>
      </c>
      <c r="GE33" s="12">
        <v>3</v>
      </c>
      <c r="GF33" s="12">
        <v>3</v>
      </c>
      <c r="GG33" s="12">
        <v>3</v>
      </c>
      <c r="GH33" s="12">
        <v>3</v>
      </c>
      <c r="GI33" s="12">
        <v>3</v>
      </c>
      <c r="GJ33" s="12">
        <v>3</v>
      </c>
      <c r="GK33" s="12">
        <v>3</v>
      </c>
      <c r="GL33" s="12">
        <v>3</v>
      </c>
      <c r="GM33" s="12">
        <v>3</v>
      </c>
      <c r="GN33" s="12">
        <v>3</v>
      </c>
      <c r="GO33" s="12">
        <v>3</v>
      </c>
      <c r="GP33" s="12">
        <v>3</v>
      </c>
      <c r="GQ33" s="12">
        <v>3</v>
      </c>
      <c r="GR33" s="12">
        <v>3</v>
      </c>
      <c r="GS33" s="12">
        <v>3</v>
      </c>
      <c r="GT33" s="12">
        <v>3</v>
      </c>
      <c r="GU33" s="12">
        <v>3</v>
      </c>
      <c r="GV33" s="12">
        <v>3</v>
      </c>
      <c r="GW33" s="12">
        <v>3</v>
      </c>
      <c r="GX33" s="12">
        <v>3</v>
      </c>
      <c r="GY33" s="12">
        <v>3</v>
      </c>
      <c r="GZ33" s="12">
        <v>3</v>
      </c>
      <c r="HA33" s="12">
        <v>3</v>
      </c>
      <c r="HB33" s="12">
        <v>3</v>
      </c>
      <c r="HC33" s="12">
        <v>3</v>
      </c>
      <c r="HD33" s="12">
        <v>3</v>
      </c>
      <c r="HE33" s="12">
        <v>3</v>
      </c>
      <c r="HF33" s="12">
        <v>3</v>
      </c>
      <c r="HG33" s="12">
        <v>3</v>
      </c>
      <c r="HH33" s="12">
        <v>3</v>
      </c>
      <c r="HI33" s="12">
        <v>3</v>
      </c>
    </row>
    <row r="34" spans="1:217" ht="18" customHeight="1" x14ac:dyDescent="0.4">
      <c r="A34" s="83"/>
      <c r="B34" s="22" t="s">
        <v>270</v>
      </c>
      <c r="C34" s="23">
        <v>6</v>
      </c>
      <c r="D34" s="10" t="e">
        <f>HLOOKUP(入力シート!$D$10,樹種!$F$5:$HI$41,30,FALSE)</f>
        <v>#N/A</v>
      </c>
      <c r="F34" s="12">
        <v>3</v>
      </c>
      <c r="G34" s="12">
        <v>3</v>
      </c>
      <c r="H34" s="12">
        <v>3</v>
      </c>
      <c r="I34" s="12">
        <v>3</v>
      </c>
      <c r="J34" s="12">
        <v>3</v>
      </c>
      <c r="K34" s="12">
        <v>3</v>
      </c>
      <c r="L34" s="12">
        <v>3</v>
      </c>
      <c r="M34" s="12">
        <v>3</v>
      </c>
      <c r="N34" s="12">
        <v>3</v>
      </c>
      <c r="O34" s="12">
        <v>3</v>
      </c>
      <c r="P34" s="12">
        <v>3</v>
      </c>
      <c r="Q34" s="12">
        <v>3</v>
      </c>
      <c r="R34" s="12">
        <v>3</v>
      </c>
      <c r="S34" s="12">
        <v>3</v>
      </c>
      <c r="T34" s="12">
        <v>3</v>
      </c>
      <c r="U34" s="12">
        <v>3</v>
      </c>
      <c r="V34" s="12">
        <v>3</v>
      </c>
      <c r="W34" s="12">
        <v>3</v>
      </c>
      <c r="X34" s="12">
        <v>3</v>
      </c>
      <c r="Y34" s="12">
        <v>3</v>
      </c>
      <c r="Z34" s="12">
        <v>3</v>
      </c>
      <c r="AA34" s="12">
        <v>3</v>
      </c>
      <c r="AB34" s="12">
        <v>3</v>
      </c>
      <c r="AC34" s="12">
        <v>3</v>
      </c>
      <c r="AD34" s="12">
        <v>3</v>
      </c>
      <c r="AE34" s="12">
        <v>3</v>
      </c>
      <c r="AF34" s="12">
        <v>3</v>
      </c>
      <c r="AG34" s="12">
        <v>3</v>
      </c>
      <c r="AH34" s="12">
        <v>3</v>
      </c>
      <c r="AI34" s="12">
        <v>3</v>
      </c>
      <c r="AJ34" s="12">
        <v>3</v>
      </c>
      <c r="AK34" s="12">
        <v>3</v>
      </c>
      <c r="AL34" s="12">
        <v>3</v>
      </c>
      <c r="AM34" s="12">
        <v>3</v>
      </c>
      <c r="AN34" s="12">
        <v>3</v>
      </c>
      <c r="AO34" s="12">
        <v>3</v>
      </c>
      <c r="AP34" s="12">
        <v>3</v>
      </c>
      <c r="AQ34" s="12">
        <v>3</v>
      </c>
      <c r="AR34" s="12">
        <v>3</v>
      </c>
      <c r="AS34" s="12">
        <v>3</v>
      </c>
      <c r="AT34" s="12">
        <v>3</v>
      </c>
      <c r="AU34" s="12">
        <v>3</v>
      </c>
      <c r="AV34" s="12">
        <v>3</v>
      </c>
      <c r="AW34" s="12">
        <v>3</v>
      </c>
      <c r="AX34" s="12">
        <v>3</v>
      </c>
      <c r="AY34" s="12">
        <v>3</v>
      </c>
      <c r="AZ34" s="12">
        <v>3</v>
      </c>
      <c r="BA34" s="12">
        <v>3</v>
      </c>
      <c r="BB34" s="12">
        <v>3</v>
      </c>
      <c r="BC34" s="12">
        <v>3</v>
      </c>
      <c r="BD34" s="12">
        <v>3</v>
      </c>
      <c r="BE34" s="12">
        <v>3</v>
      </c>
      <c r="BF34" s="12">
        <v>3</v>
      </c>
      <c r="BG34" s="12">
        <v>3</v>
      </c>
      <c r="BH34" s="12">
        <v>3</v>
      </c>
      <c r="BI34" s="12">
        <v>3</v>
      </c>
      <c r="BJ34" s="12">
        <v>3</v>
      </c>
      <c r="BK34" s="12">
        <v>3</v>
      </c>
      <c r="BL34" s="12">
        <v>3</v>
      </c>
      <c r="BM34" s="12">
        <v>3</v>
      </c>
      <c r="BN34" s="12">
        <v>3</v>
      </c>
      <c r="BO34" s="12">
        <v>3</v>
      </c>
      <c r="BP34" s="12">
        <v>3</v>
      </c>
      <c r="BQ34" s="12">
        <v>3</v>
      </c>
      <c r="BR34" s="12">
        <v>3</v>
      </c>
      <c r="BS34" s="12">
        <v>3</v>
      </c>
      <c r="BT34" s="12">
        <v>3</v>
      </c>
      <c r="BU34" s="12">
        <v>3</v>
      </c>
      <c r="BV34" s="12">
        <v>3</v>
      </c>
      <c r="BW34" s="12">
        <v>3</v>
      </c>
      <c r="BX34" s="12">
        <v>3</v>
      </c>
      <c r="BY34" s="12">
        <v>3</v>
      </c>
      <c r="BZ34" s="12">
        <v>3</v>
      </c>
      <c r="CA34" s="12">
        <v>3</v>
      </c>
      <c r="CB34" s="12">
        <v>3</v>
      </c>
      <c r="CC34" s="12">
        <v>3</v>
      </c>
      <c r="CD34" s="12">
        <v>3</v>
      </c>
      <c r="CE34" s="12">
        <v>3</v>
      </c>
      <c r="CF34" s="12">
        <v>3</v>
      </c>
      <c r="CG34" s="12">
        <v>3</v>
      </c>
      <c r="CH34" s="12">
        <v>3</v>
      </c>
      <c r="CI34" s="12">
        <v>3</v>
      </c>
      <c r="CJ34" s="12">
        <v>3</v>
      </c>
      <c r="CK34" s="12">
        <v>3</v>
      </c>
      <c r="CL34" s="12">
        <v>3</v>
      </c>
      <c r="CM34" s="12">
        <v>3</v>
      </c>
      <c r="CN34" s="12">
        <v>3</v>
      </c>
      <c r="CO34" s="12">
        <v>3</v>
      </c>
      <c r="CP34" s="12">
        <v>3</v>
      </c>
      <c r="CQ34" s="12">
        <v>3</v>
      </c>
      <c r="CR34" s="12">
        <v>3</v>
      </c>
      <c r="CS34" s="12">
        <v>3</v>
      </c>
      <c r="CT34" s="12">
        <v>3</v>
      </c>
      <c r="CU34" s="12">
        <v>3</v>
      </c>
      <c r="CV34" s="12">
        <v>3</v>
      </c>
      <c r="CW34" s="12">
        <v>3</v>
      </c>
      <c r="CX34" s="12">
        <v>3</v>
      </c>
      <c r="CY34" s="12">
        <v>3</v>
      </c>
      <c r="CZ34" s="12">
        <v>3</v>
      </c>
      <c r="DA34" s="12">
        <v>3</v>
      </c>
      <c r="DB34" s="12">
        <v>3</v>
      </c>
      <c r="DC34" s="12">
        <v>3</v>
      </c>
      <c r="DD34" s="12">
        <v>3</v>
      </c>
      <c r="DE34" s="12">
        <v>3</v>
      </c>
      <c r="DF34" s="12">
        <v>3</v>
      </c>
      <c r="DG34" s="12">
        <v>3</v>
      </c>
      <c r="DH34" s="12">
        <v>3</v>
      </c>
      <c r="DI34" s="12">
        <v>3</v>
      </c>
      <c r="DJ34" s="12">
        <v>3</v>
      </c>
      <c r="DK34" s="12">
        <v>3</v>
      </c>
      <c r="DL34" s="12">
        <v>3</v>
      </c>
      <c r="DM34" s="12">
        <v>3</v>
      </c>
      <c r="DN34" s="12">
        <v>3</v>
      </c>
      <c r="DO34" s="12">
        <v>3</v>
      </c>
      <c r="DP34" s="12">
        <v>3</v>
      </c>
      <c r="DQ34" s="12">
        <v>3</v>
      </c>
      <c r="DR34" s="12">
        <v>3</v>
      </c>
      <c r="DS34" s="12">
        <v>3</v>
      </c>
      <c r="DT34" s="12">
        <v>3</v>
      </c>
      <c r="DU34" s="12">
        <v>3</v>
      </c>
      <c r="DV34" s="12">
        <v>3</v>
      </c>
      <c r="DW34" s="12">
        <v>3</v>
      </c>
      <c r="DX34" s="12">
        <v>3</v>
      </c>
      <c r="DY34" s="12">
        <v>3</v>
      </c>
      <c r="DZ34" s="12">
        <v>3</v>
      </c>
      <c r="EA34" s="12">
        <v>3</v>
      </c>
      <c r="EB34" s="12">
        <v>3</v>
      </c>
      <c r="EC34" s="12">
        <v>3</v>
      </c>
      <c r="ED34" s="12">
        <v>3</v>
      </c>
      <c r="EE34" s="12">
        <v>3</v>
      </c>
      <c r="EF34" s="12">
        <v>3</v>
      </c>
      <c r="EG34" s="12">
        <v>3</v>
      </c>
      <c r="EH34" s="12">
        <v>3</v>
      </c>
      <c r="EI34" s="12">
        <v>3</v>
      </c>
      <c r="EJ34" s="12">
        <v>3</v>
      </c>
      <c r="EK34" s="12">
        <v>3</v>
      </c>
      <c r="EL34" s="12">
        <v>3</v>
      </c>
      <c r="EM34" s="12">
        <v>3</v>
      </c>
      <c r="EN34" s="12">
        <v>3</v>
      </c>
      <c r="EO34" s="12">
        <v>3</v>
      </c>
      <c r="EP34" s="12">
        <v>3</v>
      </c>
      <c r="EQ34" s="12">
        <v>3</v>
      </c>
      <c r="ER34" s="12">
        <v>3</v>
      </c>
      <c r="ES34" s="12">
        <v>3</v>
      </c>
      <c r="ET34" s="12">
        <v>3</v>
      </c>
      <c r="EU34" s="12">
        <v>3</v>
      </c>
      <c r="EV34" s="12">
        <v>3</v>
      </c>
      <c r="EW34" s="12">
        <v>3</v>
      </c>
      <c r="EX34" s="12">
        <v>3</v>
      </c>
      <c r="EY34" s="12">
        <v>3</v>
      </c>
      <c r="EZ34" s="12">
        <v>3</v>
      </c>
      <c r="FA34" s="12">
        <v>3</v>
      </c>
      <c r="FB34" s="12">
        <v>3</v>
      </c>
      <c r="FC34" s="12">
        <v>3</v>
      </c>
      <c r="FD34" s="12">
        <v>3</v>
      </c>
      <c r="FE34" s="12">
        <v>3</v>
      </c>
      <c r="FF34" s="12">
        <v>3</v>
      </c>
      <c r="FG34" s="12">
        <v>3</v>
      </c>
      <c r="FH34" s="12">
        <v>3</v>
      </c>
      <c r="FI34" s="12">
        <v>3</v>
      </c>
      <c r="FJ34" s="12">
        <v>3</v>
      </c>
      <c r="FK34" s="12">
        <v>3</v>
      </c>
      <c r="FL34" s="12">
        <v>3</v>
      </c>
      <c r="FM34" s="12">
        <v>3</v>
      </c>
      <c r="FN34" s="12">
        <v>3</v>
      </c>
      <c r="FO34" s="12">
        <v>3</v>
      </c>
      <c r="FP34" s="12">
        <v>3</v>
      </c>
      <c r="FQ34" s="12">
        <v>3</v>
      </c>
      <c r="FR34" s="12">
        <v>3</v>
      </c>
      <c r="FS34" s="12">
        <v>3</v>
      </c>
      <c r="FT34" s="12">
        <v>3</v>
      </c>
      <c r="FU34" s="12">
        <v>3</v>
      </c>
      <c r="FV34" s="12">
        <v>3</v>
      </c>
      <c r="FW34" s="12">
        <v>3</v>
      </c>
      <c r="FX34" s="12">
        <v>3</v>
      </c>
      <c r="FY34" s="12">
        <v>3</v>
      </c>
      <c r="FZ34" s="12">
        <v>3</v>
      </c>
      <c r="GA34" s="12">
        <v>3</v>
      </c>
      <c r="GB34" s="12">
        <v>3</v>
      </c>
      <c r="GC34" s="12">
        <v>3</v>
      </c>
      <c r="GD34" s="12">
        <v>3</v>
      </c>
      <c r="GE34" s="12">
        <v>3</v>
      </c>
      <c r="GF34" s="12">
        <v>3</v>
      </c>
      <c r="GG34" s="12">
        <v>3</v>
      </c>
      <c r="GH34" s="12">
        <v>3</v>
      </c>
      <c r="GI34" s="12">
        <v>3</v>
      </c>
      <c r="GJ34" s="12">
        <v>3</v>
      </c>
      <c r="GK34" s="12">
        <v>3</v>
      </c>
      <c r="GL34" s="12">
        <v>3</v>
      </c>
      <c r="GM34" s="12">
        <v>3</v>
      </c>
      <c r="GN34" s="12">
        <v>3</v>
      </c>
      <c r="GO34" s="12">
        <v>3</v>
      </c>
      <c r="GP34" s="12">
        <v>3</v>
      </c>
      <c r="GQ34" s="12">
        <v>3</v>
      </c>
      <c r="GR34" s="12">
        <v>3</v>
      </c>
      <c r="GS34" s="12">
        <v>3</v>
      </c>
      <c r="GT34" s="12">
        <v>3</v>
      </c>
      <c r="GU34" s="12">
        <v>3</v>
      </c>
      <c r="GV34" s="12">
        <v>3</v>
      </c>
      <c r="GW34" s="12">
        <v>3</v>
      </c>
      <c r="GX34" s="12">
        <v>3</v>
      </c>
      <c r="GY34" s="12">
        <v>3</v>
      </c>
      <c r="GZ34" s="12">
        <v>3</v>
      </c>
      <c r="HA34" s="12">
        <v>3</v>
      </c>
      <c r="HB34" s="12">
        <v>3</v>
      </c>
      <c r="HC34" s="12">
        <v>3</v>
      </c>
      <c r="HD34" s="12">
        <v>3</v>
      </c>
      <c r="HE34" s="12">
        <v>3</v>
      </c>
      <c r="HF34" s="12">
        <v>3</v>
      </c>
      <c r="HG34" s="12">
        <v>3</v>
      </c>
      <c r="HH34" s="12">
        <v>3</v>
      </c>
      <c r="HI34" s="12">
        <v>3</v>
      </c>
    </row>
    <row r="35" spans="1:217" ht="18" customHeight="1" x14ac:dyDescent="0.4">
      <c r="A35" s="83"/>
      <c r="B35" s="22" t="s">
        <v>271</v>
      </c>
      <c r="C35" s="23">
        <v>5</v>
      </c>
      <c r="D35" s="10" t="e">
        <f>HLOOKUP(入力シート!$D$10,樹種!$F$5:$HI$41,31,FALSE)</f>
        <v>#N/A</v>
      </c>
      <c r="F35" s="12">
        <v>6</v>
      </c>
      <c r="G35" s="12">
        <v>6</v>
      </c>
      <c r="H35" s="12">
        <v>6</v>
      </c>
      <c r="I35" s="12">
        <v>6</v>
      </c>
      <c r="J35" s="12">
        <v>6</v>
      </c>
      <c r="K35" s="12">
        <v>6</v>
      </c>
      <c r="L35" s="12">
        <v>6</v>
      </c>
      <c r="M35" s="12">
        <v>6</v>
      </c>
      <c r="N35" s="12">
        <v>6</v>
      </c>
      <c r="O35" s="12">
        <v>6</v>
      </c>
      <c r="P35" s="12">
        <v>6</v>
      </c>
      <c r="Q35" s="12">
        <v>6</v>
      </c>
      <c r="R35" s="12">
        <v>6</v>
      </c>
      <c r="S35" s="12">
        <v>6</v>
      </c>
      <c r="T35" s="12">
        <v>6</v>
      </c>
      <c r="U35" s="12">
        <v>6</v>
      </c>
      <c r="V35" s="12">
        <v>6</v>
      </c>
      <c r="W35" s="12">
        <v>6</v>
      </c>
      <c r="X35" s="12">
        <v>6</v>
      </c>
      <c r="Y35" s="12">
        <v>6</v>
      </c>
      <c r="Z35" s="12">
        <v>6</v>
      </c>
      <c r="AA35" s="12">
        <v>6</v>
      </c>
      <c r="AB35" s="12">
        <v>6</v>
      </c>
      <c r="AC35" s="12">
        <v>6</v>
      </c>
      <c r="AD35" s="12">
        <v>6</v>
      </c>
      <c r="AE35" s="12">
        <v>6</v>
      </c>
      <c r="AF35" s="12">
        <v>6</v>
      </c>
      <c r="AG35" s="12">
        <v>6</v>
      </c>
      <c r="AH35" s="12">
        <v>6</v>
      </c>
      <c r="AI35" s="12">
        <v>6</v>
      </c>
      <c r="AJ35" s="12">
        <v>6</v>
      </c>
      <c r="AK35" s="12">
        <v>6</v>
      </c>
      <c r="AL35" s="12">
        <v>6</v>
      </c>
      <c r="AM35" s="12">
        <v>6</v>
      </c>
      <c r="AN35" s="12">
        <v>6</v>
      </c>
      <c r="AO35" s="12">
        <v>6</v>
      </c>
      <c r="AP35" s="12">
        <v>6</v>
      </c>
      <c r="AQ35" s="12">
        <v>6</v>
      </c>
      <c r="AR35" s="12">
        <v>6</v>
      </c>
      <c r="AS35" s="12">
        <v>6</v>
      </c>
      <c r="AT35" s="12">
        <v>6</v>
      </c>
      <c r="AU35" s="12">
        <v>6</v>
      </c>
      <c r="AV35" s="12">
        <v>6</v>
      </c>
      <c r="AW35" s="12">
        <v>6</v>
      </c>
      <c r="AX35" s="12">
        <v>6</v>
      </c>
      <c r="AY35" s="12">
        <v>6</v>
      </c>
      <c r="AZ35" s="12">
        <v>6</v>
      </c>
      <c r="BA35" s="12">
        <v>6</v>
      </c>
      <c r="BB35" s="12">
        <v>6</v>
      </c>
      <c r="BC35" s="12">
        <v>6</v>
      </c>
      <c r="BD35" s="12">
        <v>6</v>
      </c>
      <c r="BE35" s="12">
        <v>6</v>
      </c>
      <c r="BF35" s="12">
        <v>6</v>
      </c>
      <c r="BG35" s="12">
        <v>6</v>
      </c>
      <c r="BH35" s="12">
        <v>6</v>
      </c>
      <c r="BI35" s="12">
        <v>6</v>
      </c>
      <c r="BJ35" s="12">
        <v>6</v>
      </c>
      <c r="BK35" s="12">
        <v>6</v>
      </c>
      <c r="BL35" s="12">
        <v>6</v>
      </c>
      <c r="BM35" s="12">
        <v>6</v>
      </c>
      <c r="BN35" s="12">
        <v>6</v>
      </c>
      <c r="BO35" s="12">
        <v>6</v>
      </c>
      <c r="BP35" s="12">
        <v>6</v>
      </c>
      <c r="BQ35" s="12">
        <v>6</v>
      </c>
      <c r="BR35" s="12">
        <v>6</v>
      </c>
      <c r="BS35" s="12">
        <v>6</v>
      </c>
      <c r="BT35" s="12">
        <v>6</v>
      </c>
      <c r="BU35" s="12">
        <v>6</v>
      </c>
      <c r="BV35" s="12">
        <v>6</v>
      </c>
      <c r="BW35" s="12">
        <v>6</v>
      </c>
      <c r="BX35" s="12">
        <v>6</v>
      </c>
      <c r="BY35" s="12">
        <v>6</v>
      </c>
      <c r="BZ35" s="12">
        <v>6</v>
      </c>
      <c r="CA35" s="12">
        <v>6</v>
      </c>
      <c r="CB35" s="12">
        <v>6</v>
      </c>
      <c r="CC35" s="12">
        <v>6</v>
      </c>
      <c r="CD35" s="12">
        <v>6</v>
      </c>
      <c r="CE35" s="12">
        <v>6</v>
      </c>
      <c r="CF35" s="12">
        <v>6</v>
      </c>
      <c r="CG35" s="12">
        <v>6</v>
      </c>
      <c r="CH35" s="12">
        <v>6</v>
      </c>
      <c r="CI35" s="12">
        <v>6</v>
      </c>
      <c r="CJ35" s="12">
        <v>6</v>
      </c>
      <c r="CK35" s="12">
        <v>6</v>
      </c>
      <c r="CL35" s="12">
        <v>6</v>
      </c>
      <c r="CM35" s="12">
        <v>6</v>
      </c>
      <c r="CN35" s="12">
        <v>6</v>
      </c>
      <c r="CO35" s="12">
        <v>6</v>
      </c>
      <c r="CP35" s="12">
        <v>6</v>
      </c>
      <c r="CQ35" s="12">
        <v>6</v>
      </c>
      <c r="CR35" s="12">
        <v>6</v>
      </c>
      <c r="CS35" s="12">
        <v>6</v>
      </c>
      <c r="CT35" s="12">
        <v>6</v>
      </c>
      <c r="CU35" s="12">
        <v>6</v>
      </c>
      <c r="CV35" s="12">
        <v>6</v>
      </c>
      <c r="CW35" s="12">
        <v>6</v>
      </c>
      <c r="CX35" s="12">
        <v>6</v>
      </c>
      <c r="CY35" s="12">
        <v>6</v>
      </c>
      <c r="CZ35" s="12">
        <v>6</v>
      </c>
      <c r="DA35" s="12">
        <v>6</v>
      </c>
      <c r="DB35" s="12">
        <v>6</v>
      </c>
      <c r="DC35" s="12">
        <v>6</v>
      </c>
      <c r="DD35" s="12">
        <v>6</v>
      </c>
      <c r="DE35" s="12">
        <v>6</v>
      </c>
      <c r="DF35" s="12">
        <v>6</v>
      </c>
      <c r="DG35" s="12">
        <v>6</v>
      </c>
      <c r="DH35" s="12">
        <v>6</v>
      </c>
      <c r="DI35" s="12">
        <v>6</v>
      </c>
      <c r="DJ35" s="12">
        <v>6</v>
      </c>
      <c r="DK35" s="12">
        <v>6</v>
      </c>
      <c r="DL35" s="12">
        <v>6</v>
      </c>
      <c r="DM35" s="12">
        <v>6</v>
      </c>
      <c r="DN35" s="12">
        <v>6</v>
      </c>
      <c r="DO35" s="12">
        <v>6</v>
      </c>
      <c r="DP35" s="12">
        <v>6</v>
      </c>
      <c r="DQ35" s="12">
        <v>6</v>
      </c>
      <c r="DR35" s="12">
        <v>6</v>
      </c>
      <c r="DS35" s="12">
        <v>6</v>
      </c>
      <c r="DT35" s="12">
        <v>6</v>
      </c>
      <c r="DU35" s="12">
        <v>6</v>
      </c>
      <c r="DV35" s="12">
        <v>6</v>
      </c>
      <c r="DW35" s="12">
        <v>6</v>
      </c>
      <c r="DX35" s="12">
        <v>6</v>
      </c>
      <c r="DY35" s="12">
        <v>6</v>
      </c>
      <c r="DZ35" s="12">
        <v>6</v>
      </c>
      <c r="EA35" s="12">
        <v>6</v>
      </c>
      <c r="EB35" s="12">
        <v>6</v>
      </c>
      <c r="EC35" s="12">
        <v>6</v>
      </c>
      <c r="ED35" s="12">
        <v>6</v>
      </c>
      <c r="EE35" s="12">
        <v>6</v>
      </c>
      <c r="EF35" s="12">
        <v>6</v>
      </c>
      <c r="EG35" s="12">
        <v>6</v>
      </c>
      <c r="EH35" s="12">
        <v>6</v>
      </c>
      <c r="EI35" s="12">
        <v>6</v>
      </c>
      <c r="EJ35" s="12">
        <v>6</v>
      </c>
      <c r="EK35" s="12">
        <v>6</v>
      </c>
      <c r="EL35" s="12">
        <v>6</v>
      </c>
      <c r="EM35" s="12">
        <v>6</v>
      </c>
      <c r="EN35" s="12">
        <v>6</v>
      </c>
      <c r="EO35" s="12">
        <v>6</v>
      </c>
      <c r="EP35" s="12">
        <v>6</v>
      </c>
      <c r="EQ35" s="12">
        <v>6</v>
      </c>
      <c r="ER35" s="12">
        <v>6</v>
      </c>
      <c r="ES35" s="12">
        <v>6</v>
      </c>
      <c r="ET35" s="12">
        <v>6</v>
      </c>
      <c r="EU35" s="12">
        <v>6</v>
      </c>
      <c r="EV35" s="12">
        <v>6</v>
      </c>
      <c r="EW35" s="12">
        <v>6</v>
      </c>
      <c r="EX35" s="12">
        <v>6</v>
      </c>
      <c r="EY35" s="12">
        <v>6</v>
      </c>
      <c r="EZ35" s="12">
        <v>6</v>
      </c>
      <c r="FA35" s="12">
        <v>6</v>
      </c>
      <c r="FB35" s="12">
        <v>6</v>
      </c>
      <c r="FC35" s="12">
        <v>6</v>
      </c>
      <c r="FD35" s="12">
        <v>6</v>
      </c>
      <c r="FE35" s="12">
        <v>6</v>
      </c>
      <c r="FF35" s="12">
        <v>6</v>
      </c>
      <c r="FG35" s="12">
        <v>6</v>
      </c>
      <c r="FH35" s="12">
        <v>6</v>
      </c>
      <c r="FI35" s="12">
        <v>6</v>
      </c>
      <c r="FJ35" s="12">
        <v>6</v>
      </c>
      <c r="FK35" s="12">
        <v>6</v>
      </c>
      <c r="FL35" s="12">
        <v>6</v>
      </c>
      <c r="FM35" s="12">
        <v>6</v>
      </c>
      <c r="FN35" s="12">
        <v>6</v>
      </c>
      <c r="FO35" s="12">
        <v>6</v>
      </c>
      <c r="FP35" s="12">
        <v>6</v>
      </c>
      <c r="FQ35" s="12">
        <v>6</v>
      </c>
      <c r="FR35" s="12">
        <v>6</v>
      </c>
      <c r="FS35" s="12">
        <v>6</v>
      </c>
      <c r="FT35" s="12">
        <v>6</v>
      </c>
      <c r="FU35" s="12">
        <v>6</v>
      </c>
      <c r="FV35" s="12">
        <v>6</v>
      </c>
      <c r="FW35" s="12">
        <v>6</v>
      </c>
      <c r="FX35" s="12">
        <v>6</v>
      </c>
      <c r="FY35" s="12">
        <v>6</v>
      </c>
      <c r="FZ35" s="12">
        <v>6</v>
      </c>
      <c r="GA35" s="12">
        <v>6</v>
      </c>
      <c r="GB35" s="12">
        <v>6</v>
      </c>
      <c r="GC35" s="12">
        <v>6</v>
      </c>
      <c r="GD35" s="12">
        <v>6</v>
      </c>
      <c r="GE35" s="12">
        <v>6</v>
      </c>
      <c r="GF35" s="12">
        <v>6</v>
      </c>
      <c r="GG35" s="12">
        <v>6</v>
      </c>
      <c r="GH35" s="12">
        <v>6</v>
      </c>
      <c r="GI35" s="12">
        <v>6</v>
      </c>
      <c r="GJ35" s="12">
        <v>6</v>
      </c>
      <c r="GK35" s="12">
        <v>6</v>
      </c>
      <c r="GL35" s="12">
        <v>6</v>
      </c>
      <c r="GM35" s="12">
        <v>6</v>
      </c>
      <c r="GN35" s="12">
        <v>6</v>
      </c>
      <c r="GO35" s="12">
        <v>6</v>
      </c>
      <c r="GP35" s="12">
        <v>6</v>
      </c>
      <c r="GQ35" s="12">
        <v>6</v>
      </c>
      <c r="GR35" s="12">
        <v>6</v>
      </c>
      <c r="GS35" s="12">
        <v>6</v>
      </c>
      <c r="GT35" s="12">
        <v>6</v>
      </c>
      <c r="GU35" s="12">
        <v>6</v>
      </c>
      <c r="GV35" s="12">
        <v>6</v>
      </c>
      <c r="GW35" s="12">
        <v>6</v>
      </c>
      <c r="GX35" s="12">
        <v>6</v>
      </c>
      <c r="GY35" s="12">
        <v>6</v>
      </c>
      <c r="GZ35" s="12">
        <v>6</v>
      </c>
      <c r="HA35" s="12">
        <v>6</v>
      </c>
      <c r="HB35" s="12">
        <v>6</v>
      </c>
      <c r="HC35" s="12">
        <v>6</v>
      </c>
      <c r="HD35" s="12">
        <v>6</v>
      </c>
      <c r="HE35" s="12">
        <v>6</v>
      </c>
      <c r="HF35" s="12">
        <v>6</v>
      </c>
      <c r="HG35" s="12">
        <v>6</v>
      </c>
      <c r="HH35" s="12">
        <v>6</v>
      </c>
      <c r="HI35" s="12">
        <v>6</v>
      </c>
    </row>
    <row r="36" spans="1:217" ht="18" customHeight="1" x14ac:dyDescent="0.4">
      <c r="A36" s="83"/>
      <c r="B36" s="22" t="s">
        <v>272</v>
      </c>
      <c r="C36" s="23">
        <v>6</v>
      </c>
      <c r="D36" s="10" t="e">
        <f>HLOOKUP(入力シート!$D$10,樹種!$F$5:$HI$41,32,FALSE)</f>
        <v>#N/A</v>
      </c>
      <c r="F36" s="12">
        <v>3</v>
      </c>
      <c r="G36" s="12">
        <v>3</v>
      </c>
      <c r="H36" s="12">
        <v>3</v>
      </c>
      <c r="I36" s="12">
        <v>3</v>
      </c>
      <c r="J36" s="12">
        <v>3</v>
      </c>
      <c r="K36" s="12">
        <v>3</v>
      </c>
      <c r="L36" s="12">
        <v>3</v>
      </c>
      <c r="M36" s="12">
        <v>3</v>
      </c>
      <c r="N36" s="12">
        <v>3</v>
      </c>
      <c r="O36" s="12">
        <v>3</v>
      </c>
      <c r="P36" s="12">
        <v>3</v>
      </c>
      <c r="Q36" s="12">
        <v>3</v>
      </c>
      <c r="R36" s="12">
        <v>3</v>
      </c>
      <c r="S36" s="12">
        <v>3</v>
      </c>
      <c r="T36" s="12">
        <v>3</v>
      </c>
      <c r="U36" s="12">
        <v>3</v>
      </c>
      <c r="V36" s="12">
        <v>3</v>
      </c>
      <c r="W36" s="12">
        <v>3</v>
      </c>
      <c r="X36" s="12">
        <v>3</v>
      </c>
      <c r="Y36" s="12">
        <v>3</v>
      </c>
      <c r="Z36" s="12">
        <v>3</v>
      </c>
      <c r="AA36" s="12">
        <v>3</v>
      </c>
      <c r="AB36" s="12">
        <v>3</v>
      </c>
      <c r="AC36" s="12">
        <v>3</v>
      </c>
      <c r="AD36" s="12">
        <v>3</v>
      </c>
      <c r="AE36" s="12">
        <v>3</v>
      </c>
      <c r="AF36" s="12">
        <v>3</v>
      </c>
      <c r="AG36" s="12">
        <v>3</v>
      </c>
      <c r="AH36" s="12">
        <v>3</v>
      </c>
      <c r="AI36" s="12">
        <v>3</v>
      </c>
      <c r="AJ36" s="12">
        <v>3</v>
      </c>
      <c r="AK36" s="12">
        <v>3</v>
      </c>
      <c r="AL36" s="12">
        <v>3</v>
      </c>
      <c r="AM36" s="12">
        <v>3</v>
      </c>
      <c r="AN36" s="12">
        <v>3</v>
      </c>
      <c r="AO36" s="12">
        <v>3</v>
      </c>
      <c r="AP36" s="12">
        <v>3</v>
      </c>
      <c r="AQ36" s="12">
        <v>3</v>
      </c>
      <c r="AR36" s="12">
        <v>3</v>
      </c>
      <c r="AS36" s="12">
        <v>3</v>
      </c>
      <c r="AT36" s="12">
        <v>3</v>
      </c>
      <c r="AU36" s="12">
        <v>3</v>
      </c>
      <c r="AV36" s="12">
        <v>3</v>
      </c>
      <c r="AW36" s="12">
        <v>3</v>
      </c>
      <c r="AX36" s="12">
        <v>3</v>
      </c>
      <c r="AY36" s="12">
        <v>3</v>
      </c>
      <c r="AZ36" s="12">
        <v>3</v>
      </c>
      <c r="BA36" s="12">
        <v>3</v>
      </c>
      <c r="BB36" s="12">
        <v>3</v>
      </c>
      <c r="BC36" s="12">
        <v>3</v>
      </c>
      <c r="BD36" s="12">
        <v>3</v>
      </c>
      <c r="BE36" s="12">
        <v>3</v>
      </c>
      <c r="BF36" s="12">
        <v>3</v>
      </c>
      <c r="BG36" s="12">
        <v>3</v>
      </c>
      <c r="BH36" s="12">
        <v>3</v>
      </c>
      <c r="BI36" s="12">
        <v>3</v>
      </c>
      <c r="BJ36" s="12">
        <v>3</v>
      </c>
      <c r="BK36" s="12">
        <v>3</v>
      </c>
      <c r="BL36" s="12">
        <v>3</v>
      </c>
      <c r="BM36" s="12">
        <v>3</v>
      </c>
      <c r="BN36" s="12">
        <v>3</v>
      </c>
      <c r="BO36" s="12">
        <v>3</v>
      </c>
      <c r="BP36" s="12">
        <v>3</v>
      </c>
      <c r="BQ36" s="12">
        <v>3</v>
      </c>
      <c r="BR36" s="12">
        <v>3</v>
      </c>
      <c r="BS36" s="12">
        <v>3</v>
      </c>
      <c r="BT36" s="12">
        <v>3</v>
      </c>
      <c r="BU36" s="12">
        <v>3</v>
      </c>
      <c r="BV36" s="12">
        <v>3</v>
      </c>
      <c r="BW36" s="12">
        <v>3</v>
      </c>
      <c r="BX36" s="12">
        <v>3</v>
      </c>
      <c r="BY36" s="12">
        <v>3</v>
      </c>
      <c r="BZ36" s="12">
        <v>3</v>
      </c>
      <c r="CA36" s="12">
        <v>3</v>
      </c>
      <c r="CB36" s="12">
        <v>3</v>
      </c>
      <c r="CC36" s="12">
        <v>3</v>
      </c>
      <c r="CD36" s="12">
        <v>3</v>
      </c>
      <c r="CE36" s="12">
        <v>3</v>
      </c>
      <c r="CF36" s="12">
        <v>3</v>
      </c>
      <c r="CG36" s="12">
        <v>3</v>
      </c>
      <c r="CH36" s="12">
        <v>3</v>
      </c>
      <c r="CI36" s="12">
        <v>3</v>
      </c>
      <c r="CJ36" s="12">
        <v>3</v>
      </c>
      <c r="CK36" s="12">
        <v>3</v>
      </c>
      <c r="CL36" s="12">
        <v>3</v>
      </c>
      <c r="CM36" s="12">
        <v>3</v>
      </c>
      <c r="CN36" s="12">
        <v>3</v>
      </c>
      <c r="CO36" s="12">
        <v>3</v>
      </c>
      <c r="CP36" s="12">
        <v>3</v>
      </c>
      <c r="CQ36" s="12">
        <v>3</v>
      </c>
      <c r="CR36" s="12">
        <v>3</v>
      </c>
      <c r="CS36" s="12">
        <v>3</v>
      </c>
      <c r="CT36" s="12">
        <v>3</v>
      </c>
      <c r="CU36" s="12">
        <v>3</v>
      </c>
      <c r="CV36" s="12">
        <v>3</v>
      </c>
      <c r="CW36" s="12">
        <v>3</v>
      </c>
      <c r="CX36" s="12">
        <v>3</v>
      </c>
      <c r="CY36" s="12">
        <v>3</v>
      </c>
      <c r="CZ36" s="12">
        <v>3</v>
      </c>
      <c r="DA36" s="12">
        <v>3</v>
      </c>
      <c r="DB36" s="12">
        <v>3</v>
      </c>
      <c r="DC36" s="12">
        <v>3</v>
      </c>
      <c r="DD36" s="12">
        <v>3</v>
      </c>
      <c r="DE36" s="12">
        <v>3</v>
      </c>
      <c r="DF36" s="12">
        <v>3</v>
      </c>
      <c r="DG36" s="12">
        <v>3</v>
      </c>
      <c r="DH36" s="12">
        <v>3</v>
      </c>
      <c r="DI36" s="12">
        <v>3</v>
      </c>
      <c r="DJ36" s="12">
        <v>3</v>
      </c>
      <c r="DK36" s="12">
        <v>3</v>
      </c>
      <c r="DL36" s="12">
        <v>3</v>
      </c>
      <c r="DM36" s="12">
        <v>3</v>
      </c>
      <c r="DN36" s="12">
        <v>3</v>
      </c>
      <c r="DO36" s="12">
        <v>3</v>
      </c>
      <c r="DP36" s="12">
        <v>3</v>
      </c>
      <c r="DQ36" s="12">
        <v>3</v>
      </c>
      <c r="DR36" s="12">
        <v>3</v>
      </c>
      <c r="DS36" s="12">
        <v>3</v>
      </c>
      <c r="DT36" s="12">
        <v>3</v>
      </c>
      <c r="DU36" s="12">
        <v>3</v>
      </c>
      <c r="DV36" s="12">
        <v>3</v>
      </c>
      <c r="DW36" s="12">
        <v>3</v>
      </c>
      <c r="DX36" s="12">
        <v>3</v>
      </c>
      <c r="DY36" s="12">
        <v>3</v>
      </c>
      <c r="DZ36" s="12">
        <v>3</v>
      </c>
      <c r="EA36" s="12">
        <v>3</v>
      </c>
      <c r="EB36" s="12">
        <v>3</v>
      </c>
      <c r="EC36" s="12">
        <v>3</v>
      </c>
      <c r="ED36" s="12">
        <v>3</v>
      </c>
      <c r="EE36" s="12">
        <v>3</v>
      </c>
      <c r="EF36" s="12">
        <v>3</v>
      </c>
      <c r="EG36" s="12">
        <v>3</v>
      </c>
      <c r="EH36" s="12">
        <v>3</v>
      </c>
      <c r="EI36" s="12">
        <v>3</v>
      </c>
      <c r="EJ36" s="12">
        <v>3</v>
      </c>
      <c r="EK36" s="12">
        <v>3</v>
      </c>
      <c r="EL36" s="12">
        <v>3</v>
      </c>
      <c r="EM36" s="12">
        <v>3</v>
      </c>
      <c r="EN36" s="12">
        <v>3</v>
      </c>
      <c r="EO36" s="12">
        <v>3</v>
      </c>
      <c r="EP36" s="12">
        <v>3</v>
      </c>
      <c r="EQ36" s="12">
        <v>3</v>
      </c>
      <c r="ER36" s="12">
        <v>3</v>
      </c>
      <c r="ES36" s="12">
        <v>3</v>
      </c>
      <c r="ET36" s="12">
        <v>3</v>
      </c>
      <c r="EU36" s="12">
        <v>3</v>
      </c>
      <c r="EV36" s="12">
        <v>3</v>
      </c>
      <c r="EW36" s="12">
        <v>3</v>
      </c>
      <c r="EX36" s="12">
        <v>3</v>
      </c>
      <c r="EY36" s="12">
        <v>3</v>
      </c>
      <c r="EZ36" s="12">
        <v>3</v>
      </c>
      <c r="FA36" s="12">
        <v>3</v>
      </c>
      <c r="FB36" s="12">
        <v>3</v>
      </c>
      <c r="FC36" s="12">
        <v>3</v>
      </c>
      <c r="FD36" s="12">
        <v>3</v>
      </c>
      <c r="FE36" s="12">
        <v>3</v>
      </c>
      <c r="FF36" s="12">
        <v>3</v>
      </c>
      <c r="FG36" s="12">
        <v>3</v>
      </c>
      <c r="FH36" s="12">
        <v>3</v>
      </c>
      <c r="FI36" s="12">
        <v>3</v>
      </c>
      <c r="FJ36" s="12">
        <v>3</v>
      </c>
      <c r="FK36" s="12">
        <v>3</v>
      </c>
      <c r="FL36" s="12">
        <v>3</v>
      </c>
      <c r="FM36" s="12">
        <v>3</v>
      </c>
      <c r="FN36" s="12">
        <v>3</v>
      </c>
      <c r="FO36" s="12">
        <v>3</v>
      </c>
      <c r="FP36" s="12">
        <v>3</v>
      </c>
      <c r="FQ36" s="12">
        <v>3</v>
      </c>
      <c r="FR36" s="12">
        <v>3</v>
      </c>
      <c r="FS36" s="12">
        <v>3</v>
      </c>
      <c r="FT36" s="12">
        <v>3</v>
      </c>
      <c r="FU36" s="12">
        <v>3</v>
      </c>
      <c r="FV36" s="12">
        <v>3</v>
      </c>
      <c r="FW36" s="12">
        <v>3</v>
      </c>
      <c r="FX36" s="12">
        <v>3</v>
      </c>
      <c r="FY36" s="12">
        <v>3</v>
      </c>
      <c r="FZ36" s="12">
        <v>3</v>
      </c>
      <c r="GA36" s="12">
        <v>3</v>
      </c>
      <c r="GB36" s="12">
        <v>3</v>
      </c>
      <c r="GC36" s="12">
        <v>3</v>
      </c>
      <c r="GD36" s="12">
        <v>3</v>
      </c>
      <c r="GE36" s="12">
        <v>3</v>
      </c>
      <c r="GF36" s="12">
        <v>3</v>
      </c>
      <c r="GG36" s="12">
        <v>3</v>
      </c>
      <c r="GH36" s="12">
        <v>3</v>
      </c>
      <c r="GI36" s="12">
        <v>3</v>
      </c>
      <c r="GJ36" s="12">
        <v>3</v>
      </c>
      <c r="GK36" s="12">
        <v>3</v>
      </c>
      <c r="GL36" s="12">
        <v>3</v>
      </c>
      <c r="GM36" s="12">
        <v>3</v>
      </c>
      <c r="GN36" s="12">
        <v>3</v>
      </c>
      <c r="GO36" s="12">
        <v>3</v>
      </c>
      <c r="GP36" s="12">
        <v>3</v>
      </c>
      <c r="GQ36" s="12">
        <v>3</v>
      </c>
      <c r="GR36" s="12">
        <v>3</v>
      </c>
      <c r="GS36" s="12">
        <v>3</v>
      </c>
      <c r="GT36" s="12">
        <v>3</v>
      </c>
      <c r="GU36" s="12">
        <v>3</v>
      </c>
      <c r="GV36" s="12">
        <v>3</v>
      </c>
      <c r="GW36" s="12">
        <v>3</v>
      </c>
      <c r="GX36" s="12">
        <v>3</v>
      </c>
      <c r="GY36" s="12">
        <v>3</v>
      </c>
      <c r="GZ36" s="12">
        <v>3</v>
      </c>
      <c r="HA36" s="12">
        <v>3</v>
      </c>
      <c r="HB36" s="12">
        <v>3</v>
      </c>
      <c r="HC36" s="12">
        <v>3</v>
      </c>
      <c r="HD36" s="12">
        <v>3</v>
      </c>
      <c r="HE36" s="12">
        <v>3</v>
      </c>
      <c r="HF36" s="12">
        <v>3</v>
      </c>
      <c r="HG36" s="12">
        <v>3</v>
      </c>
      <c r="HH36" s="12">
        <v>3</v>
      </c>
      <c r="HI36" s="12">
        <v>3</v>
      </c>
    </row>
    <row r="37" spans="1:217" ht="18" customHeight="1" x14ac:dyDescent="0.4">
      <c r="A37" s="83"/>
      <c r="B37" s="22" t="s">
        <v>273</v>
      </c>
      <c r="C37" s="23">
        <v>6</v>
      </c>
      <c r="D37" s="10" t="e">
        <f>HLOOKUP(入力シート!$D$10,樹種!$F$5:$HI$41,33,FALSE)</f>
        <v>#N/A</v>
      </c>
      <c r="F37" s="12">
        <v>3</v>
      </c>
      <c r="G37" s="12">
        <v>3</v>
      </c>
      <c r="H37" s="12">
        <v>3</v>
      </c>
      <c r="I37" s="12">
        <v>3</v>
      </c>
      <c r="J37" s="12">
        <v>3</v>
      </c>
      <c r="K37" s="12">
        <v>3</v>
      </c>
      <c r="L37" s="12">
        <v>3</v>
      </c>
      <c r="M37" s="12">
        <v>3</v>
      </c>
      <c r="N37" s="12">
        <v>3</v>
      </c>
      <c r="O37" s="12">
        <v>3</v>
      </c>
      <c r="P37" s="12">
        <v>3</v>
      </c>
      <c r="Q37" s="12">
        <v>3</v>
      </c>
      <c r="R37" s="12">
        <v>3</v>
      </c>
      <c r="S37" s="12">
        <v>3</v>
      </c>
      <c r="T37" s="12">
        <v>3</v>
      </c>
      <c r="U37" s="12">
        <v>3</v>
      </c>
      <c r="V37" s="12">
        <v>3</v>
      </c>
      <c r="W37" s="12">
        <v>3</v>
      </c>
      <c r="X37" s="12">
        <v>3</v>
      </c>
      <c r="Y37" s="12">
        <v>3</v>
      </c>
      <c r="Z37" s="12">
        <v>3</v>
      </c>
      <c r="AA37" s="12">
        <v>3</v>
      </c>
      <c r="AB37" s="12">
        <v>3</v>
      </c>
      <c r="AC37" s="12">
        <v>3</v>
      </c>
      <c r="AD37" s="12">
        <v>3</v>
      </c>
      <c r="AE37" s="12">
        <v>3</v>
      </c>
      <c r="AF37" s="12">
        <v>3</v>
      </c>
      <c r="AG37" s="12">
        <v>3</v>
      </c>
      <c r="AH37" s="12">
        <v>3</v>
      </c>
      <c r="AI37" s="12">
        <v>3</v>
      </c>
      <c r="AJ37" s="12">
        <v>3</v>
      </c>
      <c r="AK37" s="12">
        <v>3</v>
      </c>
      <c r="AL37" s="12">
        <v>3</v>
      </c>
      <c r="AM37" s="12">
        <v>3</v>
      </c>
      <c r="AN37" s="12">
        <v>3</v>
      </c>
      <c r="AO37" s="12">
        <v>3</v>
      </c>
      <c r="AP37" s="12">
        <v>3</v>
      </c>
      <c r="AQ37" s="12">
        <v>3</v>
      </c>
      <c r="AR37" s="12">
        <v>3</v>
      </c>
      <c r="AS37" s="12">
        <v>3</v>
      </c>
      <c r="AT37" s="12">
        <v>3</v>
      </c>
      <c r="AU37" s="12">
        <v>3</v>
      </c>
      <c r="AV37" s="12">
        <v>3</v>
      </c>
      <c r="AW37" s="12">
        <v>3</v>
      </c>
      <c r="AX37" s="12">
        <v>3</v>
      </c>
      <c r="AY37" s="12">
        <v>3</v>
      </c>
      <c r="AZ37" s="12">
        <v>3</v>
      </c>
      <c r="BA37" s="12">
        <v>3</v>
      </c>
      <c r="BB37" s="12">
        <v>3</v>
      </c>
      <c r="BC37" s="12">
        <v>3</v>
      </c>
      <c r="BD37" s="12">
        <v>3</v>
      </c>
      <c r="BE37" s="12">
        <v>3</v>
      </c>
      <c r="BF37" s="12">
        <v>3</v>
      </c>
      <c r="BG37" s="12">
        <v>3</v>
      </c>
      <c r="BH37" s="12">
        <v>3</v>
      </c>
      <c r="BI37" s="12">
        <v>3</v>
      </c>
      <c r="BJ37" s="12">
        <v>3</v>
      </c>
      <c r="BK37" s="12">
        <v>3</v>
      </c>
      <c r="BL37" s="12">
        <v>3</v>
      </c>
      <c r="BM37" s="12">
        <v>3</v>
      </c>
      <c r="BN37" s="12">
        <v>3</v>
      </c>
      <c r="BO37" s="12">
        <v>3</v>
      </c>
      <c r="BP37" s="12">
        <v>3</v>
      </c>
      <c r="BQ37" s="12">
        <v>3</v>
      </c>
      <c r="BR37" s="12">
        <v>3</v>
      </c>
      <c r="BS37" s="12">
        <v>3</v>
      </c>
      <c r="BT37" s="12">
        <v>3</v>
      </c>
      <c r="BU37" s="12">
        <v>3</v>
      </c>
      <c r="BV37" s="12">
        <v>3</v>
      </c>
      <c r="BW37" s="12">
        <v>3</v>
      </c>
      <c r="BX37" s="12">
        <v>3</v>
      </c>
      <c r="BY37" s="12">
        <v>3</v>
      </c>
      <c r="BZ37" s="12">
        <v>3</v>
      </c>
      <c r="CA37" s="12">
        <v>3</v>
      </c>
      <c r="CB37" s="12">
        <v>3</v>
      </c>
      <c r="CC37" s="12">
        <v>3</v>
      </c>
      <c r="CD37" s="12">
        <v>3</v>
      </c>
      <c r="CE37" s="12">
        <v>3</v>
      </c>
      <c r="CF37" s="12">
        <v>3</v>
      </c>
      <c r="CG37" s="12">
        <v>3</v>
      </c>
      <c r="CH37" s="12">
        <v>3</v>
      </c>
      <c r="CI37" s="12">
        <v>3</v>
      </c>
      <c r="CJ37" s="12">
        <v>3</v>
      </c>
      <c r="CK37" s="12">
        <v>3</v>
      </c>
      <c r="CL37" s="12">
        <v>3</v>
      </c>
      <c r="CM37" s="12">
        <v>3</v>
      </c>
      <c r="CN37" s="12">
        <v>3</v>
      </c>
      <c r="CO37" s="12">
        <v>3</v>
      </c>
      <c r="CP37" s="12">
        <v>3</v>
      </c>
      <c r="CQ37" s="12">
        <v>3</v>
      </c>
      <c r="CR37" s="12">
        <v>3</v>
      </c>
      <c r="CS37" s="12">
        <v>3</v>
      </c>
      <c r="CT37" s="12">
        <v>3</v>
      </c>
      <c r="CU37" s="12">
        <v>3</v>
      </c>
      <c r="CV37" s="12">
        <v>3</v>
      </c>
      <c r="CW37" s="12">
        <v>3</v>
      </c>
      <c r="CX37" s="12">
        <v>3</v>
      </c>
      <c r="CY37" s="12">
        <v>3</v>
      </c>
      <c r="CZ37" s="12">
        <v>3</v>
      </c>
      <c r="DA37" s="12">
        <v>3</v>
      </c>
      <c r="DB37" s="12">
        <v>3</v>
      </c>
      <c r="DC37" s="12">
        <v>3</v>
      </c>
      <c r="DD37" s="12">
        <v>3</v>
      </c>
      <c r="DE37" s="12">
        <v>3</v>
      </c>
      <c r="DF37" s="12">
        <v>3</v>
      </c>
      <c r="DG37" s="12">
        <v>3</v>
      </c>
      <c r="DH37" s="12">
        <v>3</v>
      </c>
      <c r="DI37" s="12">
        <v>3</v>
      </c>
      <c r="DJ37" s="12">
        <v>3</v>
      </c>
      <c r="DK37" s="12">
        <v>3</v>
      </c>
      <c r="DL37" s="12">
        <v>3</v>
      </c>
      <c r="DM37" s="12">
        <v>3</v>
      </c>
      <c r="DN37" s="12">
        <v>3</v>
      </c>
      <c r="DO37" s="12">
        <v>3</v>
      </c>
      <c r="DP37" s="12">
        <v>3</v>
      </c>
      <c r="DQ37" s="12">
        <v>3</v>
      </c>
      <c r="DR37" s="12">
        <v>3</v>
      </c>
      <c r="DS37" s="12">
        <v>3</v>
      </c>
      <c r="DT37" s="12">
        <v>3</v>
      </c>
      <c r="DU37" s="12">
        <v>3</v>
      </c>
      <c r="DV37" s="12">
        <v>3</v>
      </c>
      <c r="DW37" s="12">
        <v>3</v>
      </c>
      <c r="DX37" s="12">
        <v>3</v>
      </c>
      <c r="DY37" s="12">
        <v>3</v>
      </c>
      <c r="DZ37" s="12">
        <v>3</v>
      </c>
      <c r="EA37" s="12">
        <v>3</v>
      </c>
      <c r="EB37" s="12">
        <v>3</v>
      </c>
      <c r="EC37" s="12">
        <v>3</v>
      </c>
      <c r="ED37" s="12">
        <v>3</v>
      </c>
      <c r="EE37" s="12">
        <v>3</v>
      </c>
      <c r="EF37" s="12">
        <v>3</v>
      </c>
      <c r="EG37" s="12">
        <v>3</v>
      </c>
      <c r="EH37" s="12">
        <v>3</v>
      </c>
      <c r="EI37" s="12">
        <v>3</v>
      </c>
      <c r="EJ37" s="12">
        <v>3</v>
      </c>
      <c r="EK37" s="12">
        <v>3</v>
      </c>
      <c r="EL37" s="12">
        <v>3</v>
      </c>
      <c r="EM37" s="12">
        <v>3</v>
      </c>
      <c r="EN37" s="12">
        <v>3</v>
      </c>
      <c r="EO37" s="12">
        <v>3</v>
      </c>
      <c r="EP37" s="12">
        <v>3</v>
      </c>
      <c r="EQ37" s="12">
        <v>3</v>
      </c>
      <c r="ER37" s="12">
        <v>3</v>
      </c>
      <c r="ES37" s="12">
        <v>3</v>
      </c>
      <c r="ET37" s="12">
        <v>3</v>
      </c>
      <c r="EU37" s="12">
        <v>3</v>
      </c>
      <c r="EV37" s="12">
        <v>3</v>
      </c>
      <c r="EW37" s="12">
        <v>3</v>
      </c>
      <c r="EX37" s="12">
        <v>3</v>
      </c>
      <c r="EY37" s="12">
        <v>3</v>
      </c>
      <c r="EZ37" s="12">
        <v>3</v>
      </c>
      <c r="FA37" s="12">
        <v>3</v>
      </c>
      <c r="FB37" s="12">
        <v>3</v>
      </c>
      <c r="FC37" s="12">
        <v>3</v>
      </c>
      <c r="FD37" s="12">
        <v>3</v>
      </c>
      <c r="FE37" s="12">
        <v>3</v>
      </c>
      <c r="FF37" s="12">
        <v>3</v>
      </c>
      <c r="FG37" s="12">
        <v>3</v>
      </c>
      <c r="FH37" s="12">
        <v>3</v>
      </c>
      <c r="FI37" s="12">
        <v>3</v>
      </c>
      <c r="FJ37" s="12">
        <v>3</v>
      </c>
      <c r="FK37" s="12">
        <v>3</v>
      </c>
      <c r="FL37" s="12">
        <v>3</v>
      </c>
      <c r="FM37" s="12">
        <v>3</v>
      </c>
      <c r="FN37" s="12">
        <v>3</v>
      </c>
      <c r="FO37" s="12">
        <v>3</v>
      </c>
      <c r="FP37" s="12">
        <v>3</v>
      </c>
      <c r="FQ37" s="12">
        <v>3</v>
      </c>
      <c r="FR37" s="12">
        <v>3</v>
      </c>
      <c r="FS37" s="12">
        <v>3</v>
      </c>
      <c r="FT37" s="12">
        <v>3</v>
      </c>
      <c r="FU37" s="12">
        <v>3</v>
      </c>
      <c r="FV37" s="12">
        <v>3</v>
      </c>
      <c r="FW37" s="12">
        <v>3</v>
      </c>
      <c r="FX37" s="12">
        <v>3</v>
      </c>
      <c r="FY37" s="12">
        <v>3</v>
      </c>
      <c r="FZ37" s="12">
        <v>3</v>
      </c>
      <c r="GA37" s="12">
        <v>3</v>
      </c>
      <c r="GB37" s="12">
        <v>3</v>
      </c>
      <c r="GC37" s="12">
        <v>3</v>
      </c>
      <c r="GD37" s="12">
        <v>3</v>
      </c>
      <c r="GE37" s="12">
        <v>3</v>
      </c>
      <c r="GF37" s="12">
        <v>3</v>
      </c>
      <c r="GG37" s="12">
        <v>3</v>
      </c>
      <c r="GH37" s="12">
        <v>3</v>
      </c>
      <c r="GI37" s="12">
        <v>3</v>
      </c>
      <c r="GJ37" s="12">
        <v>3</v>
      </c>
      <c r="GK37" s="12">
        <v>3</v>
      </c>
      <c r="GL37" s="12">
        <v>3</v>
      </c>
      <c r="GM37" s="12">
        <v>3</v>
      </c>
      <c r="GN37" s="12">
        <v>3</v>
      </c>
      <c r="GO37" s="12">
        <v>3</v>
      </c>
      <c r="GP37" s="12">
        <v>3</v>
      </c>
      <c r="GQ37" s="12">
        <v>3</v>
      </c>
      <c r="GR37" s="12">
        <v>3</v>
      </c>
      <c r="GS37" s="12">
        <v>3</v>
      </c>
      <c r="GT37" s="12">
        <v>3</v>
      </c>
      <c r="GU37" s="12">
        <v>3</v>
      </c>
      <c r="GV37" s="12">
        <v>3</v>
      </c>
      <c r="GW37" s="12">
        <v>3</v>
      </c>
      <c r="GX37" s="12">
        <v>3</v>
      </c>
      <c r="GY37" s="12">
        <v>3</v>
      </c>
      <c r="GZ37" s="12">
        <v>3</v>
      </c>
      <c r="HA37" s="12">
        <v>3</v>
      </c>
      <c r="HB37" s="12">
        <v>3</v>
      </c>
      <c r="HC37" s="12">
        <v>3</v>
      </c>
      <c r="HD37" s="12">
        <v>3</v>
      </c>
      <c r="HE37" s="12">
        <v>3</v>
      </c>
      <c r="HF37" s="12">
        <v>3</v>
      </c>
      <c r="HG37" s="12">
        <v>3</v>
      </c>
      <c r="HH37" s="12">
        <v>3</v>
      </c>
      <c r="HI37" s="12">
        <v>3</v>
      </c>
    </row>
    <row r="38" spans="1:217" ht="18" customHeight="1" x14ac:dyDescent="0.4">
      <c r="A38" s="83"/>
      <c r="B38" s="22" t="s">
        <v>274</v>
      </c>
      <c r="C38" s="23">
        <v>8</v>
      </c>
      <c r="D38" s="10" t="e">
        <f>HLOOKUP(入力シート!$D$10,樹種!$F$5:$HI$41,34,FALSE)</f>
        <v>#N/A</v>
      </c>
      <c r="F38" s="12">
        <v>1</v>
      </c>
      <c r="G38" s="12">
        <v>1</v>
      </c>
      <c r="H38" s="12">
        <v>1</v>
      </c>
      <c r="I38" s="12">
        <v>1</v>
      </c>
      <c r="J38" s="12">
        <v>1</v>
      </c>
      <c r="K38" s="12">
        <v>1</v>
      </c>
      <c r="L38" s="12">
        <v>1</v>
      </c>
      <c r="M38" s="12">
        <v>1</v>
      </c>
      <c r="N38" s="12">
        <v>1</v>
      </c>
      <c r="O38" s="12">
        <v>1</v>
      </c>
      <c r="P38" s="12">
        <v>1</v>
      </c>
      <c r="Q38" s="12">
        <v>1</v>
      </c>
      <c r="R38" s="12">
        <v>1</v>
      </c>
      <c r="S38" s="12">
        <v>1</v>
      </c>
      <c r="T38" s="12">
        <v>1</v>
      </c>
      <c r="U38" s="12">
        <v>1</v>
      </c>
      <c r="V38" s="12">
        <v>1</v>
      </c>
      <c r="W38" s="12">
        <v>1</v>
      </c>
      <c r="X38" s="12">
        <v>1</v>
      </c>
      <c r="Y38" s="12">
        <v>1</v>
      </c>
      <c r="Z38" s="12">
        <v>1</v>
      </c>
      <c r="AA38" s="12">
        <v>1</v>
      </c>
      <c r="AB38" s="12">
        <v>1</v>
      </c>
      <c r="AC38" s="12">
        <v>1</v>
      </c>
      <c r="AD38" s="12">
        <v>1</v>
      </c>
      <c r="AE38" s="12">
        <v>1</v>
      </c>
      <c r="AF38" s="12">
        <v>1</v>
      </c>
      <c r="AG38" s="12">
        <v>1</v>
      </c>
      <c r="AH38" s="12">
        <v>1</v>
      </c>
      <c r="AI38" s="12">
        <v>1</v>
      </c>
      <c r="AJ38" s="12">
        <v>1</v>
      </c>
      <c r="AK38" s="12">
        <v>1</v>
      </c>
      <c r="AL38" s="12">
        <v>1</v>
      </c>
      <c r="AM38" s="12">
        <v>1</v>
      </c>
      <c r="AN38" s="12">
        <v>1</v>
      </c>
      <c r="AO38" s="12">
        <v>1</v>
      </c>
      <c r="AP38" s="12">
        <v>1</v>
      </c>
      <c r="AQ38" s="12">
        <v>1</v>
      </c>
      <c r="AR38" s="12">
        <v>1</v>
      </c>
      <c r="AS38" s="12">
        <v>1</v>
      </c>
      <c r="AT38" s="12">
        <v>1</v>
      </c>
      <c r="AU38" s="12">
        <v>1</v>
      </c>
      <c r="AV38" s="12">
        <v>1</v>
      </c>
      <c r="AW38" s="12">
        <v>1</v>
      </c>
      <c r="AX38" s="12">
        <v>1</v>
      </c>
      <c r="AY38" s="12">
        <v>1</v>
      </c>
      <c r="AZ38" s="12">
        <v>1</v>
      </c>
      <c r="BA38" s="12">
        <v>1</v>
      </c>
      <c r="BB38" s="12">
        <v>1</v>
      </c>
      <c r="BC38" s="12">
        <v>1</v>
      </c>
      <c r="BD38" s="12">
        <v>1</v>
      </c>
      <c r="BE38" s="12">
        <v>1</v>
      </c>
      <c r="BF38" s="12">
        <v>1</v>
      </c>
      <c r="BG38" s="12">
        <v>1</v>
      </c>
      <c r="BH38" s="12">
        <v>1</v>
      </c>
      <c r="BI38" s="12">
        <v>1</v>
      </c>
      <c r="BJ38" s="12">
        <v>1</v>
      </c>
      <c r="BK38" s="12">
        <v>1</v>
      </c>
      <c r="BL38" s="12">
        <v>1</v>
      </c>
      <c r="BM38" s="12">
        <v>1</v>
      </c>
      <c r="BN38" s="12">
        <v>1</v>
      </c>
      <c r="BO38" s="12">
        <v>1</v>
      </c>
      <c r="BP38" s="12">
        <v>1</v>
      </c>
      <c r="BQ38" s="12">
        <v>1</v>
      </c>
      <c r="BR38" s="12">
        <v>1</v>
      </c>
      <c r="BS38" s="12">
        <v>1</v>
      </c>
      <c r="BT38" s="12">
        <v>1</v>
      </c>
      <c r="BU38" s="12">
        <v>1</v>
      </c>
      <c r="BV38" s="12">
        <v>1</v>
      </c>
      <c r="BW38" s="12">
        <v>1</v>
      </c>
      <c r="BX38" s="12">
        <v>1</v>
      </c>
      <c r="BY38" s="12">
        <v>1</v>
      </c>
      <c r="BZ38" s="12">
        <v>1</v>
      </c>
      <c r="CA38" s="12">
        <v>1</v>
      </c>
      <c r="CB38" s="12">
        <v>1</v>
      </c>
      <c r="CC38" s="12">
        <v>1</v>
      </c>
      <c r="CD38" s="12">
        <v>1</v>
      </c>
      <c r="CE38" s="12">
        <v>1</v>
      </c>
      <c r="CF38" s="12">
        <v>1</v>
      </c>
      <c r="CG38" s="12">
        <v>1</v>
      </c>
      <c r="CH38" s="12">
        <v>1</v>
      </c>
      <c r="CI38" s="12">
        <v>1</v>
      </c>
      <c r="CJ38" s="12">
        <v>1</v>
      </c>
      <c r="CK38" s="12">
        <v>1</v>
      </c>
      <c r="CL38" s="12">
        <v>1</v>
      </c>
      <c r="CM38" s="12">
        <v>1</v>
      </c>
      <c r="CN38" s="12">
        <v>1</v>
      </c>
      <c r="CO38" s="12">
        <v>1</v>
      </c>
      <c r="CP38" s="12">
        <v>1</v>
      </c>
      <c r="CQ38" s="12">
        <v>1</v>
      </c>
      <c r="CR38" s="12">
        <v>1</v>
      </c>
      <c r="CS38" s="12">
        <v>1</v>
      </c>
      <c r="CT38" s="12">
        <v>1</v>
      </c>
      <c r="CU38" s="12">
        <v>1</v>
      </c>
      <c r="CV38" s="12">
        <v>1</v>
      </c>
      <c r="CW38" s="12">
        <v>1</v>
      </c>
      <c r="CX38" s="12">
        <v>1</v>
      </c>
      <c r="CY38" s="12">
        <v>1</v>
      </c>
      <c r="CZ38" s="12">
        <v>1</v>
      </c>
      <c r="DA38" s="12">
        <v>1</v>
      </c>
      <c r="DB38" s="12">
        <v>1</v>
      </c>
      <c r="DC38" s="12">
        <v>1</v>
      </c>
      <c r="DD38" s="12">
        <v>1</v>
      </c>
      <c r="DE38" s="12">
        <v>1</v>
      </c>
      <c r="DF38" s="12">
        <v>1</v>
      </c>
      <c r="DG38" s="12">
        <v>1</v>
      </c>
      <c r="DH38" s="12">
        <v>1</v>
      </c>
      <c r="DI38" s="12">
        <v>1</v>
      </c>
      <c r="DJ38" s="12">
        <v>1</v>
      </c>
      <c r="DK38" s="12">
        <v>1</v>
      </c>
      <c r="DL38" s="12">
        <v>1</v>
      </c>
      <c r="DM38" s="12">
        <v>1</v>
      </c>
      <c r="DN38" s="12">
        <v>1</v>
      </c>
      <c r="DO38" s="12">
        <v>1</v>
      </c>
      <c r="DP38" s="12">
        <v>1</v>
      </c>
      <c r="DQ38" s="12">
        <v>1</v>
      </c>
      <c r="DR38" s="12">
        <v>1</v>
      </c>
      <c r="DS38" s="12">
        <v>1</v>
      </c>
      <c r="DT38" s="12">
        <v>1</v>
      </c>
      <c r="DU38" s="12">
        <v>1</v>
      </c>
      <c r="DV38" s="12">
        <v>1</v>
      </c>
      <c r="DW38" s="12">
        <v>1</v>
      </c>
      <c r="DX38" s="12">
        <v>1</v>
      </c>
      <c r="DY38" s="12">
        <v>1</v>
      </c>
      <c r="DZ38" s="12">
        <v>1</v>
      </c>
      <c r="EA38" s="12">
        <v>1</v>
      </c>
      <c r="EB38" s="12">
        <v>1</v>
      </c>
      <c r="EC38" s="12">
        <v>1</v>
      </c>
      <c r="ED38" s="12">
        <v>1</v>
      </c>
      <c r="EE38" s="12">
        <v>1</v>
      </c>
      <c r="EF38" s="12">
        <v>1</v>
      </c>
      <c r="EG38" s="12">
        <v>1</v>
      </c>
      <c r="EH38" s="12">
        <v>1</v>
      </c>
      <c r="EI38" s="12">
        <v>1</v>
      </c>
      <c r="EJ38" s="12">
        <v>1</v>
      </c>
      <c r="EK38" s="12">
        <v>1</v>
      </c>
      <c r="EL38" s="12">
        <v>1</v>
      </c>
      <c r="EM38" s="12">
        <v>1</v>
      </c>
      <c r="EN38" s="12">
        <v>1</v>
      </c>
      <c r="EO38" s="12">
        <v>1</v>
      </c>
      <c r="EP38" s="12">
        <v>1</v>
      </c>
      <c r="EQ38" s="12">
        <v>1</v>
      </c>
      <c r="ER38" s="12">
        <v>1</v>
      </c>
      <c r="ES38" s="12">
        <v>1</v>
      </c>
      <c r="ET38" s="12">
        <v>1</v>
      </c>
      <c r="EU38" s="12">
        <v>1</v>
      </c>
      <c r="EV38" s="12">
        <v>1</v>
      </c>
      <c r="EW38" s="12">
        <v>1</v>
      </c>
      <c r="EX38" s="12">
        <v>1</v>
      </c>
      <c r="EY38" s="12">
        <v>1</v>
      </c>
      <c r="EZ38" s="12">
        <v>1</v>
      </c>
      <c r="FA38" s="12">
        <v>1</v>
      </c>
      <c r="FB38" s="12">
        <v>1</v>
      </c>
      <c r="FC38" s="12">
        <v>1</v>
      </c>
      <c r="FD38" s="12">
        <v>1</v>
      </c>
      <c r="FE38" s="12">
        <v>1</v>
      </c>
      <c r="FF38" s="12">
        <v>1</v>
      </c>
      <c r="FG38" s="12">
        <v>1</v>
      </c>
      <c r="FH38" s="12">
        <v>1</v>
      </c>
      <c r="FI38" s="12">
        <v>1</v>
      </c>
      <c r="FJ38" s="12">
        <v>1</v>
      </c>
      <c r="FK38" s="12">
        <v>1</v>
      </c>
      <c r="FL38" s="12">
        <v>1</v>
      </c>
      <c r="FM38" s="12">
        <v>1</v>
      </c>
      <c r="FN38" s="12">
        <v>1</v>
      </c>
      <c r="FO38" s="12">
        <v>1</v>
      </c>
      <c r="FP38" s="12">
        <v>1</v>
      </c>
      <c r="FQ38" s="12">
        <v>1</v>
      </c>
      <c r="FR38" s="12">
        <v>1</v>
      </c>
      <c r="FS38" s="12">
        <v>1</v>
      </c>
      <c r="FT38" s="12">
        <v>1</v>
      </c>
      <c r="FU38" s="12">
        <v>1</v>
      </c>
      <c r="FV38" s="12">
        <v>1</v>
      </c>
      <c r="FW38" s="12">
        <v>1</v>
      </c>
      <c r="FX38" s="12">
        <v>1</v>
      </c>
      <c r="FY38" s="12">
        <v>1</v>
      </c>
      <c r="FZ38" s="12">
        <v>1</v>
      </c>
      <c r="GA38" s="12">
        <v>1</v>
      </c>
      <c r="GB38" s="12">
        <v>1</v>
      </c>
      <c r="GC38" s="12">
        <v>1</v>
      </c>
      <c r="GD38" s="12">
        <v>1</v>
      </c>
      <c r="GE38" s="12">
        <v>1</v>
      </c>
      <c r="GF38" s="12">
        <v>1</v>
      </c>
      <c r="GG38" s="12">
        <v>1</v>
      </c>
      <c r="GH38" s="12">
        <v>1</v>
      </c>
      <c r="GI38" s="12">
        <v>1</v>
      </c>
      <c r="GJ38" s="12">
        <v>1</v>
      </c>
      <c r="GK38" s="12">
        <v>1</v>
      </c>
      <c r="GL38" s="12">
        <v>1</v>
      </c>
      <c r="GM38" s="12">
        <v>1</v>
      </c>
      <c r="GN38" s="12">
        <v>1</v>
      </c>
      <c r="GO38" s="12">
        <v>1</v>
      </c>
      <c r="GP38" s="12">
        <v>1</v>
      </c>
      <c r="GQ38" s="12">
        <v>1</v>
      </c>
      <c r="GR38" s="12">
        <v>1</v>
      </c>
      <c r="GS38" s="12">
        <v>1</v>
      </c>
      <c r="GT38" s="12">
        <v>1</v>
      </c>
      <c r="GU38" s="12">
        <v>1</v>
      </c>
      <c r="GV38" s="12">
        <v>1</v>
      </c>
      <c r="GW38" s="12">
        <v>1</v>
      </c>
      <c r="GX38" s="12">
        <v>1</v>
      </c>
      <c r="GY38" s="12">
        <v>1</v>
      </c>
      <c r="GZ38" s="12">
        <v>1</v>
      </c>
      <c r="HA38" s="12">
        <v>1</v>
      </c>
      <c r="HB38" s="12">
        <v>1</v>
      </c>
      <c r="HC38" s="12">
        <v>1</v>
      </c>
      <c r="HD38" s="12">
        <v>1</v>
      </c>
      <c r="HE38" s="12">
        <v>1</v>
      </c>
      <c r="HF38" s="12">
        <v>1</v>
      </c>
      <c r="HG38" s="12">
        <v>1</v>
      </c>
      <c r="HH38" s="12">
        <v>1</v>
      </c>
      <c r="HI38" s="12">
        <v>1</v>
      </c>
    </row>
    <row r="39" spans="1:217" ht="18" customHeight="1" x14ac:dyDescent="0.4">
      <c r="A39" s="83"/>
      <c r="B39" s="22" t="s">
        <v>275</v>
      </c>
      <c r="C39" s="23">
        <v>6</v>
      </c>
      <c r="D39" s="10" t="e">
        <f>HLOOKUP(入力シート!$D$10,樹種!$F$5:$HI$41,35,FALSE)</f>
        <v>#N/A</v>
      </c>
      <c r="F39" s="12">
        <v>3</v>
      </c>
      <c r="G39" s="12">
        <v>3</v>
      </c>
      <c r="H39" s="12">
        <v>3</v>
      </c>
      <c r="I39" s="12">
        <v>3</v>
      </c>
      <c r="J39" s="12">
        <v>3</v>
      </c>
      <c r="K39" s="12">
        <v>3</v>
      </c>
      <c r="L39" s="12">
        <v>3</v>
      </c>
      <c r="M39" s="12">
        <v>3</v>
      </c>
      <c r="N39" s="12">
        <v>3</v>
      </c>
      <c r="O39" s="12">
        <v>3</v>
      </c>
      <c r="P39" s="12">
        <v>3</v>
      </c>
      <c r="Q39" s="12">
        <v>3</v>
      </c>
      <c r="R39" s="12">
        <v>3</v>
      </c>
      <c r="S39" s="12">
        <v>3</v>
      </c>
      <c r="T39" s="12">
        <v>3</v>
      </c>
      <c r="U39" s="12">
        <v>3</v>
      </c>
      <c r="V39" s="12">
        <v>3</v>
      </c>
      <c r="W39" s="12">
        <v>3</v>
      </c>
      <c r="X39" s="12">
        <v>3</v>
      </c>
      <c r="Y39" s="12">
        <v>3</v>
      </c>
      <c r="Z39" s="12">
        <v>3</v>
      </c>
      <c r="AA39" s="12">
        <v>3</v>
      </c>
      <c r="AB39" s="12">
        <v>3</v>
      </c>
      <c r="AC39" s="12">
        <v>3</v>
      </c>
      <c r="AD39" s="12">
        <v>3</v>
      </c>
      <c r="AE39" s="12">
        <v>3</v>
      </c>
      <c r="AF39" s="12">
        <v>3</v>
      </c>
      <c r="AG39" s="12">
        <v>2</v>
      </c>
      <c r="AH39" s="12">
        <v>3</v>
      </c>
      <c r="AI39" s="12">
        <v>2</v>
      </c>
      <c r="AJ39" s="12">
        <v>2</v>
      </c>
      <c r="AK39" s="12">
        <v>2</v>
      </c>
      <c r="AL39" s="12">
        <v>2</v>
      </c>
      <c r="AM39" s="12">
        <v>2</v>
      </c>
      <c r="AN39" s="12">
        <v>2</v>
      </c>
      <c r="AO39" s="12">
        <v>2</v>
      </c>
      <c r="AP39" s="12">
        <v>2</v>
      </c>
      <c r="AQ39" s="12">
        <v>2</v>
      </c>
      <c r="AR39" s="12">
        <v>2</v>
      </c>
      <c r="AS39" s="12">
        <v>3</v>
      </c>
      <c r="AT39" s="12">
        <v>3</v>
      </c>
      <c r="AU39" s="12">
        <v>3</v>
      </c>
      <c r="AV39" s="12">
        <v>2</v>
      </c>
      <c r="AW39" s="12">
        <v>2</v>
      </c>
      <c r="AX39" s="12">
        <v>2</v>
      </c>
      <c r="AY39" s="12">
        <v>1</v>
      </c>
      <c r="AZ39" s="12">
        <v>2</v>
      </c>
      <c r="BA39" s="12">
        <v>3</v>
      </c>
      <c r="BB39" s="12">
        <v>3</v>
      </c>
      <c r="BC39" s="12">
        <v>3</v>
      </c>
      <c r="BD39" s="12">
        <v>3</v>
      </c>
      <c r="BE39" s="12">
        <v>3</v>
      </c>
      <c r="BF39" s="12">
        <v>3</v>
      </c>
      <c r="BG39" s="12">
        <v>3</v>
      </c>
      <c r="BH39" s="12">
        <v>3</v>
      </c>
      <c r="BI39" s="12">
        <v>3</v>
      </c>
      <c r="BJ39" s="12">
        <v>3</v>
      </c>
      <c r="BK39" s="12">
        <v>3</v>
      </c>
      <c r="BL39" s="12">
        <v>3</v>
      </c>
      <c r="BM39" s="12">
        <v>3</v>
      </c>
      <c r="BN39" s="12">
        <v>3</v>
      </c>
      <c r="BO39" s="12">
        <v>3</v>
      </c>
      <c r="BP39" s="12">
        <v>3</v>
      </c>
      <c r="BQ39" s="12">
        <v>3</v>
      </c>
      <c r="BR39" s="12">
        <v>3</v>
      </c>
      <c r="BS39" s="12">
        <v>3</v>
      </c>
      <c r="BT39" s="12">
        <v>3</v>
      </c>
      <c r="BU39" s="12">
        <v>3</v>
      </c>
      <c r="BV39" s="12">
        <v>3</v>
      </c>
      <c r="BW39" s="12">
        <v>3</v>
      </c>
      <c r="BX39" s="12">
        <v>3</v>
      </c>
      <c r="BY39" s="12">
        <v>2</v>
      </c>
      <c r="BZ39" s="12">
        <v>2</v>
      </c>
      <c r="CA39" s="12">
        <v>2</v>
      </c>
      <c r="CB39" s="12">
        <v>2</v>
      </c>
      <c r="CC39" s="12">
        <v>2</v>
      </c>
      <c r="CD39" s="12">
        <v>2</v>
      </c>
      <c r="CE39" s="12">
        <v>2</v>
      </c>
      <c r="CF39" s="12">
        <v>2</v>
      </c>
      <c r="CG39" s="12">
        <v>2</v>
      </c>
      <c r="CH39" s="12">
        <v>2</v>
      </c>
      <c r="CI39" s="12">
        <v>3</v>
      </c>
      <c r="CJ39" s="12">
        <v>3</v>
      </c>
      <c r="CK39" s="12">
        <v>3</v>
      </c>
      <c r="CL39" s="12">
        <v>3</v>
      </c>
      <c r="CM39" s="12">
        <v>3</v>
      </c>
      <c r="CN39" s="12">
        <v>3</v>
      </c>
      <c r="CO39" s="12">
        <v>3</v>
      </c>
      <c r="CP39" s="12">
        <v>3</v>
      </c>
      <c r="CQ39" s="12">
        <v>3</v>
      </c>
      <c r="CR39" s="12">
        <v>3</v>
      </c>
      <c r="CS39" s="12">
        <v>3</v>
      </c>
      <c r="CT39" s="12">
        <v>3</v>
      </c>
      <c r="CU39" s="12">
        <v>3</v>
      </c>
      <c r="CV39" s="12">
        <v>3</v>
      </c>
      <c r="CW39" s="12">
        <v>3</v>
      </c>
      <c r="CX39" s="12">
        <v>3</v>
      </c>
      <c r="CY39" s="12">
        <v>3</v>
      </c>
      <c r="CZ39" s="12">
        <v>3</v>
      </c>
      <c r="DA39" s="12">
        <v>3</v>
      </c>
      <c r="DB39" s="12">
        <v>3</v>
      </c>
      <c r="DC39" s="12">
        <v>3</v>
      </c>
      <c r="DD39" s="12">
        <v>3</v>
      </c>
      <c r="DE39" s="12">
        <v>3</v>
      </c>
      <c r="DF39" s="12">
        <v>3</v>
      </c>
      <c r="DG39" s="12">
        <v>3</v>
      </c>
      <c r="DH39" s="12">
        <v>3</v>
      </c>
      <c r="DI39" s="12">
        <v>3</v>
      </c>
      <c r="DJ39" s="12">
        <v>3</v>
      </c>
      <c r="DK39" s="12">
        <v>3</v>
      </c>
      <c r="DL39" s="12">
        <v>3</v>
      </c>
      <c r="DM39" s="12">
        <v>3</v>
      </c>
      <c r="DN39" s="12">
        <v>3</v>
      </c>
      <c r="DO39" s="12">
        <v>3</v>
      </c>
      <c r="DP39" s="12">
        <v>3</v>
      </c>
      <c r="DQ39" s="12">
        <v>3</v>
      </c>
      <c r="DR39" s="12">
        <v>3</v>
      </c>
      <c r="DS39" s="12">
        <v>3</v>
      </c>
      <c r="DT39" s="12">
        <v>3</v>
      </c>
      <c r="DU39" s="12">
        <v>3</v>
      </c>
      <c r="DV39" s="12">
        <v>3</v>
      </c>
      <c r="DW39" s="12">
        <v>2</v>
      </c>
      <c r="DX39" s="12">
        <v>2</v>
      </c>
      <c r="DY39" s="12">
        <v>2</v>
      </c>
      <c r="DZ39" s="12">
        <v>2</v>
      </c>
      <c r="EA39" s="12">
        <v>2</v>
      </c>
      <c r="EB39" s="12">
        <v>2</v>
      </c>
      <c r="EC39" s="12">
        <v>2</v>
      </c>
      <c r="ED39" s="12">
        <v>2</v>
      </c>
      <c r="EE39" s="12">
        <v>2</v>
      </c>
      <c r="EF39" s="12">
        <v>2</v>
      </c>
      <c r="EG39" s="12">
        <v>3</v>
      </c>
      <c r="EH39" s="12">
        <v>3</v>
      </c>
      <c r="EI39" s="12">
        <v>3</v>
      </c>
      <c r="EJ39" s="12">
        <v>3</v>
      </c>
      <c r="EK39" s="12">
        <v>3</v>
      </c>
      <c r="EL39" s="12">
        <v>3</v>
      </c>
      <c r="EM39" s="12">
        <v>3</v>
      </c>
      <c r="EN39" s="12">
        <v>3</v>
      </c>
      <c r="EO39" s="12">
        <v>3</v>
      </c>
      <c r="EP39" s="12">
        <v>3</v>
      </c>
      <c r="EQ39" s="12">
        <v>3</v>
      </c>
      <c r="ER39" s="12">
        <v>3</v>
      </c>
      <c r="ES39" s="12">
        <v>3</v>
      </c>
      <c r="ET39" s="12">
        <v>3</v>
      </c>
      <c r="EU39" s="12">
        <v>3</v>
      </c>
      <c r="EV39" s="12">
        <v>3</v>
      </c>
      <c r="EW39" s="12">
        <v>3</v>
      </c>
      <c r="EX39" s="12">
        <v>3</v>
      </c>
      <c r="EY39" s="12">
        <v>3</v>
      </c>
      <c r="EZ39" s="12">
        <v>3</v>
      </c>
      <c r="FA39" s="12">
        <v>3</v>
      </c>
      <c r="FB39" s="12">
        <v>3</v>
      </c>
      <c r="FC39" s="12">
        <v>3</v>
      </c>
      <c r="FD39" s="12">
        <v>3</v>
      </c>
      <c r="FE39" s="12">
        <v>3</v>
      </c>
      <c r="FF39" s="12">
        <v>3</v>
      </c>
      <c r="FG39" s="12">
        <v>3</v>
      </c>
      <c r="FH39" s="12">
        <v>3</v>
      </c>
      <c r="FI39" s="12">
        <v>3</v>
      </c>
      <c r="FJ39" s="12">
        <v>3</v>
      </c>
      <c r="FK39" s="12">
        <v>3</v>
      </c>
      <c r="FL39" s="12">
        <v>3</v>
      </c>
      <c r="FM39" s="12">
        <v>3</v>
      </c>
      <c r="FN39" s="12">
        <v>3</v>
      </c>
      <c r="FO39" s="12">
        <v>3</v>
      </c>
      <c r="FP39" s="12">
        <v>3</v>
      </c>
      <c r="FQ39" s="12">
        <v>3</v>
      </c>
      <c r="FR39" s="12">
        <v>3</v>
      </c>
      <c r="FS39" s="12">
        <v>3</v>
      </c>
      <c r="FT39" s="12">
        <v>3</v>
      </c>
      <c r="FU39" s="12">
        <v>3</v>
      </c>
      <c r="FV39" s="12">
        <v>3</v>
      </c>
      <c r="FW39" s="12">
        <v>3</v>
      </c>
      <c r="FX39" s="12">
        <v>3</v>
      </c>
      <c r="FY39" s="12">
        <v>3</v>
      </c>
      <c r="FZ39" s="12">
        <v>3</v>
      </c>
      <c r="GA39" s="12">
        <v>3</v>
      </c>
      <c r="GB39" s="12">
        <v>3</v>
      </c>
      <c r="GC39" s="12">
        <v>3</v>
      </c>
      <c r="GD39" s="12">
        <v>3</v>
      </c>
      <c r="GE39" s="12">
        <v>3</v>
      </c>
      <c r="GF39" s="12">
        <v>3</v>
      </c>
      <c r="GG39" s="12">
        <v>3</v>
      </c>
      <c r="GH39" s="12">
        <v>3</v>
      </c>
      <c r="GI39" s="12">
        <v>3</v>
      </c>
      <c r="GJ39" s="12">
        <v>3</v>
      </c>
      <c r="GK39" s="12">
        <v>3</v>
      </c>
      <c r="GL39" s="12">
        <v>3</v>
      </c>
      <c r="GM39" s="12">
        <v>3</v>
      </c>
      <c r="GN39" s="12">
        <v>3</v>
      </c>
      <c r="GO39" s="12">
        <v>3</v>
      </c>
      <c r="GP39" s="12">
        <v>3</v>
      </c>
      <c r="GQ39" s="12">
        <v>3</v>
      </c>
      <c r="GR39" s="12">
        <v>3</v>
      </c>
      <c r="GS39" s="12">
        <v>3</v>
      </c>
      <c r="GT39" s="12">
        <v>3</v>
      </c>
      <c r="GU39" s="12">
        <v>3</v>
      </c>
      <c r="GV39" s="12">
        <v>3</v>
      </c>
      <c r="GW39" s="12">
        <v>3</v>
      </c>
      <c r="GX39" s="12">
        <v>3</v>
      </c>
      <c r="GY39" s="12">
        <v>3</v>
      </c>
      <c r="GZ39" s="12">
        <v>3</v>
      </c>
      <c r="HA39" s="12">
        <v>3</v>
      </c>
      <c r="HB39" s="12">
        <v>3</v>
      </c>
      <c r="HC39" s="12">
        <v>3</v>
      </c>
      <c r="HD39" s="12">
        <v>3</v>
      </c>
      <c r="HE39" s="12">
        <v>3</v>
      </c>
      <c r="HF39" s="12">
        <v>3</v>
      </c>
      <c r="HG39" s="12">
        <v>3</v>
      </c>
      <c r="HH39" s="12">
        <v>3</v>
      </c>
      <c r="HI39" s="12">
        <v>3</v>
      </c>
    </row>
    <row r="40" spans="1:217" ht="18" customHeight="1" x14ac:dyDescent="0.4">
      <c r="A40" s="83"/>
      <c r="B40" s="22" t="s">
        <v>276</v>
      </c>
      <c r="C40" s="23">
        <v>8</v>
      </c>
      <c r="D40" s="10" t="e">
        <f>HLOOKUP(入力シート!$D$10,樹種!$F$5:$HI$41,36,FALSE)</f>
        <v>#N/A</v>
      </c>
      <c r="F40" s="12">
        <v>3</v>
      </c>
      <c r="G40" s="12">
        <v>3</v>
      </c>
      <c r="H40" s="12">
        <v>3</v>
      </c>
      <c r="I40" s="12">
        <v>3</v>
      </c>
      <c r="J40" s="12">
        <v>3</v>
      </c>
      <c r="K40" s="12">
        <v>3</v>
      </c>
      <c r="L40" s="12">
        <v>3</v>
      </c>
      <c r="M40" s="12">
        <v>3</v>
      </c>
      <c r="N40" s="12">
        <v>3</v>
      </c>
      <c r="O40" s="12">
        <v>3</v>
      </c>
      <c r="P40" s="12">
        <v>3</v>
      </c>
      <c r="Q40" s="12">
        <v>3</v>
      </c>
      <c r="R40" s="12">
        <v>3</v>
      </c>
      <c r="S40" s="12">
        <v>3</v>
      </c>
      <c r="T40" s="12">
        <v>3</v>
      </c>
      <c r="U40" s="12">
        <v>3</v>
      </c>
      <c r="V40" s="12">
        <v>3</v>
      </c>
      <c r="W40" s="12">
        <v>3</v>
      </c>
      <c r="X40" s="12">
        <v>3</v>
      </c>
      <c r="Y40" s="12">
        <v>3</v>
      </c>
      <c r="Z40" s="12">
        <v>3</v>
      </c>
      <c r="AA40" s="12">
        <v>3</v>
      </c>
      <c r="AB40" s="12">
        <v>3</v>
      </c>
      <c r="AC40" s="12">
        <v>3</v>
      </c>
      <c r="AD40" s="12">
        <v>3</v>
      </c>
      <c r="AE40" s="12">
        <v>3</v>
      </c>
      <c r="AF40" s="12">
        <v>3</v>
      </c>
      <c r="AG40" s="12">
        <v>3</v>
      </c>
      <c r="AH40" s="12">
        <v>3</v>
      </c>
      <c r="AI40" s="12">
        <v>3</v>
      </c>
      <c r="AJ40" s="12">
        <v>3</v>
      </c>
      <c r="AK40" s="12">
        <v>3</v>
      </c>
      <c r="AL40" s="12">
        <v>3</v>
      </c>
      <c r="AM40" s="12">
        <v>3</v>
      </c>
      <c r="AN40" s="12">
        <v>3</v>
      </c>
      <c r="AO40" s="12">
        <v>3</v>
      </c>
      <c r="AP40" s="12">
        <v>3</v>
      </c>
      <c r="AQ40" s="12">
        <v>3</v>
      </c>
      <c r="AR40" s="12">
        <v>3</v>
      </c>
      <c r="AS40" s="12">
        <v>3</v>
      </c>
      <c r="AT40" s="12">
        <v>3</v>
      </c>
      <c r="AU40" s="12">
        <v>3</v>
      </c>
      <c r="AV40" s="12">
        <v>3</v>
      </c>
      <c r="AW40" s="12">
        <v>3</v>
      </c>
      <c r="AX40" s="12">
        <v>3</v>
      </c>
      <c r="AY40" s="12">
        <v>3</v>
      </c>
      <c r="AZ40" s="12">
        <v>3</v>
      </c>
      <c r="BA40" s="12">
        <v>3</v>
      </c>
      <c r="BB40" s="12">
        <v>3</v>
      </c>
      <c r="BC40" s="12">
        <v>3</v>
      </c>
      <c r="BD40" s="12">
        <v>3</v>
      </c>
      <c r="BE40" s="12">
        <v>3</v>
      </c>
      <c r="BF40" s="12">
        <v>3</v>
      </c>
      <c r="BG40" s="12">
        <v>3</v>
      </c>
      <c r="BH40" s="12">
        <v>3</v>
      </c>
      <c r="BI40" s="12">
        <v>3</v>
      </c>
      <c r="BJ40" s="12">
        <v>3</v>
      </c>
      <c r="BK40" s="12">
        <v>3</v>
      </c>
      <c r="BL40" s="12">
        <v>3</v>
      </c>
      <c r="BM40" s="12">
        <v>3</v>
      </c>
      <c r="BN40" s="12">
        <v>3</v>
      </c>
      <c r="BO40" s="12">
        <v>3</v>
      </c>
      <c r="BP40" s="12">
        <v>3</v>
      </c>
      <c r="BQ40" s="12">
        <v>3</v>
      </c>
      <c r="BR40" s="12">
        <v>3</v>
      </c>
      <c r="BS40" s="12">
        <v>3</v>
      </c>
      <c r="BT40" s="12">
        <v>3</v>
      </c>
      <c r="BU40" s="12">
        <v>3</v>
      </c>
      <c r="BV40" s="12">
        <v>3</v>
      </c>
      <c r="BW40" s="12">
        <v>3</v>
      </c>
      <c r="BX40" s="12">
        <v>3</v>
      </c>
      <c r="BY40" s="12">
        <v>3</v>
      </c>
      <c r="BZ40" s="12">
        <v>3</v>
      </c>
      <c r="CA40" s="12">
        <v>3</v>
      </c>
      <c r="CB40" s="12">
        <v>3</v>
      </c>
      <c r="CC40" s="12">
        <v>3</v>
      </c>
      <c r="CD40" s="12">
        <v>3</v>
      </c>
      <c r="CE40" s="12">
        <v>3</v>
      </c>
      <c r="CF40" s="12">
        <v>3</v>
      </c>
      <c r="CG40" s="12">
        <v>3</v>
      </c>
      <c r="CH40" s="12">
        <v>3</v>
      </c>
      <c r="CI40" s="12">
        <v>3</v>
      </c>
      <c r="CJ40" s="12">
        <v>3</v>
      </c>
      <c r="CK40" s="12">
        <v>3</v>
      </c>
      <c r="CL40" s="12">
        <v>3</v>
      </c>
      <c r="CM40" s="12">
        <v>3</v>
      </c>
      <c r="CN40" s="12">
        <v>3</v>
      </c>
      <c r="CO40" s="12">
        <v>3</v>
      </c>
      <c r="CP40" s="12">
        <v>3</v>
      </c>
      <c r="CQ40" s="12">
        <v>3</v>
      </c>
      <c r="CR40" s="12">
        <v>3</v>
      </c>
      <c r="CS40" s="12">
        <v>3</v>
      </c>
      <c r="CT40" s="12">
        <v>3</v>
      </c>
      <c r="CU40" s="12">
        <v>3</v>
      </c>
      <c r="CV40" s="12">
        <v>3</v>
      </c>
      <c r="CW40" s="12">
        <v>3</v>
      </c>
      <c r="CX40" s="12">
        <v>3</v>
      </c>
      <c r="CY40" s="12">
        <v>3</v>
      </c>
      <c r="CZ40" s="12">
        <v>3</v>
      </c>
      <c r="DA40" s="12">
        <v>3</v>
      </c>
      <c r="DB40" s="12">
        <v>3</v>
      </c>
      <c r="DC40" s="12">
        <v>3</v>
      </c>
      <c r="DD40" s="12">
        <v>3</v>
      </c>
      <c r="DE40" s="12">
        <v>3</v>
      </c>
      <c r="DF40" s="12">
        <v>3</v>
      </c>
      <c r="DG40" s="12">
        <v>3</v>
      </c>
      <c r="DH40" s="12">
        <v>3</v>
      </c>
      <c r="DI40" s="12">
        <v>3</v>
      </c>
      <c r="DJ40" s="12">
        <v>3</v>
      </c>
      <c r="DK40" s="12">
        <v>3</v>
      </c>
      <c r="DL40" s="12">
        <v>3</v>
      </c>
      <c r="DM40" s="12">
        <v>3</v>
      </c>
      <c r="DN40" s="12">
        <v>3</v>
      </c>
      <c r="DO40" s="12">
        <v>3</v>
      </c>
      <c r="DP40" s="12">
        <v>3</v>
      </c>
      <c r="DQ40" s="12">
        <v>3</v>
      </c>
      <c r="DR40" s="12">
        <v>3</v>
      </c>
      <c r="DS40" s="12">
        <v>3</v>
      </c>
      <c r="DT40" s="12">
        <v>3</v>
      </c>
      <c r="DU40" s="12">
        <v>3</v>
      </c>
      <c r="DV40" s="12">
        <v>3</v>
      </c>
      <c r="DW40" s="12">
        <v>3</v>
      </c>
      <c r="DX40" s="12">
        <v>3</v>
      </c>
      <c r="DY40" s="12">
        <v>3</v>
      </c>
      <c r="DZ40" s="12">
        <v>3</v>
      </c>
      <c r="EA40" s="12">
        <v>3</v>
      </c>
      <c r="EB40" s="12">
        <v>3</v>
      </c>
      <c r="EC40" s="12">
        <v>3</v>
      </c>
      <c r="ED40" s="12">
        <v>3</v>
      </c>
      <c r="EE40" s="12">
        <v>3</v>
      </c>
      <c r="EF40" s="12">
        <v>3</v>
      </c>
      <c r="EG40" s="12">
        <v>3</v>
      </c>
      <c r="EH40" s="12">
        <v>3</v>
      </c>
      <c r="EI40" s="12">
        <v>3</v>
      </c>
      <c r="EJ40" s="12">
        <v>3</v>
      </c>
      <c r="EK40" s="12">
        <v>3</v>
      </c>
      <c r="EL40" s="12">
        <v>3</v>
      </c>
      <c r="EM40" s="12">
        <v>3</v>
      </c>
      <c r="EN40" s="12">
        <v>3</v>
      </c>
      <c r="EO40" s="12">
        <v>3</v>
      </c>
      <c r="EP40" s="12">
        <v>3</v>
      </c>
      <c r="EQ40" s="12">
        <v>3</v>
      </c>
      <c r="ER40" s="12">
        <v>3</v>
      </c>
      <c r="ES40" s="12">
        <v>3</v>
      </c>
      <c r="ET40" s="12">
        <v>3</v>
      </c>
      <c r="EU40" s="12">
        <v>3</v>
      </c>
      <c r="EV40" s="12">
        <v>3</v>
      </c>
      <c r="EW40" s="12">
        <v>3</v>
      </c>
      <c r="EX40" s="12">
        <v>3</v>
      </c>
      <c r="EY40" s="12">
        <v>3</v>
      </c>
      <c r="EZ40" s="12">
        <v>3</v>
      </c>
      <c r="FA40" s="12">
        <v>3</v>
      </c>
      <c r="FB40" s="12">
        <v>3</v>
      </c>
      <c r="FC40" s="12">
        <v>3</v>
      </c>
      <c r="FD40" s="12">
        <v>3</v>
      </c>
      <c r="FE40" s="12">
        <v>3</v>
      </c>
      <c r="FF40" s="12">
        <v>3</v>
      </c>
      <c r="FG40" s="12">
        <v>3</v>
      </c>
      <c r="FH40" s="12">
        <v>3</v>
      </c>
      <c r="FI40" s="12">
        <v>3</v>
      </c>
      <c r="FJ40" s="12">
        <v>3</v>
      </c>
      <c r="FK40" s="12">
        <v>3</v>
      </c>
      <c r="FL40" s="12">
        <v>3</v>
      </c>
      <c r="FM40" s="12">
        <v>3</v>
      </c>
      <c r="FN40" s="12">
        <v>3</v>
      </c>
      <c r="FO40" s="12">
        <v>3</v>
      </c>
      <c r="FP40" s="12">
        <v>3</v>
      </c>
      <c r="FQ40" s="12">
        <v>3</v>
      </c>
      <c r="FR40" s="12">
        <v>3</v>
      </c>
      <c r="FS40" s="12">
        <v>3</v>
      </c>
      <c r="FT40" s="12">
        <v>3</v>
      </c>
      <c r="FU40" s="12">
        <v>3</v>
      </c>
      <c r="FV40" s="12">
        <v>3</v>
      </c>
      <c r="FW40" s="12">
        <v>3</v>
      </c>
      <c r="FX40" s="12">
        <v>3</v>
      </c>
      <c r="FY40" s="12">
        <v>3</v>
      </c>
      <c r="FZ40" s="12">
        <v>3</v>
      </c>
      <c r="GA40" s="12">
        <v>3</v>
      </c>
      <c r="GB40" s="12">
        <v>3</v>
      </c>
      <c r="GC40" s="12">
        <v>3</v>
      </c>
      <c r="GD40" s="12">
        <v>3</v>
      </c>
      <c r="GE40" s="12">
        <v>3</v>
      </c>
      <c r="GF40" s="12">
        <v>3</v>
      </c>
      <c r="GG40" s="12">
        <v>3</v>
      </c>
      <c r="GH40" s="12">
        <v>3</v>
      </c>
      <c r="GI40" s="12">
        <v>3</v>
      </c>
      <c r="GJ40" s="12">
        <v>3</v>
      </c>
      <c r="GK40" s="12">
        <v>3</v>
      </c>
      <c r="GL40" s="12">
        <v>3</v>
      </c>
      <c r="GM40" s="12">
        <v>3</v>
      </c>
      <c r="GN40" s="12">
        <v>3</v>
      </c>
      <c r="GO40" s="12">
        <v>3</v>
      </c>
      <c r="GP40" s="12">
        <v>3</v>
      </c>
      <c r="GQ40" s="12">
        <v>3</v>
      </c>
      <c r="GR40" s="12">
        <v>3</v>
      </c>
      <c r="GS40" s="12">
        <v>3</v>
      </c>
      <c r="GT40" s="12">
        <v>3</v>
      </c>
      <c r="GU40" s="12">
        <v>3</v>
      </c>
      <c r="GV40" s="12">
        <v>3</v>
      </c>
      <c r="GW40" s="12">
        <v>3</v>
      </c>
      <c r="GX40" s="12">
        <v>3</v>
      </c>
      <c r="GY40" s="12">
        <v>3</v>
      </c>
      <c r="GZ40" s="12">
        <v>3</v>
      </c>
      <c r="HA40" s="12">
        <v>3</v>
      </c>
      <c r="HB40" s="12">
        <v>3</v>
      </c>
      <c r="HC40" s="12">
        <v>3</v>
      </c>
      <c r="HD40" s="12">
        <v>3</v>
      </c>
      <c r="HE40" s="12">
        <v>3</v>
      </c>
      <c r="HF40" s="12">
        <v>3</v>
      </c>
      <c r="HG40" s="12">
        <v>3</v>
      </c>
      <c r="HH40" s="12">
        <v>3</v>
      </c>
      <c r="HI40" s="12">
        <v>3</v>
      </c>
    </row>
    <row r="41" spans="1:217" ht="18" customHeight="1" x14ac:dyDescent="0.4">
      <c r="A41" s="83"/>
      <c r="B41" s="22" t="s">
        <v>277</v>
      </c>
      <c r="C41" s="23">
        <v>5</v>
      </c>
      <c r="D41" s="10" t="e">
        <f>HLOOKUP(入力シート!$D$10,樹種!$F$5:$HI$41,37,FALSE)</f>
        <v>#N/A</v>
      </c>
      <c r="F41" s="12">
        <v>3</v>
      </c>
      <c r="G41" s="12">
        <v>3</v>
      </c>
      <c r="H41" s="12">
        <v>3</v>
      </c>
      <c r="I41" s="12">
        <v>3</v>
      </c>
      <c r="J41" s="12">
        <v>3</v>
      </c>
      <c r="K41" s="12">
        <v>3</v>
      </c>
      <c r="L41" s="12">
        <v>3</v>
      </c>
      <c r="M41" s="12">
        <v>3</v>
      </c>
      <c r="N41" s="12">
        <v>3</v>
      </c>
      <c r="O41" s="12">
        <v>3</v>
      </c>
      <c r="P41" s="12">
        <v>3</v>
      </c>
      <c r="Q41" s="12">
        <v>3</v>
      </c>
      <c r="R41" s="12">
        <v>3</v>
      </c>
      <c r="S41" s="12">
        <v>3</v>
      </c>
      <c r="T41" s="12">
        <v>3</v>
      </c>
      <c r="U41" s="12">
        <v>3</v>
      </c>
      <c r="V41" s="12">
        <v>3</v>
      </c>
      <c r="W41" s="12">
        <v>3</v>
      </c>
      <c r="X41" s="12">
        <v>3</v>
      </c>
      <c r="Y41" s="12">
        <v>3</v>
      </c>
      <c r="Z41" s="12">
        <v>3</v>
      </c>
      <c r="AA41" s="12">
        <v>3</v>
      </c>
      <c r="AB41" s="12">
        <v>3</v>
      </c>
      <c r="AC41" s="12">
        <v>3</v>
      </c>
      <c r="AD41" s="12">
        <v>3</v>
      </c>
      <c r="AE41" s="12">
        <v>3</v>
      </c>
      <c r="AF41" s="12">
        <v>3</v>
      </c>
      <c r="AG41" s="12">
        <v>5</v>
      </c>
      <c r="AH41" s="12">
        <v>6</v>
      </c>
      <c r="AI41" s="12">
        <v>5</v>
      </c>
      <c r="AJ41" s="12">
        <v>4</v>
      </c>
      <c r="AK41" s="12">
        <v>4</v>
      </c>
      <c r="AL41" s="12">
        <v>4</v>
      </c>
      <c r="AM41" s="12">
        <v>4</v>
      </c>
      <c r="AN41" s="12">
        <v>3</v>
      </c>
      <c r="AO41" s="12">
        <v>4</v>
      </c>
      <c r="AP41" s="12">
        <v>3</v>
      </c>
      <c r="AQ41" s="12">
        <v>3</v>
      </c>
      <c r="AR41" s="12">
        <v>4</v>
      </c>
      <c r="AS41" s="12">
        <v>5</v>
      </c>
      <c r="AT41" s="12">
        <v>5</v>
      </c>
      <c r="AU41" s="12">
        <v>6</v>
      </c>
      <c r="AV41" s="12">
        <v>6</v>
      </c>
      <c r="AW41" s="12">
        <v>3</v>
      </c>
      <c r="AX41" s="12">
        <v>3</v>
      </c>
      <c r="AY41" s="12">
        <v>3</v>
      </c>
      <c r="AZ41" s="12">
        <v>5</v>
      </c>
      <c r="BA41" s="12">
        <v>6</v>
      </c>
      <c r="BB41" s="12">
        <v>6</v>
      </c>
      <c r="BC41" s="12">
        <v>5</v>
      </c>
      <c r="BD41" s="12">
        <v>5</v>
      </c>
      <c r="BE41" s="12">
        <v>6</v>
      </c>
      <c r="BF41" s="12">
        <v>5</v>
      </c>
      <c r="BG41" s="12">
        <v>6</v>
      </c>
      <c r="BH41" s="12">
        <v>6</v>
      </c>
      <c r="BI41" s="12">
        <v>6</v>
      </c>
      <c r="BJ41" s="12">
        <v>5</v>
      </c>
      <c r="BK41" s="12">
        <v>5</v>
      </c>
      <c r="BL41" s="12">
        <v>5</v>
      </c>
      <c r="BM41" s="12">
        <v>5</v>
      </c>
      <c r="BN41" s="12">
        <v>6</v>
      </c>
      <c r="BO41" s="12">
        <v>6</v>
      </c>
      <c r="BP41" s="12">
        <v>3</v>
      </c>
      <c r="BQ41" s="12">
        <v>3</v>
      </c>
      <c r="BR41" s="12">
        <v>3</v>
      </c>
      <c r="BS41" s="12">
        <v>3</v>
      </c>
      <c r="BT41" s="12">
        <v>3</v>
      </c>
      <c r="BU41" s="12">
        <v>3</v>
      </c>
      <c r="BV41" s="12">
        <v>3</v>
      </c>
      <c r="BW41" s="12">
        <v>3</v>
      </c>
      <c r="BX41" s="12">
        <v>3</v>
      </c>
      <c r="BY41" s="12">
        <v>3</v>
      </c>
      <c r="BZ41" s="12">
        <v>3</v>
      </c>
      <c r="CA41" s="12">
        <v>3</v>
      </c>
      <c r="CB41" s="12">
        <v>3</v>
      </c>
      <c r="CC41" s="12">
        <v>3</v>
      </c>
      <c r="CD41" s="12">
        <v>3</v>
      </c>
      <c r="CE41" s="12">
        <v>3</v>
      </c>
      <c r="CF41" s="12">
        <v>3</v>
      </c>
      <c r="CG41" s="12">
        <v>3</v>
      </c>
      <c r="CH41" s="12">
        <v>3</v>
      </c>
      <c r="CI41" s="12">
        <v>3</v>
      </c>
      <c r="CJ41" s="12">
        <v>3</v>
      </c>
      <c r="CK41" s="12">
        <v>3</v>
      </c>
      <c r="CL41" s="12">
        <v>3</v>
      </c>
      <c r="CM41" s="12">
        <v>3</v>
      </c>
      <c r="CN41" s="12">
        <v>3</v>
      </c>
      <c r="CO41" s="12">
        <v>3</v>
      </c>
      <c r="CP41" s="12">
        <v>3</v>
      </c>
      <c r="CQ41" s="12">
        <v>3</v>
      </c>
      <c r="CR41" s="12">
        <v>3</v>
      </c>
      <c r="CS41" s="12">
        <v>3</v>
      </c>
      <c r="CT41" s="12">
        <v>3</v>
      </c>
      <c r="CU41" s="12">
        <v>3</v>
      </c>
      <c r="CV41" s="12">
        <v>3</v>
      </c>
      <c r="CW41" s="12">
        <v>3</v>
      </c>
      <c r="CX41" s="12">
        <v>3</v>
      </c>
      <c r="CY41" s="12">
        <v>3</v>
      </c>
      <c r="CZ41" s="12">
        <v>3</v>
      </c>
      <c r="DA41" s="12">
        <v>3</v>
      </c>
      <c r="DB41" s="12">
        <v>3</v>
      </c>
      <c r="DC41" s="12">
        <v>3</v>
      </c>
      <c r="DD41" s="12">
        <v>3</v>
      </c>
      <c r="DE41" s="12">
        <v>3</v>
      </c>
      <c r="DF41" s="12">
        <v>3</v>
      </c>
      <c r="DG41" s="12">
        <v>3</v>
      </c>
      <c r="DH41" s="12">
        <v>3</v>
      </c>
      <c r="DI41" s="12">
        <v>3</v>
      </c>
      <c r="DJ41" s="12">
        <v>3</v>
      </c>
      <c r="DK41" s="12">
        <v>3</v>
      </c>
      <c r="DL41" s="12">
        <v>3</v>
      </c>
      <c r="DM41" s="12">
        <v>3</v>
      </c>
      <c r="DN41" s="12">
        <v>3</v>
      </c>
      <c r="DO41" s="12">
        <v>3</v>
      </c>
      <c r="DP41" s="12">
        <v>3</v>
      </c>
      <c r="DQ41" s="12">
        <v>3</v>
      </c>
      <c r="DR41" s="12">
        <v>3</v>
      </c>
      <c r="DS41" s="12">
        <v>3</v>
      </c>
      <c r="DT41" s="12">
        <v>3</v>
      </c>
      <c r="DU41" s="12">
        <v>3</v>
      </c>
      <c r="DV41" s="12">
        <v>3</v>
      </c>
      <c r="DW41" s="12">
        <v>4</v>
      </c>
      <c r="DX41" s="12">
        <v>4</v>
      </c>
      <c r="DY41" s="12">
        <v>4</v>
      </c>
      <c r="DZ41" s="12">
        <v>4</v>
      </c>
      <c r="EA41" s="12">
        <v>4</v>
      </c>
      <c r="EB41" s="12">
        <v>4</v>
      </c>
      <c r="EC41" s="12">
        <v>4</v>
      </c>
      <c r="ED41" s="12">
        <v>4</v>
      </c>
      <c r="EE41" s="12">
        <v>5</v>
      </c>
      <c r="EF41" s="12">
        <v>5</v>
      </c>
      <c r="EG41" s="12">
        <v>3</v>
      </c>
      <c r="EH41" s="12">
        <v>3</v>
      </c>
      <c r="EI41" s="12">
        <v>3</v>
      </c>
      <c r="EJ41" s="12">
        <v>3</v>
      </c>
      <c r="EK41" s="12">
        <v>3</v>
      </c>
      <c r="EL41" s="12">
        <v>3</v>
      </c>
      <c r="EM41" s="12">
        <v>3</v>
      </c>
      <c r="EN41" s="12">
        <v>3</v>
      </c>
      <c r="EO41" s="12">
        <v>3</v>
      </c>
      <c r="EP41" s="12">
        <v>3</v>
      </c>
      <c r="EQ41" s="12">
        <v>3</v>
      </c>
      <c r="ER41" s="12">
        <v>3</v>
      </c>
      <c r="ES41" s="12">
        <v>3</v>
      </c>
      <c r="ET41" s="12">
        <v>3</v>
      </c>
      <c r="EU41" s="12">
        <v>3</v>
      </c>
      <c r="EV41" s="12">
        <v>3</v>
      </c>
      <c r="EW41" s="12">
        <v>3</v>
      </c>
      <c r="EX41" s="12">
        <v>3</v>
      </c>
      <c r="EY41" s="12">
        <v>3</v>
      </c>
      <c r="EZ41" s="12">
        <v>3</v>
      </c>
      <c r="FA41" s="12">
        <v>3</v>
      </c>
      <c r="FB41" s="12">
        <v>3</v>
      </c>
      <c r="FC41" s="12">
        <v>3</v>
      </c>
      <c r="FD41" s="12">
        <v>3</v>
      </c>
      <c r="FE41" s="12">
        <v>3</v>
      </c>
      <c r="FF41" s="12">
        <v>3</v>
      </c>
      <c r="FG41" s="12">
        <v>3</v>
      </c>
      <c r="FH41" s="12">
        <v>3</v>
      </c>
      <c r="FI41" s="12">
        <v>3</v>
      </c>
      <c r="FJ41" s="12">
        <v>3</v>
      </c>
      <c r="FK41" s="12">
        <v>3</v>
      </c>
      <c r="FL41" s="12">
        <v>3</v>
      </c>
      <c r="FM41" s="12">
        <v>3</v>
      </c>
      <c r="FN41" s="12">
        <v>3</v>
      </c>
      <c r="FO41" s="12">
        <v>3</v>
      </c>
      <c r="FP41" s="12">
        <v>3</v>
      </c>
      <c r="FQ41" s="12">
        <v>3</v>
      </c>
      <c r="FR41" s="12">
        <v>3</v>
      </c>
      <c r="FS41" s="12">
        <v>3</v>
      </c>
      <c r="FT41" s="12">
        <v>3</v>
      </c>
      <c r="FU41" s="12">
        <v>3</v>
      </c>
      <c r="FV41" s="12">
        <v>3</v>
      </c>
      <c r="FW41" s="12">
        <v>3</v>
      </c>
      <c r="FX41" s="12">
        <v>3</v>
      </c>
      <c r="FY41" s="12">
        <v>3</v>
      </c>
      <c r="FZ41" s="12">
        <v>3</v>
      </c>
      <c r="GA41" s="12">
        <v>3</v>
      </c>
      <c r="GB41" s="12">
        <v>3</v>
      </c>
      <c r="GC41" s="12">
        <v>3</v>
      </c>
      <c r="GD41" s="12">
        <v>3</v>
      </c>
      <c r="GE41" s="12">
        <v>3</v>
      </c>
      <c r="GF41" s="12">
        <v>3</v>
      </c>
      <c r="GG41" s="12">
        <v>3</v>
      </c>
      <c r="GH41" s="12">
        <v>3</v>
      </c>
      <c r="GI41" s="12">
        <v>3</v>
      </c>
      <c r="GJ41" s="12">
        <v>3</v>
      </c>
      <c r="GK41" s="12">
        <v>3</v>
      </c>
      <c r="GL41" s="12">
        <v>3</v>
      </c>
      <c r="GM41" s="12">
        <v>3</v>
      </c>
      <c r="GN41" s="12">
        <v>3</v>
      </c>
      <c r="GO41" s="12">
        <v>3</v>
      </c>
      <c r="GP41" s="12">
        <v>3</v>
      </c>
      <c r="GQ41" s="12">
        <v>3</v>
      </c>
      <c r="GR41" s="12">
        <v>3</v>
      </c>
      <c r="GS41" s="12">
        <v>3</v>
      </c>
      <c r="GT41" s="12">
        <v>3</v>
      </c>
      <c r="GU41" s="12">
        <v>3</v>
      </c>
      <c r="GV41" s="12">
        <v>3</v>
      </c>
      <c r="GW41" s="12">
        <v>3</v>
      </c>
      <c r="GX41" s="12">
        <v>3</v>
      </c>
      <c r="GY41" s="12">
        <v>3</v>
      </c>
      <c r="GZ41" s="12">
        <v>3</v>
      </c>
      <c r="HA41" s="12">
        <v>3</v>
      </c>
      <c r="HB41" s="12">
        <v>3</v>
      </c>
      <c r="HC41" s="12">
        <v>3</v>
      </c>
      <c r="HD41" s="12">
        <v>3</v>
      </c>
      <c r="HE41" s="12">
        <v>3</v>
      </c>
      <c r="HF41" s="12">
        <v>3</v>
      </c>
      <c r="HG41" s="12">
        <v>3</v>
      </c>
      <c r="HH41" s="12">
        <v>3</v>
      </c>
      <c r="HI41" s="12">
        <v>3</v>
      </c>
    </row>
    <row r="43" spans="1:217" x14ac:dyDescent="0.4">
      <c r="F43" s="86"/>
      <c r="G43" s="86"/>
      <c r="H43" s="86"/>
      <c r="I43" s="86"/>
      <c r="J43" s="86"/>
      <c r="K43" s="86"/>
      <c r="L43" s="86"/>
      <c r="M43" s="86"/>
      <c r="N43" s="86"/>
    </row>
    <row r="44" spans="1:217" x14ac:dyDescent="0.4">
      <c r="F44" s="87"/>
      <c r="G44" s="87"/>
      <c r="H44" s="87"/>
      <c r="I44" s="87"/>
      <c r="J44" s="87"/>
      <c r="K44" s="87"/>
      <c r="L44" s="87"/>
      <c r="M44" s="87"/>
      <c r="N44" s="87"/>
    </row>
    <row r="69" spans="2:2" x14ac:dyDescent="0.4">
      <c r="B69" s="52"/>
    </row>
    <row r="70" spans="2:2" x14ac:dyDescent="0.4">
      <c r="B70" s="52"/>
    </row>
    <row r="71" spans="2:2" x14ac:dyDescent="0.4">
      <c r="B71" s="52"/>
    </row>
  </sheetData>
  <sheetProtection algorithmName="SHA-512" hashValue="mAuNN1HKx0FQxvXbDVcXf6ifsb8bKev9ZPmWVySwJ9WdemopL/uC5bPG/aJDFYeSt17uSHaUsP7eEBzpmctRqg==" saltValue="xS295OlSPXtKRaRkTEUnyQ==" spinCount="100000" sheet="1" formatCells="0" formatColumns="0" formatRows="0" insertColumns="0" insertRows="0" insertHyperlinks="0" deleteColumns="0" deleteRows="0" sort="0" autoFilter="0" pivotTables="0"/>
  <mergeCells count="17">
    <mergeCell ref="EP4:EZ4"/>
    <mergeCell ref="FA4:FZ4"/>
    <mergeCell ref="GA4:GE4"/>
    <mergeCell ref="GF4:GO4"/>
    <mergeCell ref="GP4:HI4"/>
    <mergeCell ref="EH4:EO4"/>
    <mergeCell ref="B4:B5"/>
    <mergeCell ref="C4:C5"/>
    <mergeCell ref="D4:D5"/>
    <mergeCell ref="F4:W4"/>
    <mergeCell ref="X4:AF4"/>
    <mergeCell ref="AG4:AZ4"/>
    <mergeCell ref="BA4:BO4"/>
    <mergeCell ref="BP4:BX4"/>
    <mergeCell ref="BY4:CH4"/>
    <mergeCell ref="CI4:DH4"/>
    <mergeCell ref="DI4:EG4"/>
  </mergeCells>
  <phoneticPr fontId="3"/>
  <pageMargins left="0.23622047244094491" right="0.23622047244094491" top="0.74803149606299213" bottom="0.74803149606299213" header="0.31496062992125984" footer="0.31496062992125984"/>
  <pageSetup paperSize="9" scale="65" fitToWidth="1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4"/>
  <sheetViews>
    <sheetView workbookViewId="0">
      <selection activeCell="C29" sqref="C29"/>
    </sheetView>
  </sheetViews>
  <sheetFormatPr defaultRowHeight="13.5" x14ac:dyDescent="0.4"/>
  <cols>
    <col min="1" max="1" width="2.625" style="1" customWidth="1"/>
    <col min="2" max="2" width="7.625" style="1" customWidth="1"/>
    <col min="3" max="3" width="44.375" style="1" customWidth="1"/>
    <col min="4" max="4" width="9" style="1" customWidth="1"/>
    <col min="5" max="16384" width="9" style="1"/>
  </cols>
  <sheetData>
    <row r="2" spans="2:8" ht="24" x14ac:dyDescent="0.4">
      <c r="B2" s="26"/>
      <c r="C2" s="27"/>
      <c r="D2" s="198" t="s">
        <v>365</v>
      </c>
      <c r="E2" s="199"/>
      <c r="F2" s="28" t="s">
        <v>278</v>
      </c>
      <c r="G2" s="29" t="s">
        <v>279</v>
      </c>
      <c r="H2" s="30" t="s">
        <v>280</v>
      </c>
    </row>
    <row r="3" spans="2:8" x14ac:dyDescent="0.4">
      <c r="B3" s="31"/>
      <c r="C3" s="32"/>
      <c r="D3" s="200" t="s">
        <v>281</v>
      </c>
      <c r="E3" s="201"/>
      <c r="F3" s="202" t="s">
        <v>282</v>
      </c>
      <c r="G3" s="202" t="s">
        <v>283</v>
      </c>
      <c r="H3" s="195" t="s">
        <v>284</v>
      </c>
    </row>
    <row r="4" spans="2:8" x14ac:dyDescent="0.4">
      <c r="B4" s="33"/>
      <c r="C4" s="34"/>
      <c r="D4" s="35" t="s">
        <v>285</v>
      </c>
      <c r="E4" s="35" t="s">
        <v>286</v>
      </c>
      <c r="F4" s="203"/>
      <c r="G4" s="203"/>
      <c r="H4" s="196"/>
    </row>
    <row r="5" spans="2:8" ht="16.5" customHeight="1" x14ac:dyDescent="0.4">
      <c r="B5" s="204" t="s">
        <v>287</v>
      </c>
      <c r="C5" s="36" t="s">
        <v>257</v>
      </c>
      <c r="D5" s="37">
        <v>1.5699999999999998</v>
      </c>
      <c r="E5" s="37">
        <v>1.23</v>
      </c>
      <c r="F5" s="37">
        <v>0.25</v>
      </c>
      <c r="G5" s="38">
        <v>0.314</v>
      </c>
      <c r="H5" s="12">
        <v>0.51</v>
      </c>
    </row>
    <row r="6" spans="2:8" ht="16.5" customHeight="1" x14ac:dyDescent="0.4">
      <c r="B6" s="202"/>
      <c r="C6" s="39" t="s">
        <v>243</v>
      </c>
      <c r="D6" s="37">
        <v>1.63</v>
      </c>
      <c r="E6" s="37">
        <v>1.23</v>
      </c>
      <c r="F6" s="37">
        <v>0.26</v>
      </c>
      <c r="G6" s="38">
        <v>0.45100000000000001</v>
      </c>
      <c r="H6" s="12">
        <v>0.51</v>
      </c>
    </row>
    <row r="7" spans="2:8" ht="16.5" customHeight="1" x14ac:dyDescent="0.4">
      <c r="B7" s="202"/>
      <c r="C7" s="36" t="s">
        <v>253</v>
      </c>
      <c r="D7" s="37">
        <v>1.39</v>
      </c>
      <c r="E7" s="37">
        <v>1.36</v>
      </c>
      <c r="F7" s="37">
        <v>0.34</v>
      </c>
      <c r="G7" s="38">
        <v>0.46400000000000002</v>
      </c>
      <c r="H7" s="12">
        <v>0.51</v>
      </c>
    </row>
    <row r="8" spans="2:8" ht="16.5" customHeight="1" x14ac:dyDescent="0.4">
      <c r="B8" s="202"/>
      <c r="C8" s="36" t="s">
        <v>271</v>
      </c>
      <c r="D8" s="37">
        <v>2.38</v>
      </c>
      <c r="E8" s="37">
        <v>1.41</v>
      </c>
      <c r="F8" s="37">
        <v>0.2</v>
      </c>
      <c r="G8" s="38">
        <v>0.41199999999999998</v>
      </c>
      <c r="H8" s="12">
        <v>0.51</v>
      </c>
    </row>
    <row r="9" spans="2:8" ht="16.5" customHeight="1" x14ac:dyDescent="0.4">
      <c r="B9" s="202"/>
      <c r="C9" s="40" t="s">
        <v>249</v>
      </c>
      <c r="D9" s="37">
        <v>1.5</v>
      </c>
      <c r="E9" s="37">
        <v>1.1499999999999999</v>
      </c>
      <c r="F9" s="37">
        <v>0.28999999999999998</v>
      </c>
      <c r="G9" s="38">
        <v>0.40400000000000003</v>
      </c>
      <c r="H9" s="12">
        <v>0.51</v>
      </c>
    </row>
    <row r="10" spans="2:8" ht="16.5" customHeight="1" x14ac:dyDescent="0.4">
      <c r="B10" s="202"/>
      <c r="C10" s="36" t="s">
        <v>265</v>
      </c>
      <c r="D10" s="37">
        <v>1.88</v>
      </c>
      <c r="E10" s="37">
        <v>1.38</v>
      </c>
      <c r="F10" s="37">
        <v>0.21</v>
      </c>
      <c r="G10" s="38">
        <v>0.318</v>
      </c>
      <c r="H10" s="12">
        <v>0.51</v>
      </c>
    </row>
    <row r="11" spans="2:8" ht="16.5" customHeight="1" x14ac:dyDescent="0.4">
      <c r="B11" s="202"/>
      <c r="C11" s="36" t="s">
        <v>246</v>
      </c>
      <c r="D11" s="37">
        <v>2.1800000000000002</v>
      </c>
      <c r="E11" s="37">
        <v>1.48</v>
      </c>
      <c r="F11" s="37">
        <v>0.23</v>
      </c>
      <c r="G11" s="38">
        <v>0.35699999999999998</v>
      </c>
      <c r="H11" s="12">
        <v>0.51</v>
      </c>
    </row>
    <row r="12" spans="2:8" ht="16.5" customHeight="1" x14ac:dyDescent="0.4">
      <c r="B12" s="202"/>
      <c r="C12" s="36" t="s">
        <v>242</v>
      </c>
      <c r="D12" s="37">
        <v>2.17</v>
      </c>
      <c r="E12" s="37">
        <v>1.67</v>
      </c>
      <c r="F12" s="37">
        <v>0.21</v>
      </c>
      <c r="G12" s="38">
        <v>0.36199999999999999</v>
      </c>
      <c r="H12" s="12">
        <v>0.51</v>
      </c>
    </row>
    <row r="13" spans="2:8" ht="16.5" customHeight="1" x14ac:dyDescent="0.4">
      <c r="B13" s="202"/>
      <c r="C13" s="36" t="s">
        <v>244</v>
      </c>
      <c r="D13" s="37">
        <v>1.39</v>
      </c>
      <c r="E13" s="37">
        <v>1.23</v>
      </c>
      <c r="F13" s="37">
        <v>0.2</v>
      </c>
      <c r="G13" s="38">
        <v>0.45400000000000001</v>
      </c>
      <c r="H13" s="12">
        <v>0.51</v>
      </c>
    </row>
    <row r="14" spans="2:8" ht="16.5" customHeight="1" x14ac:dyDescent="0.4">
      <c r="B14" s="202"/>
      <c r="C14" s="36" t="s">
        <v>245</v>
      </c>
      <c r="D14" s="37">
        <v>1.5</v>
      </c>
      <c r="E14" s="37">
        <v>1.1499999999999999</v>
      </c>
      <c r="F14" s="37">
        <v>0.2</v>
      </c>
      <c r="G14" s="38">
        <v>0.45</v>
      </c>
      <c r="H14" s="12">
        <v>0.51</v>
      </c>
    </row>
    <row r="15" spans="2:8" ht="16.5" customHeight="1" x14ac:dyDescent="0.4">
      <c r="B15" s="202"/>
      <c r="C15" s="36" t="s">
        <v>258</v>
      </c>
      <c r="D15" s="37">
        <v>1.41</v>
      </c>
      <c r="E15" s="37">
        <v>1.41</v>
      </c>
      <c r="F15" s="37">
        <v>0.17</v>
      </c>
      <c r="G15" s="38">
        <v>0.32</v>
      </c>
      <c r="H15" s="12">
        <v>0.51</v>
      </c>
    </row>
    <row r="16" spans="2:8" ht="16.5" customHeight="1" x14ac:dyDescent="0.4">
      <c r="B16" s="202"/>
      <c r="C16" s="36" t="s">
        <v>277</v>
      </c>
      <c r="D16" s="37">
        <v>1.41</v>
      </c>
      <c r="E16" s="37">
        <v>1.41</v>
      </c>
      <c r="F16" s="37">
        <v>0.17</v>
      </c>
      <c r="G16" s="38">
        <v>0.32</v>
      </c>
      <c r="H16" s="12">
        <v>0.51</v>
      </c>
    </row>
    <row r="17" spans="2:8" ht="16.5" customHeight="1" x14ac:dyDescent="0.4">
      <c r="B17" s="202"/>
      <c r="C17" s="36" t="s">
        <v>261</v>
      </c>
      <c r="D17" s="37">
        <v>2.5499999999999998</v>
      </c>
      <c r="E17" s="37">
        <v>1.32</v>
      </c>
      <c r="F17" s="37">
        <v>0.34</v>
      </c>
      <c r="G17" s="38">
        <v>0.35199999999999998</v>
      </c>
      <c r="H17" s="12">
        <v>0.51</v>
      </c>
    </row>
    <row r="18" spans="2:8" ht="16.5" customHeight="1" x14ac:dyDescent="0.4">
      <c r="B18" s="203"/>
      <c r="C18" s="36" t="s">
        <v>264</v>
      </c>
      <c r="D18" s="37">
        <v>2.5499999999999998</v>
      </c>
      <c r="E18" s="37">
        <v>1.32</v>
      </c>
      <c r="F18" s="37">
        <v>0.34</v>
      </c>
      <c r="G18" s="38">
        <v>0.35199999999999998</v>
      </c>
      <c r="H18" s="12">
        <v>0.51</v>
      </c>
    </row>
    <row r="19" spans="2:8" ht="16.5" customHeight="1" x14ac:dyDescent="0.4">
      <c r="B19" s="194" t="s">
        <v>288</v>
      </c>
      <c r="C19" s="36" t="s">
        <v>272</v>
      </c>
      <c r="D19" s="37">
        <v>1.58</v>
      </c>
      <c r="E19" s="37">
        <v>1.32</v>
      </c>
      <c r="F19" s="37">
        <v>0.26</v>
      </c>
      <c r="G19" s="38">
        <v>0.57299999999999995</v>
      </c>
      <c r="H19" s="12">
        <v>0.48</v>
      </c>
    </row>
    <row r="20" spans="2:8" ht="16.5" customHeight="1" x14ac:dyDescent="0.4">
      <c r="B20" s="195"/>
      <c r="C20" s="36" t="s">
        <v>252</v>
      </c>
      <c r="D20" s="37">
        <v>1.33</v>
      </c>
      <c r="E20" s="37">
        <v>1.18</v>
      </c>
      <c r="F20" s="37">
        <v>0.26</v>
      </c>
      <c r="G20" s="38">
        <v>0.41899999999999998</v>
      </c>
      <c r="H20" s="12">
        <v>0.48</v>
      </c>
    </row>
    <row r="21" spans="2:8" ht="16.5" customHeight="1" x14ac:dyDescent="0.4">
      <c r="B21" s="195"/>
      <c r="C21" s="36" t="s">
        <v>267</v>
      </c>
      <c r="D21" s="37">
        <v>1.4</v>
      </c>
      <c r="E21" s="37">
        <v>1.26</v>
      </c>
      <c r="F21" s="37">
        <v>0.26</v>
      </c>
      <c r="G21" s="38">
        <v>0.624</v>
      </c>
      <c r="H21" s="12">
        <v>0.48</v>
      </c>
    </row>
    <row r="22" spans="2:8" ht="16.5" customHeight="1" x14ac:dyDescent="0.4">
      <c r="B22" s="195"/>
      <c r="C22" s="36" t="s">
        <v>266</v>
      </c>
      <c r="D22" s="37">
        <v>1.33</v>
      </c>
      <c r="E22" s="37">
        <v>1.18</v>
      </c>
      <c r="F22" s="37">
        <v>0.26</v>
      </c>
      <c r="G22" s="38">
        <v>0.29099999999999998</v>
      </c>
      <c r="H22" s="12">
        <v>0.48</v>
      </c>
    </row>
    <row r="23" spans="2:8" ht="16.5" customHeight="1" x14ac:dyDescent="0.4">
      <c r="B23" s="195"/>
      <c r="C23" s="36" t="s">
        <v>276</v>
      </c>
      <c r="D23" s="37">
        <v>1.33</v>
      </c>
      <c r="E23" s="37">
        <v>1.25</v>
      </c>
      <c r="F23" s="37">
        <v>0.26</v>
      </c>
      <c r="G23" s="38">
        <v>0.45400000000000001</v>
      </c>
      <c r="H23" s="12">
        <v>0.48</v>
      </c>
    </row>
    <row r="24" spans="2:8" ht="16.5" customHeight="1" x14ac:dyDescent="0.4">
      <c r="B24" s="195"/>
      <c r="C24" s="36" t="s">
        <v>269</v>
      </c>
      <c r="D24" s="37">
        <v>1.33</v>
      </c>
      <c r="E24" s="37">
        <v>1.18</v>
      </c>
      <c r="F24" s="37">
        <v>0.26</v>
      </c>
      <c r="G24" s="38">
        <v>0.49399999999999999</v>
      </c>
      <c r="H24" s="12">
        <v>0.48</v>
      </c>
    </row>
    <row r="25" spans="2:8" ht="16.5" customHeight="1" x14ac:dyDescent="0.4">
      <c r="B25" s="195"/>
      <c r="C25" s="36" t="s">
        <v>254</v>
      </c>
      <c r="D25" s="37">
        <v>1.58</v>
      </c>
      <c r="E25" s="37">
        <v>1.28</v>
      </c>
      <c r="F25" s="37">
        <v>0.26</v>
      </c>
      <c r="G25" s="38">
        <v>0.61099999999999999</v>
      </c>
      <c r="H25" s="12">
        <v>0.48</v>
      </c>
    </row>
    <row r="26" spans="2:8" ht="16.5" customHeight="1" x14ac:dyDescent="0.4">
      <c r="B26" s="195"/>
      <c r="C26" s="36" t="s">
        <v>248</v>
      </c>
      <c r="D26" s="37">
        <v>1.33</v>
      </c>
      <c r="E26" s="37">
        <v>1.18</v>
      </c>
      <c r="F26" s="37">
        <v>0.26</v>
      </c>
      <c r="G26" s="38">
        <v>0.45400000000000001</v>
      </c>
      <c r="H26" s="12">
        <v>0.48</v>
      </c>
    </row>
    <row r="27" spans="2:8" ht="16.5" customHeight="1" x14ac:dyDescent="0.4">
      <c r="B27" s="195"/>
      <c r="C27" s="36" t="s">
        <v>273</v>
      </c>
      <c r="D27" s="37">
        <v>1.33</v>
      </c>
      <c r="E27" s="37">
        <v>1.18</v>
      </c>
      <c r="F27" s="37">
        <v>0.26</v>
      </c>
      <c r="G27" s="38">
        <v>0.38600000000000001</v>
      </c>
      <c r="H27" s="12">
        <v>0.48</v>
      </c>
    </row>
    <row r="28" spans="2:8" ht="16.5" customHeight="1" x14ac:dyDescent="0.4">
      <c r="B28" s="195"/>
      <c r="C28" s="36" t="s">
        <v>247</v>
      </c>
      <c r="D28" s="37">
        <v>1.33</v>
      </c>
      <c r="E28" s="37">
        <v>1.18</v>
      </c>
      <c r="F28" s="37">
        <v>0.26</v>
      </c>
      <c r="G28" s="38">
        <v>0.51900000000000002</v>
      </c>
      <c r="H28" s="12">
        <v>0.48</v>
      </c>
    </row>
    <row r="29" spans="2:8" ht="16.5" customHeight="1" x14ac:dyDescent="0.4">
      <c r="B29" s="195"/>
      <c r="C29" s="36" t="s">
        <v>250</v>
      </c>
      <c r="D29" s="37">
        <v>1.33</v>
      </c>
      <c r="E29" s="37">
        <v>1.18</v>
      </c>
      <c r="F29" s="37">
        <v>0.26</v>
      </c>
      <c r="G29" s="38">
        <v>0.34399999999999997</v>
      </c>
      <c r="H29" s="12">
        <v>0.48</v>
      </c>
    </row>
    <row r="30" spans="2:8" ht="16.5" customHeight="1" x14ac:dyDescent="0.4">
      <c r="B30" s="195"/>
      <c r="C30" s="36" t="s">
        <v>255</v>
      </c>
      <c r="D30" s="37">
        <v>1.33</v>
      </c>
      <c r="E30" s="37">
        <v>1.18</v>
      </c>
      <c r="F30" s="37">
        <v>0.26</v>
      </c>
      <c r="G30" s="38">
        <v>0.36899999999999999</v>
      </c>
      <c r="H30" s="12">
        <v>0.48</v>
      </c>
    </row>
    <row r="31" spans="2:8" ht="16.5" customHeight="1" x14ac:dyDescent="0.4">
      <c r="B31" s="195"/>
      <c r="C31" s="40" t="s">
        <v>270</v>
      </c>
      <c r="D31" s="37">
        <v>1.33</v>
      </c>
      <c r="E31" s="37">
        <v>1.18</v>
      </c>
      <c r="F31" s="37">
        <v>0.26</v>
      </c>
      <c r="G31" s="38">
        <v>0.39800000000000002</v>
      </c>
      <c r="H31" s="12">
        <v>0.48</v>
      </c>
    </row>
    <row r="32" spans="2:8" ht="16.5" customHeight="1" x14ac:dyDescent="0.4">
      <c r="B32" s="195"/>
      <c r="C32" s="36" t="s">
        <v>251</v>
      </c>
      <c r="D32" s="37">
        <v>1.33</v>
      </c>
      <c r="E32" s="37">
        <v>1.18</v>
      </c>
      <c r="F32" s="37">
        <v>0.26</v>
      </c>
      <c r="G32" s="38">
        <v>0.23400000000000001</v>
      </c>
      <c r="H32" s="12">
        <v>0.48</v>
      </c>
    </row>
    <row r="33" spans="2:8" ht="16.5" customHeight="1" x14ac:dyDescent="0.4">
      <c r="B33" s="195"/>
      <c r="C33" s="36" t="s">
        <v>274</v>
      </c>
      <c r="D33" s="37">
        <v>1.41</v>
      </c>
      <c r="E33" s="37">
        <v>1.41</v>
      </c>
      <c r="F33" s="37">
        <v>0.16</v>
      </c>
      <c r="G33" s="38">
        <v>0.66</v>
      </c>
      <c r="H33" s="12">
        <v>0.48</v>
      </c>
    </row>
    <row r="34" spans="2:8" ht="16.5" customHeight="1" x14ac:dyDescent="0.4">
      <c r="B34" s="195"/>
      <c r="C34" s="36" t="s">
        <v>268</v>
      </c>
      <c r="D34" s="37">
        <v>1.41</v>
      </c>
      <c r="E34" s="37">
        <v>1.41</v>
      </c>
      <c r="F34" s="37">
        <v>0.16</v>
      </c>
      <c r="G34" s="38">
        <v>0.66</v>
      </c>
      <c r="H34" s="12">
        <v>0.48</v>
      </c>
    </row>
    <row r="35" spans="2:8" ht="16.5" customHeight="1" x14ac:dyDescent="0.4">
      <c r="B35" s="195"/>
      <c r="C35" s="36" t="s">
        <v>256</v>
      </c>
      <c r="D35" s="37">
        <v>1.31</v>
      </c>
      <c r="E35" s="37">
        <v>1.2</v>
      </c>
      <c r="F35" s="37">
        <v>0.26</v>
      </c>
      <c r="G35" s="38">
        <v>0.46800000000000003</v>
      </c>
      <c r="H35" s="12">
        <v>0.48</v>
      </c>
    </row>
    <row r="36" spans="2:8" ht="16.5" customHeight="1" x14ac:dyDescent="0.4">
      <c r="B36" s="195"/>
      <c r="C36" s="36" t="s">
        <v>262</v>
      </c>
      <c r="D36" s="37">
        <v>1.31</v>
      </c>
      <c r="E36" s="37">
        <v>1.2</v>
      </c>
      <c r="F36" s="37">
        <v>0.26</v>
      </c>
      <c r="G36" s="38">
        <v>0.46800000000000003</v>
      </c>
      <c r="H36" s="12">
        <v>0.48</v>
      </c>
    </row>
    <row r="37" spans="2:8" ht="16.5" customHeight="1" x14ac:dyDescent="0.4">
      <c r="B37" s="195"/>
      <c r="C37" s="36" t="s">
        <v>259</v>
      </c>
      <c r="D37" s="37">
        <v>1.31</v>
      </c>
      <c r="E37" s="37">
        <v>1.2</v>
      </c>
      <c r="F37" s="37">
        <v>0.26</v>
      </c>
      <c r="G37" s="38">
        <v>0.46800000000000003</v>
      </c>
      <c r="H37" s="12">
        <v>0.48</v>
      </c>
    </row>
    <row r="38" spans="2:8" ht="16.5" customHeight="1" x14ac:dyDescent="0.4">
      <c r="B38" s="195"/>
      <c r="C38" s="36" t="s">
        <v>275</v>
      </c>
      <c r="D38" s="37">
        <v>1.4</v>
      </c>
      <c r="E38" s="37">
        <v>1.26</v>
      </c>
      <c r="F38" s="37">
        <v>0.26</v>
      </c>
      <c r="G38" s="38">
        <v>0.624</v>
      </c>
      <c r="H38" s="12">
        <v>0.48</v>
      </c>
    </row>
    <row r="39" spans="2:8" ht="16.5" customHeight="1" x14ac:dyDescent="0.4">
      <c r="B39" s="195"/>
      <c r="C39" s="36" t="s">
        <v>260</v>
      </c>
      <c r="D39" s="37">
        <v>1.4</v>
      </c>
      <c r="E39" s="37">
        <v>1.26</v>
      </c>
      <c r="F39" s="37">
        <v>0.26</v>
      </c>
      <c r="G39" s="38">
        <v>0.624</v>
      </c>
      <c r="H39" s="12">
        <v>0.48</v>
      </c>
    </row>
    <row r="40" spans="2:8" ht="16.5" customHeight="1" x14ac:dyDescent="0.4">
      <c r="B40" s="196"/>
      <c r="C40" s="36" t="s">
        <v>289</v>
      </c>
      <c r="D40" s="37">
        <v>1.4</v>
      </c>
      <c r="E40" s="37">
        <v>1.26</v>
      </c>
      <c r="F40" s="37">
        <v>0.26</v>
      </c>
      <c r="G40" s="38">
        <v>0.624</v>
      </c>
      <c r="H40" s="12">
        <v>0.48</v>
      </c>
    </row>
    <row r="42" spans="2:8" x14ac:dyDescent="0.4">
      <c r="B42" s="41" t="s">
        <v>290</v>
      </c>
      <c r="C42" s="197" t="s">
        <v>291</v>
      </c>
      <c r="D42" s="197"/>
      <c r="E42" s="197"/>
      <c r="F42" s="197"/>
      <c r="G42" s="197"/>
      <c r="H42" s="197"/>
    </row>
    <row r="43" spans="2:8" x14ac:dyDescent="0.4">
      <c r="C43" s="197"/>
      <c r="D43" s="197"/>
      <c r="E43" s="197"/>
      <c r="F43" s="197"/>
      <c r="G43" s="197"/>
      <c r="H43" s="197"/>
    </row>
    <row r="44" spans="2:8" x14ac:dyDescent="0.4">
      <c r="C44" s="1" t="s">
        <v>292</v>
      </c>
    </row>
  </sheetData>
  <sheetProtection algorithmName="SHA-512" hashValue="BJR8kvb1ZJrsyKQgTdgqfBhJwgd94vkhSvafNdGg9wBwOHxdEj4aVSOGeJ8ovnX/Cg/OPc4SvTI08/9K/knmsQ==" saltValue="l1Bi2npEYSY+LLIKfPAl/A==" spinCount="100000" sheet="1" formatCells="0" formatColumns="0" formatRows="0" insertColumns="0" insertRows="0" insertHyperlinks="0" deleteColumns="0" deleteRows="0" sort="0" autoFilter="0" pivotTables="0"/>
  <mergeCells count="8">
    <mergeCell ref="B19:B40"/>
    <mergeCell ref="C42:H43"/>
    <mergeCell ref="D2:E2"/>
    <mergeCell ref="D3:E3"/>
    <mergeCell ref="F3:F4"/>
    <mergeCell ref="G3:G4"/>
    <mergeCell ref="H3:H4"/>
    <mergeCell ref="B5:B18"/>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8"/>
  <sheetViews>
    <sheetView workbookViewId="0">
      <selection activeCell="H3" sqref="H3"/>
    </sheetView>
  </sheetViews>
  <sheetFormatPr defaultRowHeight="13.5" x14ac:dyDescent="0.4"/>
  <cols>
    <col min="1" max="1" width="2.625" style="1" customWidth="1"/>
    <col min="2" max="8" width="10.625" style="1" customWidth="1"/>
    <col min="9" max="9" width="2.75" style="1" customWidth="1"/>
    <col min="10" max="10" width="16.125" style="1" customWidth="1"/>
    <col min="11" max="11" width="15.625" style="1" customWidth="1"/>
    <col min="12" max="12" width="11.625" style="1" customWidth="1"/>
    <col min="13" max="13" width="9" style="1" customWidth="1"/>
    <col min="14" max="16384" width="9" style="1"/>
  </cols>
  <sheetData>
    <row r="2" spans="1:16" x14ac:dyDescent="0.4">
      <c r="B2" s="14" t="s">
        <v>293</v>
      </c>
      <c r="C2" s="14" t="s">
        <v>12</v>
      </c>
      <c r="D2" s="193" t="s">
        <v>294</v>
      </c>
      <c r="E2" s="193"/>
      <c r="F2" s="193"/>
    </row>
    <row r="3" spans="1:16" x14ac:dyDescent="0.4">
      <c r="B3" s="44" t="e">
        <f>樹種!C2</f>
        <v>#N/A</v>
      </c>
      <c r="C3" s="44" t="e">
        <f>樹種!D2</f>
        <v>#N/A</v>
      </c>
      <c r="D3" s="205">
        <f>樹種!B2</f>
        <v>0</v>
      </c>
      <c r="E3" s="205"/>
      <c r="F3" s="205"/>
    </row>
    <row r="5" spans="1:16" x14ac:dyDescent="0.4">
      <c r="B5" s="45" t="s">
        <v>3</v>
      </c>
      <c r="C5" s="46" t="s">
        <v>4</v>
      </c>
      <c r="D5" s="45" t="s">
        <v>5</v>
      </c>
      <c r="E5" s="47" t="s">
        <v>295</v>
      </c>
      <c r="F5" s="47" t="s">
        <v>296</v>
      </c>
      <c r="G5" s="48" t="s">
        <v>297</v>
      </c>
      <c r="H5" s="47" t="s">
        <v>280</v>
      </c>
      <c r="I5" s="49"/>
      <c r="J5" s="50" t="s">
        <v>298</v>
      </c>
      <c r="K5" s="50" t="s">
        <v>384</v>
      </c>
      <c r="L5" s="78"/>
      <c r="M5" s="78"/>
      <c r="O5" s="78"/>
    </row>
    <row r="6" spans="1:16" x14ac:dyDescent="0.4">
      <c r="A6" s="79"/>
      <c r="B6" s="6"/>
      <c r="C6" s="7" t="s">
        <v>6</v>
      </c>
      <c r="D6" s="6" t="s">
        <v>7</v>
      </c>
      <c r="E6" s="6" t="s">
        <v>281</v>
      </c>
      <c r="F6" s="6" t="s">
        <v>282</v>
      </c>
      <c r="G6" s="51" t="s">
        <v>283</v>
      </c>
      <c r="H6" s="6" t="s">
        <v>284</v>
      </c>
      <c r="I6" s="52"/>
      <c r="J6" s="53" t="s">
        <v>380</v>
      </c>
      <c r="K6" s="53" t="s">
        <v>299</v>
      </c>
      <c r="L6" s="80"/>
      <c r="M6" s="80"/>
      <c r="O6" s="80"/>
      <c r="P6" s="80"/>
    </row>
    <row r="7" spans="1:16" ht="15.75" x14ac:dyDescent="0.4">
      <c r="A7" s="52"/>
      <c r="B7" s="8" t="s">
        <v>8</v>
      </c>
      <c r="C7" s="9" t="s">
        <v>9</v>
      </c>
      <c r="D7" s="9" t="s">
        <v>9</v>
      </c>
      <c r="E7" s="8"/>
      <c r="F7" s="8"/>
      <c r="G7" s="54" t="s">
        <v>300</v>
      </c>
      <c r="H7" s="8" t="s">
        <v>301</v>
      </c>
      <c r="I7" s="55"/>
      <c r="J7" s="56" t="s">
        <v>302</v>
      </c>
      <c r="K7" s="56" t="s">
        <v>302</v>
      </c>
      <c r="L7" s="80"/>
      <c r="M7" s="80"/>
      <c r="O7" s="80"/>
      <c r="P7" s="80"/>
    </row>
    <row r="8" spans="1:16" x14ac:dyDescent="0.4">
      <c r="A8" s="55"/>
      <c r="B8" s="57">
        <v>1</v>
      </c>
      <c r="C8" s="58" t="e">
        <f>IF(b!B7="","",VLOOKUP(B8,b!$B$7:$D$166,2,FALSE))</f>
        <v>#N/A</v>
      </c>
      <c r="D8" s="58" t="e">
        <f>IF(b!B7="","",VLOOKUP(B8,b!$B$7:$D$166,3,FALSE))</f>
        <v>#N/A</v>
      </c>
      <c r="E8" s="59" t="e">
        <f>VLOOKUP($D$3,パラメータ!$C$5:$E$40,2,FALSE)</f>
        <v>#N/A</v>
      </c>
      <c r="F8" s="59" t="e">
        <f>VLOOKUP($D$3,パラメータ!$C$5:$F$40,4,FALSE)</f>
        <v>#N/A</v>
      </c>
      <c r="G8" s="59" t="e">
        <f>VLOOKUP($D$3,パラメータ!$C$5:$G$40,5,FALSE)</f>
        <v>#N/A</v>
      </c>
      <c r="H8" s="59" t="e">
        <f>VLOOKUP($D$3,パラメータ!$C$5:$H$40,6,FALSE)</f>
        <v>#N/A</v>
      </c>
      <c r="I8" s="60"/>
      <c r="J8" s="61" t="e">
        <f>IF(C8="","",C8*G8*E8*(1+F8)*H8)</f>
        <v>#N/A</v>
      </c>
      <c r="K8" s="61" t="e">
        <f>IF(D8="","",D8*G8*E8*(1+F8)*H8)</f>
        <v>#N/A</v>
      </c>
      <c r="L8" s="81"/>
      <c r="M8" s="81"/>
      <c r="O8" s="81"/>
      <c r="P8" s="81"/>
    </row>
    <row r="9" spans="1:16" x14ac:dyDescent="0.4">
      <c r="B9" s="57">
        <v>2</v>
      </c>
      <c r="C9" s="58" t="e">
        <f>IF(b!B8="","",VLOOKUP(B9,b!$B$7:$D$166,2,FALSE))</f>
        <v>#N/A</v>
      </c>
      <c r="D9" s="58" t="e">
        <f>IF(b!B8="","",VLOOKUP(B9,b!$B$7:$D$166,3,FALSE))</f>
        <v>#N/A</v>
      </c>
      <c r="E9" s="59" t="e">
        <f>VLOOKUP($D$3,パラメータ!$C$5:$E$40,2,FALSE)</f>
        <v>#N/A</v>
      </c>
      <c r="F9" s="59" t="e">
        <f>VLOOKUP($D$3,パラメータ!$C$5:$F$40,4,FALSE)</f>
        <v>#N/A</v>
      </c>
      <c r="G9" s="59" t="e">
        <f>VLOOKUP($D$3,パラメータ!$C$5:$G$40,5,FALSE)</f>
        <v>#N/A</v>
      </c>
      <c r="H9" s="59" t="e">
        <f>VLOOKUP($D$3,パラメータ!$C$5:$H$40,6,FALSE)</f>
        <v>#N/A</v>
      </c>
      <c r="I9" s="60"/>
      <c r="J9" s="61" t="e">
        <f t="shared" ref="J9:J167" si="0">IF(C9="","",C9*G9*E9*(1+F9)*H9)</f>
        <v>#N/A</v>
      </c>
      <c r="K9" s="61" t="e">
        <f t="shared" ref="K9:K167" si="1">IF(D9="","",D9*G9*E9*(1+F9)*H9)</f>
        <v>#N/A</v>
      </c>
      <c r="L9" s="62"/>
      <c r="M9" s="62"/>
    </row>
    <row r="10" spans="1:16" x14ac:dyDescent="0.4">
      <c r="B10" s="57">
        <v>3</v>
      </c>
      <c r="C10" s="58" t="e">
        <f>IF(b!B9="","",VLOOKUP(B10,b!$B$7:$D$166,2,FALSE))</f>
        <v>#N/A</v>
      </c>
      <c r="D10" s="58" t="e">
        <f>IF(b!B9="","",VLOOKUP(B10,b!$B$7:$D$166,3,FALSE))</f>
        <v>#N/A</v>
      </c>
      <c r="E10" s="59" t="e">
        <f>VLOOKUP($D$3,パラメータ!$C$5:$E$40,2,FALSE)</f>
        <v>#N/A</v>
      </c>
      <c r="F10" s="59" t="e">
        <f>VLOOKUP($D$3,パラメータ!$C$5:$F$40,4,FALSE)</f>
        <v>#N/A</v>
      </c>
      <c r="G10" s="59" t="e">
        <f>VLOOKUP($D$3,パラメータ!$C$5:$G$40,5,FALSE)</f>
        <v>#N/A</v>
      </c>
      <c r="H10" s="59" t="e">
        <f>VLOOKUP($D$3,パラメータ!$C$5:$H$40,6,FALSE)</f>
        <v>#N/A</v>
      </c>
      <c r="I10" s="60"/>
      <c r="J10" s="61" t="e">
        <f t="shared" si="0"/>
        <v>#N/A</v>
      </c>
      <c r="K10" s="61" t="e">
        <f t="shared" si="1"/>
        <v>#N/A</v>
      </c>
      <c r="L10" s="62"/>
      <c r="M10" s="62"/>
    </row>
    <row r="11" spans="1:16" x14ac:dyDescent="0.4">
      <c r="B11" s="57">
        <v>4</v>
      </c>
      <c r="C11" s="58" t="e">
        <f>IF(b!B10="","",VLOOKUP(B11,b!$B$7:$D$166,2,FALSE))</f>
        <v>#N/A</v>
      </c>
      <c r="D11" s="58" t="e">
        <f>IF(b!B10="","",VLOOKUP(B11,b!$B$7:$D$166,3,FALSE))</f>
        <v>#N/A</v>
      </c>
      <c r="E11" s="59" t="e">
        <f>VLOOKUP($D$3,パラメータ!$C$5:$E$40,2,FALSE)</f>
        <v>#N/A</v>
      </c>
      <c r="F11" s="59" t="e">
        <f>VLOOKUP($D$3,パラメータ!$C$5:$F$40,4,FALSE)</f>
        <v>#N/A</v>
      </c>
      <c r="G11" s="59" t="e">
        <f>VLOOKUP($D$3,パラメータ!$C$5:$G$40,5,FALSE)</f>
        <v>#N/A</v>
      </c>
      <c r="H11" s="59" t="e">
        <f>VLOOKUP($D$3,パラメータ!$C$5:$H$40,6,FALSE)</f>
        <v>#N/A</v>
      </c>
      <c r="I11" s="60"/>
      <c r="J11" s="61" t="e">
        <f t="shared" si="0"/>
        <v>#N/A</v>
      </c>
      <c r="K11" s="61" t="e">
        <f t="shared" si="1"/>
        <v>#N/A</v>
      </c>
      <c r="L11" s="62"/>
      <c r="M11" s="62"/>
    </row>
    <row r="12" spans="1:16" x14ac:dyDescent="0.4">
      <c r="B12" s="57">
        <v>5</v>
      </c>
      <c r="C12" s="58" t="e">
        <f>IF(b!B11="","",VLOOKUP(B12,b!$B$7:$D$166,2,FALSE))</f>
        <v>#N/A</v>
      </c>
      <c r="D12" s="58" t="e">
        <f>IF(b!B11="","",VLOOKUP(B12,b!$B$7:$D$166,3,FALSE))</f>
        <v>#N/A</v>
      </c>
      <c r="E12" s="59" t="e">
        <f>VLOOKUP($D$3,パラメータ!$C$5:$E$40,2,FALSE)</f>
        <v>#N/A</v>
      </c>
      <c r="F12" s="59" t="e">
        <f>VLOOKUP($D$3,パラメータ!$C$5:$F$40,4,FALSE)</f>
        <v>#N/A</v>
      </c>
      <c r="G12" s="59" t="e">
        <f>VLOOKUP($D$3,パラメータ!$C$5:$G$40,5,FALSE)</f>
        <v>#N/A</v>
      </c>
      <c r="H12" s="59" t="e">
        <f>VLOOKUP($D$3,パラメータ!$C$5:$H$40,6,FALSE)</f>
        <v>#N/A</v>
      </c>
      <c r="I12" s="60"/>
      <c r="J12" s="61" t="e">
        <f t="shared" si="0"/>
        <v>#N/A</v>
      </c>
      <c r="K12" s="61" t="e">
        <f t="shared" si="1"/>
        <v>#N/A</v>
      </c>
      <c r="L12" s="62"/>
      <c r="M12" s="62"/>
    </row>
    <row r="13" spans="1:16" x14ac:dyDescent="0.4">
      <c r="B13" s="57">
        <v>6</v>
      </c>
      <c r="C13" s="58" t="e">
        <f>IF(b!B12="","",VLOOKUP(B13,b!$B$7:$D$166,2,FALSE))</f>
        <v>#N/A</v>
      </c>
      <c r="D13" s="58" t="e">
        <f>IF(b!B12="","",VLOOKUP(B13,b!$B$7:$D$166,3,FALSE))</f>
        <v>#N/A</v>
      </c>
      <c r="E13" s="59" t="e">
        <f>VLOOKUP($D$3,パラメータ!$C$5:$E$40,2,FALSE)</f>
        <v>#N/A</v>
      </c>
      <c r="F13" s="59" t="e">
        <f>VLOOKUP($D$3,パラメータ!$C$5:$F$40,4,FALSE)</f>
        <v>#N/A</v>
      </c>
      <c r="G13" s="59" t="e">
        <f>VLOOKUP($D$3,パラメータ!$C$5:$G$40,5,FALSE)</f>
        <v>#N/A</v>
      </c>
      <c r="H13" s="59" t="e">
        <f>VLOOKUP($D$3,パラメータ!$C$5:$H$40,6,FALSE)</f>
        <v>#N/A</v>
      </c>
      <c r="I13" s="60"/>
      <c r="J13" s="61" t="e">
        <f t="shared" si="0"/>
        <v>#N/A</v>
      </c>
      <c r="K13" s="61" t="e">
        <f t="shared" si="1"/>
        <v>#N/A</v>
      </c>
      <c r="L13" s="62"/>
      <c r="M13" s="62"/>
    </row>
    <row r="14" spans="1:16" x14ac:dyDescent="0.4">
      <c r="B14" s="57">
        <v>7</v>
      </c>
      <c r="C14" s="58" t="e">
        <f>IF(b!B13="","",VLOOKUP(B14,b!$B$7:$D$166,2,FALSE))</f>
        <v>#N/A</v>
      </c>
      <c r="D14" s="58" t="e">
        <f>IF(b!B13="","",VLOOKUP(B14,b!$B$7:$D$166,3,FALSE))</f>
        <v>#N/A</v>
      </c>
      <c r="E14" s="59" t="e">
        <f>VLOOKUP($D$3,パラメータ!$C$5:$E$40,2,FALSE)</f>
        <v>#N/A</v>
      </c>
      <c r="F14" s="59" t="e">
        <f>VLOOKUP($D$3,パラメータ!$C$5:$F$40,4,FALSE)</f>
        <v>#N/A</v>
      </c>
      <c r="G14" s="59" t="e">
        <f>VLOOKUP($D$3,パラメータ!$C$5:$G$40,5,FALSE)</f>
        <v>#N/A</v>
      </c>
      <c r="H14" s="59" t="e">
        <f>VLOOKUP($D$3,パラメータ!$C$5:$H$40,6,FALSE)</f>
        <v>#N/A</v>
      </c>
      <c r="I14" s="60"/>
      <c r="J14" s="61" t="e">
        <f t="shared" si="0"/>
        <v>#N/A</v>
      </c>
      <c r="K14" s="61" t="e">
        <f t="shared" si="1"/>
        <v>#N/A</v>
      </c>
      <c r="L14" s="62"/>
      <c r="M14" s="62"/>
    </row>
    <row r="15" spans="1:16" x14ac:dyDescent="0.4">
      <c r="B15" s="57">
        <v>8</v>
      </c>
      <c r="C15" s="58" t="e">
        <f>IF(b!B14="","",VLOOKUP(B15,b!$B$7:$D$166,2,FALSE))</f>
        <v>#N/A</v>
      </c>
      <c r="D15" s="58" t="e">
        <f>IF(b!B14="","",VLOOKUP(B15,b!$B$7:$D$166,3,FALSE))</f>
        <v>#N/A</v>
      </c>
      <c r="E15" s="59" t="e">
        <f>VLOOKUP($D$3,パラメータ!$C$5:$E$40,2,FALSE)</f>
        <v>#N/A</v>
      </c>
      <c r="F15" s="59" t="e">
        <f>VLOOKUP($D$3,パラメータ!$C$5:$F$40,4,FALSE)</f>
        <v>#N/A</v>
      </c>
      <c r="G15" s="59" t="e">
        <f>VLOOKUP($D$3,パラメータ!$C$5:$G$40,5,FALSE)</f>
        <v>#N/A</v>
      </c>
      <c r="H15" s="59" t="e">
        <f>VLOOKUP($D$3,パラメータ!$C$5:$H$40,6,FALSE)</f>
        <v>#N/A</v>
      </c>
      <c r="I15" s="60"/>
      <c r="J15" s="61" t="e">
        <f t="shared" si="0"/>
        <v>#N/A</v>
      </c>
      <c r="K15" s="61" t="e">
        <f t="shared" si="1"/>
        <v>#N/A</v>
      </c>
      <c r="L15" s="62"/>
      <c r="M15" s="62"/>
    </row>
    <row r="16" spans="1:16" x14ac:dyDescent="0.4">
      <c r="B16" s="57">
        <v>9</v>
      </c>
      <c r="C16" s="58" t="e">
        <f>IF(b!B15="","",VLOOKUP(B16,b!$B$7:$D$166,2,FALSE))</f>
        <v>#N/A</v>
      </c>
      <c r="D16" s="58" t="e">
        <f>IF(b!B15="","",VLOOKUP(B16,b!$B$7:$D$166,3,FALSE))</f>
        <v>#N/A</v>
      </c>
      <c r="E16" s="59" t="e">
        <f>VLOOKUP($D$3,パラメータ!$C$5:$E$40,2,FALSE)</f>
        <v>#N/A</v>
      </c>
      <c r="F16" s="59" t="e">
        <f>VLOOKUP($D$3,パラメータ!$C$5:$F$40,4,FALSE)</f>
        <v>#N/A</v>
      </c>
      <c r="G16" s="59" t="e">
        <f>VLOOKUP($D$3,パラメータ!$C$5:$G$40,5,FALSE)</f>
        <v>#N/A</v>
      </c>
      <c r="H16" s="59" t="e">
        <f>VLOOKUP($D$3,パラメータ!$C$5:$H$40,6,FALSE)</f>
        <v>#N/A</v>
      </c>
      <c r="I16" s="60"/>
      <c r="J16" s="61" t="e">
        <f t="shared" si="0"/>
        <v>#N/A</v>
      </c>
      <c r="K16" s="61" t="e">
        <f t="shared" si="1"/>
        <v>#N/A</v>
      </c>
      <c r="L16" s="62"/>
      <c r="M16" s="62"/>
    </row>
    <row r="17" spans="2:13" x14ac:dyDescent="0.4">
      <c r="B17" s="57">
        <v>10</v>
      </c>
      <c r="C17" s="58" t="e">
        <f>IF(b!B16="","",VLOOKUP(B17,b!$B$7:$D$166,2,FALSE))</f>
        <v>#N/A</v>
      </c>
      <c r="D17" s="58" t="e">
        <f>IF(b!B16="","",VLOOKUP(B17,b!$B$7:$D$166,3,FALSE))</f>
        <v>#N/A</v>
      </c>
      <c r="E17" s="59" t="e">
        <f>VLOOKUP($D$3,パラメータ!$C$5:$E$40,2,FALSE)</f>
        <v>#N/A</v>
      </c>
      <c r="F17" s="59" t="e">
        <f>VLOOKUP($D$3,パラメータ!$C$5:$F$40,4,FALSE)</f>
        <v>#N/A</v>
      </c>
      <c r="G17" s="59" t="e">
        <f>VLOOKUP($D$3,パラメータ!$C$5:$G$40,5,FALSE)</f>
        <v>#N/A</v>
      </c>
      <c r="H17" s="59" t="e">
        <f>VLOOKUP($D$3,パラメータ!$C$5:$H$40,6,FALSE)</f>
        <v>#N/A</v>
      </c>
      <c r="I17" s="60"/>
      <c r="J17" s="61" t="e">
        <f t="shared" si="0"/>
        <v>#N/A</v>
      </c>
      <c r="K17" s="61" t="e">
        <f t="shared" si="1"/>
        <v>#N/A</v>
      </c>
      <c r="L17" s="62"/>
      <c r="M17" s="62"/>
    </row>
    <row r="18" spans="2:13" x14ac:dyDescent="0.4">
      <c r="B18" s="57">
        <v>11</v>
      </c>
      <c r="C18" s="58" t="e">
        <f>IF(b!B17="","",VLOOKUP(B18,b!$B$7:$D$166,2,FALSE))</f>
        <v>#N/A</v>
      </c>
      <c r="D18" s="58" t="e">
        <f>IF(b!B17="","",VLOOKUP(B18,b!$B$7:$D$166,3,FALSE))</f>
        <v>#N/A</v>
      </c>
      <c r="E18" s="59" t="e">
        <f>VLOOKUP($D$3,パラメータ!$C$5:$E$40,2,FALSE)</f>
        <v>#N/A</v>
      </c>
      <c r="F18" s="59" t="e">
        <f>VLOOKUP($D$3,パラメータ!$C$5:$F$40,4,FALSE)</f>
        <v>#N/A</v>
      </c>
      <c r="G18" s="59" t="e">
        <f>VLOOKUP($D$3,パラメータ!$C$5:$G$40,5,FALSE)</f>
        <v>#N/A</v>
      </c>
      <c r="H18" s="59" t="e">
        <f>VLOOKUP($D$3,パラメータ!$C$5:$H$40,6,FALSE)</f>
        <v>#N/A</v>
      </c>
      <c r="I18" s="60"/>
      <c r="J18" s="61" t="e">
        <f>IF(C18="","",C18*G18*E18*(1+F18)*H18)</f>
        <v>#N/A</v>
      </c>
      <c r="K18" s="61" t="e">
        <f t="shared" si="1"/>
        <v>#N/A</v>
      </c>
      <c r="L18" s="62"/>
      <c r="M18" s="62"/>
    </row>
    <row r="19" spans="2:13" x14ac:dyDescent="0.4">
      <c r="B19" s="57">
        <v>12</v>
      </c>
      <c r="C19" s="58" t="e">
        <f>IF(b!B18="","",VLOOKUP(B19,b!$B$7:$D$166,2,FALSE))</f>
        <v>#N/A</v>
      </c>
      <c r="D19" s="58" t="e">
        <f>IF(b!B18="","",VLOOKUP(B19,b!$B$7:$D$166,3,FALSE))</f>
        <v>#N/A</v>
      </c>
      <c r="E19" s="59" t="e">
        <f>VLOOKUP($D$3,パラメータ!$C$5:$E$40,2,FALSE)</f>
        <v>#N/A</v>
      </c>
      <c r="F19" s="59" t="e">
        <f>VLOOKUP($D$3,パラメータ!$C$5:$F$40,4,FALSE)</f>
        <v>#N/A</v>
      </c>
      <c r="G19" s="59" t="e">
        <f>VLOOKUP($D$3,パラメータ!$C$5:$G$40,5,FALSE)</f>
        <v>#N/A</v>
      </c>
      <c r="H19" s="59" t="e">
        <f>VLOOKUP($D$3,パラメータ!$C$5:$H$40,6,FALSE)</f>
        <v>#N/A</v>
      </c>
      <c r="I19" s="60"/>
      <c r="J19" s="61" t="e">
        <f t="shared" si="0"/>
        <v>#N/A</v>
      </c>
      <c r="K19" s="61" t="e">
        <f t="shared" si="1"/>
        <v>#N/A</v>
      </c>
      <c r="L19" s="62"/>
      <c r="M19" s="62"/>
    </row>
    <row r="20" spans="2:13" x14ac:dyDescent="0.4">
      <c r="B20" s="57">
        <v>13</v>
      </c>
      <c r="C20" s="58" t="e">
        <f>IF(b!B19="","",VLOOKUP(B20,b!$B$7:$D$166,2,FALSE))</f>
        <v>#N/A</v>
      </c>
      <c r="D20" s="58" t="e">
        <f>IF(b!B19="","",VLOOKUP(B20,b!$B$7:$D$166,3,FALSE))</f>
        <v>#N/A</v>
      </c>
      <c r="E20" s="59" t="e">
        <f>VLOOKUP($D$3,パラメータ!$C$5:$E$40,2,FALSE)</f>
        <v>#N/A</v>
      </c>
      <c r="F20" s="59" t="e">
        <f>VLOOKUP($D$3,パラメータ!$C$5:$F$40,4,FALSE)</f>
        <v>#N/A</v>
      </c>
      <c r="G20" s="59" t="e">
        <f>VLOOKUP($D$3,パラメータ!$C$5:$G$40,5,FALSE)</f>
        <v>#N/A</v>
      </c>
      <c r="H20" s="59" t="e">
        <f>VLOOKUP($D$3,パラメータ!$C$5:$H$40,6,FALSE)</f>
        <v>#N/A</v>
      </c>
      <c r="I20" s="60"/>
      <c r="J20" s="61" t="e">
        <f t="shared" si="0"/>
        <v>#N/A</v>
      </c>
      <c r="K20" s="61" t="e">
        <f t="shared" si="1"/>
        <v>#N/A</v>
      </c>
      <c r="L20" s="62"/>
      <c r="M20" s="62"/>
    </row>
    <row r="21" spans="2:13" x14ac:dyDescent="0.4">
      <c r="B21" s="57">
        <v>14</v>
      </c>
      <c r="C21" s="58" t="e">
        <f>IF(b!B20="","",VLOOKUP(B21,b!$B$7:$D$166,2,FALSE))</f>
        <v>#N/A</v>
      </c>
      <c r="D21" s="58" t="e">
        <f>IF(b!B20="","",VLOOKUP(B21,b!$B$7:$D$166,3,FALSE))</f>
        <v>#N/A</v>
      </c>
      <c r="E21" s="59" t="e">
        <f>VLOOKUP($D$3,パラメータ!$C$5:$E$40,2,FALSE)</f>
        <v>#N/A</v>
      </c>
      <c r="F21" s="59" t="e">
        <f>VLOOKUP($D$3,パラメータ!$C$5:$F$40,4,FALSE)</f>
        <v>#N/A</v>
      </c>
      <c r="G21" s="59" t="e">
        <f>VLOOKUP($D$3,パラメータ!$C$5:$G$40,5,FALSE)</f>
        <v>#N/A</v>
      </c>
      <c r="H21" s="59" t="e">
        <f>VLOOKUP($D$3,パラメータ!$C$5:$H$40,6,FALSE)</f>
        <v>#N/A</v>
      </c>
      <c r="I21" s="60"/>
      <c r="J21" s="61" t="e">
        <f>IF(C21="","",C21*G21*E21*(1+F21)*H21)</f>
        <v>#N/A</v>
      </c>
      <c r="K21" s="61" t="e">
        <f t="shared" si="1"/>
        <v>#N/A</v>
      </c>
      <c r="L21" s="62"/>
      <c r="M21" s="62"/>
    </row>
    <row r="22" spans="2:13" x14ac:dyDescent="0.4">
      <c r="B22" s="57">
        <v>15</v>
      </c>
      <c r="C22" s="58" t="e">
        <f>IF(b!B21="","",VLOOKUP(B22,b!$B$7:$D$166,2,FALSE))</f>
        <v>#N/A</v>
      </c>
      <c r="D22" s="58" t="e">
        <f>IF(b!B21="","",VLOOKUP(B22,b!$B$7:$D$166,3,FALSE))</f>
        <v>#N/A</v>
      </c>
      <c r="E22" s="59" t="e">
        <f>VLOOKUP($D$3,パラメータ!$C$5:$E$40,2,FALSE)</f>
        <v>#N/A</v>
      </c>
      <c r="F22" s="59" t="e">
        <f>VLOOKUP($D$3,パラメータ!$C$5:$F$40,4,FALSE)</f>
        <v>#N/A</v>
      </c>
      <c r="G22" s="59" t="e">
        <f>VLOOKUP($D$3,パラメータ!$C$5:$G$40,5,FALSE)</f>
        <v>#N/A</v>
      </c>
      <c r="H22" s="59" t="e">
        <f>VLOOKUP($D$3,パラメータ!$C$5:$H$40,6,FALSE)</f>
        <v>#N/A</v>
      </c>
      <c r="I22" s="60"/>
      <c r="J22" s="61" t="e">
        <f t="shared" si="0"/>
        <v>#N/A</v>
      </c>
      <c r="K22" s="61" t="e">
        <f t="shared" si="1"/>
        <v>#N/A</v>
      </c>
      <c r="L22" s="62"/>
      <c r="M22" s="62"/>
    </row>
    <row r="23" spans="2:13" x14ac:dyDescent="0.4">
      <c r="B23" s="57">
        <v>16</v>
      </c>
      <c r="C23" s="58" t="e">
        <f>IF(b!B22="","",VLOOKUP(B23,b!$B$7:$D$166,2,FALSE))</f>
        <v>#N/A</v>
      </c>
      <c r="D23" s="58" t="e">
        <f>IF(b!B22="","",VLOOKUP(B23,b!$B$7:$D$166,3,FALSE))</f>
        <v>#N/A</v>
      </c>
      <c r="E23" s="59" t="e">
        <f>VLOOKUP($D$3,パラメータ!$C$5:$E$40,2,FALSE)</f>
        <v>#N/A</v>
      </c>
      <c r="F23" s="59" t="e">
        <f>VLOOKUP($D$3,パラメータ!$C$5:$F$40,4,FALSE)</f>
        <v>#N/A</v>
      </c>
      <c r="G23" s="59" t="e">
        <f>VLOOKUP($D$3,パラメータ!$C$5:$G$40,5,FALSE)</f>
        <v>#N/A</v>
      </c>
      <c r="H23" s="59" t="e">
        <f>VLOOKUP($D$3,パラメータ!$C$5:$H$40,6,FALSE)</f>
        <v>#N/A</v>
      </c>
      <c r="I23" s="60"/>
      <c r="J23" s="61" t="e">
        <f t="shared" si="0"/>
        <v>#N/A</v>
      </c>
      <c r="K23" s="61" t="e">
        <f t="shared" si="1"/>
        <v>#N/A</v>
      </c>
      <c r="L23" s="62"/>
      <c r="M23" s="62"/>
    </row>
    <row r="24" spans="2:13" x14ac:dyDescent="0.4">
      <c r="B24" s="57">
        <v>17</v>
      </c>
      <c r="C24" s="58" t="e">
        <f>IF(b!B23="","",VLOOKUP(B24,b!$B$7:$D$166,2,FALSE))</f>
        <v>#N/A</v>
      </c>
      <c r="D24" s="58" t="e">
        <f>IF(b!B23="","",VLOOKUP(B24,b!$B$7:$D$166,3,FALSE))</f>
        <v>#N/A</v>
      </c>
      <c r="E24" s="59" t="e">
        <f>VLOOKUP($D$3,パラメータ!$C$5:$E$40,2,FALSE)</f>
        <v>#N/A</v>
      </c>
      <c r="F24" s="59" t="e">
        <f>VLOOKUP($D$3,パラメータ!$C$5:$F$40,4,FALSE)</f>
        <v>#N/A</v>
      </c>
      <c r="G24" s="59" t="e">
        <f>VLOOKUP($D$3,パラメータ!$C$5:$G$40,5,FALSE)</f>
        <v>#N/A</v>
      </c>
      <c r="H24" s="59" t="e">
        <f>VLOOKUP($D$3,パラメータ!$C$5:$H$40,6,FALSE)</f>
        <v>#N/A</v>
      </c>
      <c r="I24" s="60"/>
      <c r="J24" s="61" t="e">
        <f t="shared" si="0"/>
        <v>#N/A</v>
      </c>
      <c r="K24" s="61" t="e">
        <f t="shared" si="1"/>
        <v>#N/A</v>
      </c>
      <c r="L24" s="62"/>
      <c r="M24" s="62"/>
    </row>
    <row r="25" spans="2:13" x14ac:dyDescent="0.4">
      <c r="B25" s="57">
        <v>18</v>
      </c>
      <c r="C25" s="58" t="e">
        <f>IF(b!B24="","",VLOOKUP(B25,b!$B$7:$D$166,2,FALSE))</f>
        <v>#N/A</v>
      </c>
      <c r="D25" s="58" t="e">
        <f>IF(b!B24="","",VLOOKUP(B25,b!$B$7:$D$166,3,FALSE))</f>
        <v>#N/A</v>
      </c>
      <c r="E25" s="59" t="e">
        <f>VLOOKUP($D$3,パラメータ!$C$5:$E$40,2,FALSE)</f>
        <v>#N/A</v>
      </c>
      <c r="F25" s="59" t="e">
        <f>VLOOKUP($D$3,パラメータ!$C$5:$F$40,4,FALSE)</f>
        <v>#N/A</v>
      </c>
      <c r="G25" s="59" t="e">
        <f>VLOOKUP($D$3,パラメータ!$C$5:$G$40,5,FALSE)</f>
        <v>#N/A</v>
      </c>
      <c r="H25" s="59" t="e">
        <f>VLOOKUP($D$3,パラメータ!$C$5:$H$40,6,FALSE)</f>
        <v>#N/A</v>
      </c>
      <c r="I25" s="60"/>
      <c r="J25" s="61" t="e">
        <f t="shared" si="0"/>
        <v>#N/A</v>
      </c>
      <c r="K25" s="61" t="e">
        <f t="shared" si="1"/>
        <v>#N/A</v>
      </c>
      <c r="L25" s="62"/>
      <c r="M25" s="62"/>
    </row>
    <row r="26" spans="2:13" x14ac:dyDescent="0.4">
      <c r="B26" s="57">
        <v>19</v>
      </c>
      <c r="C26" s="58" t="e">
        <f>IF(b!B25="","",VLOOKUP(B26,b!$B$7:$D$166,2,FALSE))</f>
        <v>#N/A</v>
      </c>
      <c r="D26" s="58" t="e">
        <f>IF(b!B25="","",VLOOKUP(B26,b!$B$7:$D$166,3,FALSE))</f>
        <v>#N/A</v>
      </c>
      <c r="E26" s="59" t="e">
        <f>VLOOKUP($D$3,パラメータ!$C$5:$E$40,2,FALSE)</f>
        <v>#N/A</v>
      </c>
      <c r="F26" s="59" t="e">
        <f>VLOOKUP($D$3,パラメータ!$C$5:$F$40,4,FALSE)</f>
        <v>#N/A</v>
      </c>
      <c r="G26" s="59" t="e">
        <f>VLOOKUP($D$3,パラメータ!$C$5:$G$40,5,FALSE)</f>
        <v>#N/A</v>
      </c>
      <c r="H26" s="59" t="e">
        <f>VLOOKUP($D$3,パラメータ!$C$5:$H$40,6,FALSE)</f>
        <v>#N/A</v>
      </c>
      <c r="I26" s="60"/>
      <c r="J26" s="61" t="e">
        <f t="shared" si="0"/>
        <v>#N/A</v>
      </c>
      <c r="K26" s="61" t="e">
        <f t="shared" si="1"/>
        <v>#N/A</v>
      </c>
      <c r="L26" s="62"/>
      <c r="M26" s="62"/>
    </row>
    <row r="27" spans="2:13" x14ac:dyDescent="0.4">
      <c r="B27" s="57">
        <v>20</v>
      </c>
      <c r="C27" s="58" t="e">
        <f>IF(b!B26="","",VLOOKUP(B27,b!$B$7:$D$166,2,FALSE))</f>
        <v>#N/A</v>
      </c>
      <c r="D27" s="58" t="e">
        <f>IF(b!B26="","",VLOOKUP(B27,b!$B$7:$D$166,3,FALSE))</f>
        <v>#N/A</v>
      </c>
      <c r="E27" s="59" t="e">
        <f>VLOOKUP($D$3,パラメータ!$C$5:$E$40,2,FALSE)</f>
        <v>#N/A</v>
      </c>
      <c r="F27" s="59" t="e">
        <f>VLOOKUP($D$3,パラメータ!$C$5:$F$40,4,FALSE)</f>
        <v>#N/A</v>
      </c>
      <c r="G27" s="59" t="e">
        <f>VLOOKUP($D$3,パラメータ!$C$5:$G$40,5,FALSE)</f>
        <v>#N/A</v>
      </c>
      <c r="H27" s="59" t="e">
        <f>VLOOKUP($D$3,パラメータ!$C$5:$H$40,6,FALSE)</f>
        <v>#N/A</v>
      </c>
      <c r="I27" s="60"/>
      <c r="J27" s="61" t="e">
        <f t="shared" si="0"/>
        <v>#N/A</v>
      </c>
      <c r="K27" s="61" t="e">
        <f t="shared" si="1"/>
        <v>#N/A</v>
      </c>
      <c r="L27" s="62"/>
      <c r="M27" s="62"/>
    </row>
    <row r="28" spans="2:13" x14ac:dyDescent="0.4">
      <c r="B28" s="57">
        <v>21</v>
      </c>
      <c r="C28" s="58" t="e">
        <f>IF(b!B27="","",VLOOKUP(B28,b!$B$7:$D$166,2,FALSE))</f>
        <v>#N/A</v>
      </c>
      <c r="D28" s="58" t="e">
        <f>IF(b!B27="","",VLOOKUP(B28,b!$B$7:$D$166,3,FALSE))</f>
        <v>#N/A</v>
      </c>
      <c r="E28" s="59" t="e">
        <f>VLOOKUP($D$3,パラメータ!$C$5:$E$40,3,FALSE)</f>
        <v>#N/A</v>
      </c>
      <c r="F28" s="59" t="e">
        <f>VLOOKUP($D$3,パラメータ!$C$5:$F$40,4,FALSE)</f>
        <v>#N/A</v>
      </c>
      <c r="G28" s="59" t="e">
        <f>VLOOKUP($D$3,パラメータ!$C$5:$G$40,5,FALSE)</f>
        <v>#N/A</v>
      </c>
      <c r="H28" s="59" t="e">
        <f>VLOOKUP($D$3,パラメータ!$C$5:$H$40,6,FALSE)</f>
        <v>#N/A</v>
      </c>
      <c r="I28" s="60"/>
      <c r="J28" s="61" t="e">
        <f t="shared" si="0"/>
        <v>#N/A</v>
      </c>
      <c r="K28" s="61" t="e">
        <f t="shared" si="1"/>
        <v>#N/A</v>
      </c>
      <c r="L28" s="62"/>
      <c r="M28" s="62"/>
    </row>
    <row r="29" spans="2:13" x14ac:dyDescent="0.4">
      <c r="B29" s="57">
        <v>22</v>
      </c>
      <c r="C29" s="58" t="e">
        <f>IF(b!B28="","",VLOOKUP(B29,b!$B$7:$D$166,2,FALSE))</f>
        <v>#N/A</v>
      </c>
      <c r="D29" s="58" t="e">
        <f>IF(b!B28="","",VLOOKUP(B29,b!$B$7:$D$166,3,FALSE))</f>
        <v>#N/A</v>
      </c>
      <c r="E29" s="59" t="e">
        <f>VLOOKUP($D$3,パラメータ!$C$5:$E$40,3,FALSE)</f>
        <v>#N/A</v>
      </c>
      <c r="F29" s="59" t="e">
        <f>VLOOKUP($D$3,パラメータ!$C$5:$F$40,4,FALSE)</f>
        <v>#N/A</v>
      </c>
      <c r="G29" s="59" t="e">
        <f>VLOOKUP($D$3,パラメータ!$C$5:$G$40,5,FALSE)</f>
        <v>#N/A</v>
      </c>
      <c r="H29" s="59" t="e">
        <f>VLOOKUP($D$3,パラメータ!$C$5:$H$40,6,FALSE)</f>
        <v>#N/A</v>
      </c>
      <c r="I29" s="60"/>
      <c r="J29" s="61" t="e">
        <f t="shared" si="0"/>
        <v>#N/A</v>
      </c>
      <c r="K29" s="61" t="e">
        <f t="shared" si="1"/>
        <v>#N/A</v>
      </c>
      <c r="L29" s="62"/>
      <c r="M29" s="62"/>
    </row>
    <row r="30" spans="2:13" x14ac:dyDescent="0.4">
      <c r="B30" s="57">
        <v>23</v>
      </c>
      <c r="C30" s="58" t="e">
        <f>IF(b!B29="","",VLOOKUP(B30,b!$B$7:$D$166,2,FALSE))</f>
        <v>#N/A</v>
      </c>
      <c r="D30" s="58" t="e">
        <f>IF(b!B29="","",VLOOKUP(B30,b!$B$7:$D$166,3,FALSE))</f>
        <v>#N/A</v>
      </c>
      <c r="E30" s="59" t="e">
        <f>VLOOKUP($D$3,パラメータ!$C$5:$E$40,3,FALSE)</f>
        <v>#N/A</v>
      </c>
      <c r="F30" s="59" t="e">
        <f>VLOOKUP($D$3,パラメータ!$C$5:$F$40,4,FALSE)</f>
        <v>#N/A</v>
      </c>
      <c r="G30" s="59" t="e">
        <f>VLOOKUP($D$3,パラメータ!$C$5:$G$40,5,FALSE)</f>
        <v>#N/A</v>
      </c>
      <c r="H30" s="59" t="e">
        <f>VLOOKUP($D$3,パラメータ!$C$5:$H$40,6,FALSE)</f>
        <v>#N/A</v>
      </c>
      <c r="I30" s="60"/>
      <c r="J30" s="61" t="e">
        <f t="shared" si="0"/>
        <v>#N/A</v>
      </c>
      <c r="K30" s="61" t="e">
        <f t="shared" si="1"/>
        <v>#N/A</v>
      </c>
      <c r="L30" s="62"/>
      <c r="M30" s="62"/>
    </row>
    <row r="31" spans="2:13" x14ac:dyDescent="0.4">
      <c r="B31" s="57">
        <v>24</v>
      </c>
      <c r="C31" s="58" t="e">
        <f>IF(b!B30="","",VLOOKUP(B31,b!$B$7:$D$166,2,FALSE))</f>
        <v>#N/A</v>
      </c>
      <c r="D31" s="58" t="e">
        <f>IF(b!B30="","",VLOOKUP(B31,b!$B$7:$D$166,3,FALSE))</f>
        <v>#N/A</v>
      </c>
      <c r="E31" s="59" t="e">
        <f>VLOOKUP($D$3,パラメータ!$C$5:$E$40,3,FALSE)</f>
        <v>#N/A</v>
      </c>
      <c r="F31" s="59" t="e">
        <f>VLOOKUP($D$3,パラメータ!$C$5:$F$40,4,FALSE)</f>
        <v>#N/A</v>
      </c>
      <c r="G31" s="59" t="e">
        <f>VLOOKUP($D$3,パラメータ!$C$5:$G$40,5,FALSE)</f>
        <v>#N/A</v>
      </c>
      <c r="H31" s="59" t="e">
        <f>VLOOKUP($D$3,パラメータ!$C$5:$H$40,6,FALSE)</f>
        <v>#N/A</v>
      </c>
      <c r="I31" s="60"/>
      <c r="J31" s="61" t="e">
        <f t="shared" si="0"/>
        <v>#N/A</v>
      </c>
      <c r="K31" s="61" t="e">
        <f t="shared" si="1"/>
        <v>#N/A</v>
      </c>
      <c r="L31" s="62"/>
      <c r="M31" s="62"/>
    </row>
    <row r="32" spans="2:13" x14ac:dyDescent="0.4">
      <c r="B32" s="57">
        <v>25</v>
      </c>
      <c r="C32" s="58" t="e">
        <f>IF(b!B31="","",VLOOKUP(B32,b!$B$7:$D$166,2,FALSE))</f>
        <v>#N/A</v>
      </c>
      <c r="D32" s="58" t="e">
        <f>IF(b!B31="","",VLOOKUP(B32,b!$B$7:$D$166,3,FALSE))</f>
        <v>#N/A</v>
      </c>
      <c r="E32" s="59" t="e">
        <f>VLOOKUP($D$3,パラメータ!$C$5:$E$40,3,FALSE)</f>
        <v>#N/A</v>
      </c>
      <c r="F32" s="59" t="e">
        <f>VLOOKUP($D$3,パラメータ!$C$5:$F$40,4,FALSE)</f>
        <v>#N/A</v>
      </c>
      <c r="G32" s="59" t="e">
        <f>VLOOKUP($D$3,パラメータ!$C$5:$G$40,5,FALSE)</f>
        <v>#N/A</v>
      </c>
      <c r="H32" s="59" t="e">
        <f>VLOOKUP($D$3,パラメータ!$C$5:$H$40,6,FALSE)</f>
        <v>#N/A</v>
      </c>
      <c r="I32" s="60"/>
      <c r="J32" s="61" t="e">
        <f t="shared" si="0"/>
        <v>#N/A</v>
      </c>
      <c r="K32" s="61" t="e">
        <f t="shared" si="1"/>
        <v>#N/A</v>
      </c>
      <c r="L32" s="62"/>
      <c r="M32" s="62"/>
    </row>
    <row r="33" spans="2:13" x14ac:dyDescent="0.4">
      <c r="B33" s="57">
        <v>26</v>
      </c>
      <c r="C33" s="58" t="e">
        <f>IF(b!B32="","",VLOOKUP(B33,b!$B$7:$D$166,2,FALSE))</f>
        <v>#N/A</v>
      </c>
      <c r="D33" s="58" t="e">
        <f>IF(b!B32="","",VLOOKUP(B33,b!$B$7:$D$166,3,FALSE))</f>
        <v>#N/A</v>
      </c>
      <c r="E33" s="59" t="e">
        <f>VLOOKUP($D$3,パラメータ!$C$5:$E$40,3,FALSE)</f>
        <v>#N/A</v>
      </c>
      <c r="F33" s="59" t="e">
        <f>VLOOKUP($D$3,パラメータ!$C$5:$F$40,4,FALSE)</f>
        <v>#N/A</v>
      </c>
      <c r="G33" s="59" t="e">
        <f>VLOOKUP($D$3,パラメータ!$C$5:$G$40,5,FALSE)</f>
        <v>#N/A</v>
      </c>
      <c r="H33" s="59" t="e">
        <f>VLOOKUP($D$3,パラメータ!$C$5:$H$40,6,FALSE)</f>
        <v>#N/A</v>
      </c>
      <c r="I33" s="60"/>
      <c r="J33" s="61" t="e">
        <f t="shared" si="0"/>
        <v>#N/A</v>
      </c>
      <c r="K33" s="61" t="e">
        <f t="shared" si="1"/>
        <v>#N/A</v>
      </c>
      <c r="L33" s="62"/>
      <c r="M33" s="62"/>
    </row>
    <row r="34" spans="2:13" x14ac:dyDescent="0.4">
      <c r="B34" s="57">
        <v>27</v>
      </c>
      <c r="C34" s="58" t="e">
        <f>IF(b!B33="","",VLOOKUP(B34,b!$B$7:$D$166,2,FALSE))</f>
        <v>#N/A</v>
      </c>
      <c r="D34" s="58" t="e">
        <f>IF(b!B33="","",VLOOKUP(B34,b!$B$7:$D$166,3,FALSE))</f>
        <v>#N/A</v>
      </c>
      <c r="E34" s="59" t="e">
        <f>VLOOKUP($D$3,パラメータ!$C$5:$E$40,3,FALSE)</f>
        <v>#N/A</v>
      </c>
      <c r="F34" s="59" t="e">
        <f>VLOOKUP($D$3,パラメータ!$C$5:$F$40,4,FALSE)</f>
        <v>#N/A</v>
      </c>
      <c r="G34" s="59" t="e">
        <f>VLOOKUP($D$3,パラメータ!$C$5:$G$40,5,FALSE)</f>
        <v>#N/A</v>
      </c>
      <c r="H34" s="59" t="e">
        <f>VLOOKUP($D$3,パラメータ!$C$5:$H$40,6,FALSE)</f>
        <v>#N/A</v>
      </c>
      <c r="I34" s="60"/>
      <c r="J34" s="61" t="e">
        <f t="shared" si="0"/>
        <v>#N/A</v>
      </c>
      <c r="K34" s="61" t="e">
        <f t="shared" si="1"/>
        <v>#N/A</v>
      </c>
      <c r="L34" s="62"/>
      <c r="M34" s="62"/>
    </row>
    <row r="35" spans="2:13" x14ac:dyDescent="0.4">
      <c r="B35" s="57">
        <v>28</v>
      </c>
      <c r="C35" s="58" t="e">
        <f>IF(b!B34="","",VLOOKUP(B35,b!$B$7:$D$166,2,FALSE))</f>
        <v>#N/A</v>
      </c>
      <c r="D35" s="58" t="e">
        <f>IF(b!B34="","",VLOOKUP(B35,b!$B$7:$D$166,3,FALSE))</f>
        <v>#N/A</v>
      </c>
      <c r="E35" s="59" t="e">
        <f>VLOOKUP($D$3,パラメータ!$C$5:$E$40,3,FALSE)</f>
        <v>#N/A</v>
      </c>
      <c r="F35" s="59" t="e">
        <f>VLOOKUP($D$3,パラメータ!$C$5:$F$40,4,FALSE)</f>
        <v>#N/A</v>
      </c>
      <c r="G35" s="59" t="e">
        <f>VLOOKUP($D$3,パラメータ!$C$5:$G$40,5,FALSE)</f>
        <v>#N/A</v>
      </c>
      <c r="H35" s="59" t="e">
        <f>VLOOKUP($D$3,パラメータ!$C$5:$H$40,6,FALSE)</f>
        <v>#N/A</v>
      </c>
      <c r="I35" s="60"/>
      <c r="J35" s="61" t="e">
        <f t="shared" si="0"/>
        <v>#N/A</v>
      </c>
      <c r="K35" s="61" t="e">
        <f t="shared" si="1"/>
        <v>#N/A</v>
      </c>
      <c r="L35" s="62"/>
      <c r="M35" s="62"/>
    </row>
    <row r="36" spans="2:13" x14ac:dyDescent="0.4">
      <c r="B36" s="57">
        <v>29</v>
      </c>
      <c r="C36" s="58" t="e">
        <f>IF(b!B35="","",VLOOKUP(B36,b!$B$7:$D$166,2,FALSE))</f>
        <v>#N/A</v>
      </c>
      <c r="D36" s="58" t="e">
        <f>IF(b!B35="","",VLOOKUP(B36,b!$B$7:$D$166,3,FALSE))</f>
        <v>#N/A</v>
      </c>
      <c r="E36" s="59" t="e">
        <f>VLOOKUP($D$3,パラメータ!$C$5:$E$40,3,FALSE)</f>
        <v>#N/A</v>
      </c>
      <c r="F36" s="59" t="e">
        <f>VLOOKUP($D$3,パラメータ!$C$5:$F$40,4,FALSE)</f>
        <v>#N/A</v>
      </c>
      <c r="G36" s="59" t="e">
        <f>VLOOKUP($D$3,パラメータ!$C$5:$G$40,5,FALSE)</f>
        <v>#N/A</v>
      </c>
      <c r="H36" s="59" t="e">
        <f>VLOOKUP($D$3,パラメータ!$C$5:$H$40,6,FALSE)</f>
        <v>#N/A</v>
      </c>
      <c r="I36" s="60"/>
      <c r="J36" s="61" t="e">
        <f t="shared" si="0"/>
        <v>#N/A</v>
      </c>
      <c r="K36" s="61" t="e">
        <f t="shared" si="1"/>
        <v>#N/A</v>
      </c>
      <c r="L36" s="62"/>
      <c r="M36" s="62"/>
    </row>
    <row r="37" spans="2:13" x14ac:dyDescent="0.4">
      <c r="B37" s="57">
        <v>30</v>
      </c>
      <c r="C37" s="58" t="e">
        <f>IF(b!B36="","",VLOOKUP(B37,b!$B$7:$D$166,2,FALSE))</f>
        <v>#N/A</v>
      </c>
      <c r="D37" s="58" t="e">
        <f>IF(b!B36="","",VLOOKUP(B37,b!$B$7:$D$166,3,FALSE))</f>
        <v>#N/A</v>
      </c>
      <c r="E37" s="59" t="e">
        <f>VLOOKUP($D$3,パラメータ!$C$5:$E$40,3,FALSE)</f>
        <v>#N/A</v>
      </c>
      <c r="F37" s="59" t="e">
        <f>VLOOKUP($D$3,パラメータ!$C$5:$F$40,4,FALSE)</f>
        <v>#N/A</v>
      </c>
      <c r="G37" s="59" t="e">
        <f>VLOOKUP($D$3,パラメータ!$C$5:$G$40,5,FALSE)</f>
        <v>#N/A</v>
      </c>
      <c r="H37" s="59" t="e">
        <f>VLOOKUP($D$3,パラメータ!$C$5:$H$40,6,FALSE)</f>
        <v>#N/A</v>
      </c>
      <c r="I37" s="60"/>
      <c r="J37" s="61" t="e">
        <f t="shared" si="0"/>
        <v>#N/A</v>
      </c>
      <c r="K37" s="61" t="e">
        <f t="shared" si="1"/>
        <v>#N/A</v>
      </c>
      <c r="L37" s="62"/>
      <c r="M37" s="62"/>
    </row>
    <row r="38" spans="2:13" x14ac:dyDescent="0.4">
      <c r="B38" s="57">
        <v>31</v>
      </c>
      <c r="C38" s="58" t="e">
        <f>IF(b!B37="","",VLOOKUP(B38,b!$B$7:$D$166,2,FALSE))</f>
        <v>#N/A</v>
      </c>
      <c r="D38" s="58" t="e">
        <f>IF(b!B37="","",VLOOKUP(B38,b!$B$7:$D$166,3,FALSE))</f>
        <v>#N/A</v>
      </c>
      <c r="E38" s="59" t="e">
        <f>VLOOKUP($D$3,パラメータ!$C$5:$E$40,3,FALSE)</f>
        <v>#N/A</v>
      </c>
      <c r="F38" s="59" t="e">
        <f>VLOOKUP($D$3,パラメータ!$C$5:$F$40,4,FALSE)</f>
        <v>#N/A</v>
      </c>
      <c r="G38" s="59" t="e">
        <f>VLOOKUP($D$3,パラメータ!$C$5:$G$40,5,FALSE)</f>
        <v>#N/A</v>
      </c>
      <c r="H38" s="59" t="e">
        <f>VLOOKUP($D$3,パラメータ!$C$5:$H$40,6,FALSE)</f>
        <v>#N/A</v>
      </c>
      <c r="I38" s="60"/>
      <c r="J38" s="61" t="e">
        <f t="shared" si="0"/>
        <v>#N/A</v>
      </c>
      <c r="K38" s="61" t="e">
        <f t="shared" si="1"/>
        <v>#N/A</v>
      </c>
      <c r="L38" s="62"/>
      <c r="M38" s="62"/>
    </row>
    <row r="39" spans="2:13" x14ac:dyDescent="0.4">
      <c r="B39" s="57">
        <v>32</v>
      </c>
      <c r="C39" s="58" t="e">
        <f>IF(b!B38="","",VLOOKUP(B39,b!$B$7:$D$166,2,FALSE))</f>
        <v>#N/A</v>
      </c>
      <c r="D39" s="58" t="e">
        <f>IF(b!B38="","",VLOOKUP(B39,b!$B$7:$D$166,3,FALSE))</f>
        <v>#N/A</v>
      </c>
      <c r="E39" s="59" t="e">
        <f>VLOOKUP($D$3,パラメータ!$C$5:$E$40,3,FALSE)</f>
        <v>#N/A</v>
      </c>
      <c r="F39" s="59" t="e">
        <f>VLOOKUP($D$3,パラメータ!$C$5:$F$40,4,FALSE)</f>
        <v>#N/A</v>
      </c>
      <c r="G39" s="59" t="e">
        <f>VLOOKUP($D$3,パラメータ!$C$5:$G$40,5,FALSE)</f>
        <v>#N/A</v>
      </c>
      <c r="H39" s="59" t="e">
        <f>VLOOKUP($D$3,パラメータ!$C$5:$H$40,6,FALSE)</f>
        <v>#N/A</v>
      </c>
      <c r="I39" s="60"/>
      <c r="J39" s="61" t="e">
        <f t="shared" si="0"/>
        <v>#N/A</v>
      </c>
      <c r="K39" s="61" t="e">
        <f t="shared" si="1"/>
        <v>#N/A</v>
      </c>
      <c r="L39" s="62"/>
      <c r="M39" s="62"/>
    </row>
    <row r="40" spans="2:13" x14ac:dyDescent="0.4">
      <c r="B40" s="57">
        <v>33</v>
      </c>
      <c r="C40" s="58" t="e">
        <f>IF(b!B39="","",VLOOKUP(B40,b!$B$7:$D$166,2,FALSE))</f>
        <v>#N/A</v>
      </c>
      <c r="D40" s="58" t="e">
        <f>IF(b!B39="","",VLOOKUP(B40,b!$B$7:$D$166,3,FALSE))</f>
        <v>#N/A</v>
      </c>
      <c r="E40" s="59" t="e">
        <f>VLOOKUP($D$3,パラメータ!$C$5:$E$40,3,FALSE)</f>
        <v>#N/A</v>
      </c>
      <c r="F40" s="59" t="e">
        <f>VLOOKUP($D$3,パラメータ!$C$5:$F$40,4,FALSE)</f>
        <v>#N/A</v>
      </c>
      <c r="G40" s="59" t="e">
        <f>VLOOKUP($D$3,パラメータ!$C$5:$G$40,5,FALSE)</f>
        <v>#N/A</v>
      </c>
      <c r="H40" s="59" t="e">
        <f>VLOOKUP($D$3,パラメータ!$C$5:$H$40,6,FALSE)</f>
        <v>#N/A</v>
      </c>
      <c r="I40" s="60"/>
      <c r="J40" s="61" t="e">
        <f t="shared" si="0"/>
        <v>#N/A</v>
      </c>
      <c r="K40" s="61" t="e">
        <f t="shared" si="1"/>
        <v>#N/A</v>
      </c>
      <c r="L40" s="62"/>
      <c r="M40" s="62"/>
    </row>
    <row r="41" spans="2:13" x14ac:dyDescent="0.4">
      <c r="B41" s="57">
        <v>34</v>
      </c>
      <c r="C41" s="58" t="e">
        <f>IF(b!B40="","",VLOOKUP(B41,b!$B$7:$D$166,2,FALSE))</f>
        <v>#N/A</v>
      </c>
      <c r="D41" s="58" t="e">
        <f>IF(b!B40="","",VLOOKUP(B41,b!$B$7:$D$166,3,FALSE))</f>
        <v>#N/A</v>
      </c>
      <c r="E41" s="59" t="e">
        <f>VLOOKUP($D$3,パラメータ!$C$5:$E$40,3,FALSE)</f>
        <v>#N/A</v>
      </c>
      <c r="F41" s="59" t="e">
        <f>VLOOKUP($D$3,パラメータ!$C$5:$F$40,4,FALSE)</f>
        <v>#N/A</v>
      </c>
      <c r="G41" s="59" t="e">
        <f>VLOOKUP($D$3,パラメータ!$C$5:$G$40,5,FALSE)</f>
        <v>#N/A</v>
      </c>
      <c r="H41" s="59" t="e">
        <f>VLOOKUP($D$3,パラメータ!$C$5:$H$40,6,FALSE)</f>
        <v>#N/A</v>
      </c>
      <c r="I41" s="60"/>
      <c r="J41" s="61" t="e">
        <f t="shared" si="0"/>
        <v>#N/A</v>
      </c>
      <c r="K41" s="61" t="e">
        <f t="shared" si="1"/>
        <v>#N/A</v>
      </c>
      <c r="L41" s="62"/>
      <c r="M41" s="62"/>
    </row>
    <row r="42" spans="2:13" x14ac:dyDescent="0.4">
      <c r="B42" s="57">
        <v>35</v>
      </c>
      <c r="C42" s="58" t="e">
        <f>IF(b!B41="","",VLOOKUP(B42,b!$B$7:$D$166,2,FALSE))</f>
        <v>#N/A</v>
      </c>
      <c r="D42" s="58" t="e">
        <f>IF(b!B41="","",VLOOKUP(B42,b!$B$7:$D$166,3,FALSE))</f>
        <v>#N/A</v>
      </c>
      <c r="E42" s="59" t="e">
        <f>VLOOKUP($D$3,パラメータ!$C$5:$E$40,3,FALSE)</f>
        <v>#N/A</v>
      </c>
      <c r="F42" s="59" t="e">
        <f>VLOOKUP($D$3,パラメータ!$C$5:$F$40,4,FALSE)</f>
        <v>#N/A</v>
      </c>
      <c r="G42" s="59" t="e">
        <f>VLOOKUP($D$3,パラメータ!$C$5:$G$40,5,FALSE)</f>
        <v>#N/A</v>
      </c>
      <c r="H42" s="59" t="e">
        <f>VLOOKUP($D$3,パラメータ!$C$5:$H$40,6,FALSE)</f>
        <v>#N/A</v>
      </c>
      <c r="I42" s="60"/>
      <c r="J42" s="61" t="e">
        <f t="shared" si="0"/>
        <v>#N/A</v>
      </c>
      <c r="K42" s="61" t="e">
        <f t="shared" si="1"/>
        <v>#N/A</v>
      </c>
      <c r="L42" s="62"/>
      <c r="M42" s="62"/>
    </row>
    <row r="43" spans="2:13" x14ac:dyDescent="0.4">
      <c r="B43" s="57">
        <v>36</v>
      </c>
      <c r="C43" s="58" t="e">
        <f>IF(b!B42="","",VLOOKUP(B43,b!$B$7:$D$166,2,FALSE))</f>
        <v>#N/A</v>
      </c>
      <c r="D43" s="58" t="e">
        <f>IF(b!B42="","",VLOOKUP(B43,b!$B$7:$D$166,3,FALSE))</f>
        <v>#N/A</v>
      </c>
      <c r="E43" s="59" t="e">
        <f>VLOOKUP($D$3,パラメータ!$C$5:$E$40,3,FALSE)</f>
        <v>#N/A</v>
      </c>
      <c r="F43" s="59" t="e">
        <f>VLOOKUP($D$3,パラメータ!$C$5:$F$40,4,FALSE)</f>
        <v>#N/A</v>
      </c>
      <c r="G43" s="59" t="e">
        <f>VLOOKUP($D$3,パラメータ!$C$5:$G$40,5,FALSE)</f>
        <v>#N/A</v>
      </c>
      <c r="H43" s="59" t="e">
        <f>VLOOKUP($D$3,パラメータ!$C$5:$H$40,6,FALSE)</f>
        <v>#N/A</v>
      </c>
      <c r="I43" s="60"/>
      <c r="J43" s="61" t="e">
        <f t="shared" si="0"/>
        <v>#N/A</v>
      </c>
      <c r="K43" s="61" t="e">
        <f t="shared" si="1"/>
        <v>#N/A</v>
      </c>
      <c r="L43" s="62"/>
      <c r="M43" s="62"/>
    </row>
    <row r="44" spans="2:13" x14ac:dyDescent="0.4">
      <c r="B44" s="57">
        <v>37</v>
      </c>
      <c r="C44" s="58" t="e">
        <f>IF(b!B43="","",VLOOKUP(B44,b!$B$7:$D$166,2,FALSE))</f>
        <v>#N/A</v>
      </c>
      <c r="D44" s="58" t="e">
        <f>IF(b!B43="","",VLOOKUP(B44,b!$B$7:$D$166,3,FALSE))</f>
        <v>#N/A</v>
      </c>
      <c r="E44" s="59" t="e">
        <f>VLOOKUP($D$3,パラメータ!$C$5:$E$40,3,FALSE)</f>
        <v>#N/A</v>
      </c>
      <c r="F44" s="59" t="e">
        <f>VLOOKUP($D$3,パラメータ!$C$5:$F$40,4,FALSE)</f>
        <v>#N/A</v>
      </c>
      <c r="G44" s="59" t="e">
        <f>VLOOKUP($D$3,パラメータ!$C$5:$G$40,5,FALSE)</f>
        <v>#N/A</v>
      </c>
      <c r="H44" s="59" t="e">
        <f>VLOOKUP($D$3,パラメータ!$C$5:$H$40,6,FALSE)</f>
        <v>#N/A</v>
      </c>
      <c r="I44" s="60"/>
      <c r="J44" s="61" t="e">
        <f t="shared" si="0"/>
        <v>#N/A</v>
      </c>
      <c r="K44" s="61" t="e">
        <f t="shared" si="1"/>
        <v>#N/A</v>
      </c>
      <c r="L44" s="62"/>
      <c r="M44" s="62"/>
    </row>
    <row r="45" spans="2:13" x14ac:dyDescent="0.4">
      <c r="B45" s="57">
        <v>38</v>
      </c>
      <c r="C45" s="58" t="e">
        <f>IF(b!B44="","",VLOOKUP(B45,b!$B$7:$D$166,2,FALSE))</f>
        <v>#N/A</v>
      </c>
      <c r="D45" s="58" t="e">
        <f>IF(b!B44="","",VLOOKUP(B45,b!$B$7:$D$166,3,FALSE))</f>
        <v>#N/A</v>
      </c>
      <c r="E45" s="59" t="e">
        <f>VLOOKUP($D$3,パラメータ!$C$5:$E$40,3,FALSE)</f>
        <v>#N/A</v>
      </c>
      <c r="F45" s="59" t="e">
        <f>VLOOKUP($D$3,パラメータ!$C$5:$F$40,4,FALSE)</f>
        <v>#N/A</v>
      </c>
      <c r="G45" s="59" t="e">
        <f>VLOOKUP($D$3,パラメータ!$C$5:$G$40,5,FALSE)</f>
        <v>#N/A</v>
      </c>
      <c r="H45" s="59" t="e">
        <f>VLOOKUP($D$3,パラメータ!$C$5:$H$40,6,FALSE)</f>
        <v>#N/A</v>
      </c>
      <c r="I45" s="60"/>
      <c r="J45" s="61" t="e">
        <f t="shared" si="0"/>
        <v>#N/A</v>
      </c>
      <c r="K45" s="61" t="e">
        <f t="shared" si="1"/>
        <v>#N/A</v>
      </c>
      <c r="L45" s="62"/>
      <c r="M45" s="62"/>
    </row>
    <row r="46" spans="2:13" x14ac:dyDescent="0.4">
      <c r="B46" s="57">
        <v>39</v>
      </c>
      <c r="C46" s="58" t="e">
        <f>IF(b!B45="","",VLOOKUP(B46,b!$B$7:$D$166,2,FALSE))</f>
        <v>#N/A</v>
      </c>
      <c r="D46" s="58" t="e">
        <f>IF(b!B45="","",VLOOKUP(B46,b!$B$7:$D$166,3,FALSE))</f>
        <v>#N/A</v>
      </c>
      <c r="E46" s="59" t="e">
        <f>VLOOKUP($D$3,パラメータ!$C$5:$E$40,3,FALSE)</f>
        <v>#N/A</v>
      </c>
      <c r="F46" s="59" t="e">
        <f>VLOOKUP($D$3,パラメータ!$C$5:$F$40,4,FALSE)</f>
        <v>#N/A</v>
      </c>
      <c r="G46" s="59" t="e">
        <f>VLOOKUP($D$3,パラメータ!$C$5:$G$40,5,FALSE)</f>
        <v>#N/A</v>
      </c>
      <c r="H46" s="59" t="e">
        <f>VLOOKUP($D$3,パラメータ!$C$5:$H$40,6,FALSE)</f>
        <v>#N/A</v>
      </c>
      <c r="I46" s="60"/>
      <c r="J46" s="61" t="e">
        <f t="shared" si="0"/>
        <v>#N/A</v>
      </c>
      <c r="K46" s="61" t="e">
        <f t="shared" si="1"/>
        <v>#N/A</v>
      </c>
      <c r="L46" s="62"/>
      <c r="M46" s="62"/>
    </row>
    <row r="47" spans="2:13" x14ac:dyDescent="0.4">
      <c r="B47" s="57">
        <v>40</v>
      </c>
      <c r="C47" s="58" t="e">
        <f>IF(b!B46="","",VLOOKUP(B47,b!$B$7:$D$166,2,FALSE))</f>
        <v>#N/A</v>
      </c>
      <c r="D47" s="58" t="e">
        <f>IF(b!B46="","",VLOOKUP(B47,b!$B$7:$D$166,3,FALSE))</f>
        <v>#N/A</v>
      </c>
      <c r="E47" s="59" t="e">
        <f>VLOOKUP($D$3,パラメータ!$C$5:$E$40,3,FALSE)</f>
        <v>#N/A</v>
      </c>
      <c r="F47" s="59" t="e">
        <f>VLOOKUP($D$3,パラメータ!$C$5:$F$40,4,FALSE)</f>
        <v>#N/A</v>
      </c>
      <c r="G47" s="59" t="e">
        <f>VLOOKUP($D$3,パラメータ!$C$5:$G$40,5,FALSE)</f>
        <v>#N/A</v>
      </c>
      <c r="H47" s="59" t="e">
        <f>VLOOKUP($D$3,パラメータ!$C$5:$H$40,6,FALSE)</f>
        <v>#N/A</v>
      </c>
      <c r="I47" s="60"/>
      <c r="J47" s="61" t="e">
        <f t="shared" si="0"/>
        <v>#N/A</v>
      </c>
      <c r="K47" s="61" t="e">
        <f t="shared" si="1"/>
        <v>#N/A</v>
      </c>
      <c r="L47" s="62"/>
      <c r="M47" s="62"/>
    </row>
    <row r="48" spans="2:13" x14ac:dyDescent="0.4">
      <c r="B48" s="57">
        <v>41</v>
      </c>
      <c r="C48" s="58" t="e">
        <f>IF(b!B47="","",VLOOKUP(B48,b!$B$7:$D$166,2,FALSE))</f>
        <v>#N/A</v>
      </c>
      <c r="D48" s="58" t="e">
        <f>IF(b!B47="","",VLOOKUP(B48,b!$B$7:$D$166,3,FALSE))</f>
        <v>#N/A</v>
      </c>
      <c r="E48" s="59" t="e">
        <f>VLOOKUP($D$3,パラメータ!$C$5:$E$40,3,FALSE)</f>
        <v>#N/A</v>
      </c>
      <c r="F48" s="59" t="e">
        <f>VLOOKUP($D$3,パラメータ!$C$5:$F$40,4,FALSE)</f>
        <v>#N/A</v>
      </c>
      <c r="G48" s="59" t="e">
        <f>VLOOKUP($D$3,パラメータ!$C$5:$G$40,5,FALSE)</f>
        <v>#N/A</v>
      </c>
      <c r="H48" s="59" t="e">
        <f>VLOOKUP($D$3,パラメータ!$C$5:$H$40,6,FALSE)</f>
        <v>#N/A</v>
      </c>
      <c r="I48" s="60"/>
      <c r="J48" s="61" t="e">
        <f t="shared" si="0"/>
        <v>#N/A</v>
      </c>
      <c r="K48" s="61" t="e">
        <f t="shared" si="1"/>
        <v>#N/A</v>
      </c>
      <c r="L48" s="62"/>
      <c r="M48" s="62"/>
    </row>
    <row r="49" spans="2:13" x14ac:dyDescent="0.4">
      <c r="B49" s="57">
        <v>42</v>
      </c>
      <c r="C49" s="58" t="e">
        <f>IF(b!B48="","",VLOOKUP(B49,b!$B$7:$D$166,2,FALSE))</f>
        <v>#N/A</v>
      </c>
      <c r="D49" s="58" t="e">
        <f>IF(b!B48="","",VLOOKUP(B49,b!$B$7:$D$166,3,FALSE))</f>
        <v>#N/A</v>
      </c>
      <c r="E49" s="59" t="e">
        <f>VLOOKUP($D$3,パラメータ!$C$5:$E$40,3,FALSE)</f>
        <v>#N/A</v>
      </c>
      <c r="F49" s="59" t="e">
        <f>VLOOKUP($D$3,パラメータ!$C$5:$F$40,4,FALSE)</f>
        <v>#N/A</v>
      </c>
      <c r="G49" s="59" t="e">
        <f>VLOOKUP($D$3,パラメータ!$C$5:$G$40,5,FALSE)</f>
        <v>#N/A</v>
      </c>
      <c r="H49" s="59" t="e">
        <f>VLOOKUP($D$3,パラメータ!$C$5:$H$40,6,FALSE)</f>
        <v>#N/A</v>
      </c>
      <c r="I49" s="60"/>
      <c r="J49" s="61" t="e">
        <f t="shared" si="0"/>
        <v>#N/A</v>
      </c>
      <c r="K49" s="61" t="e">
        <f t="shared" si="1"/>
        <v>#N/A</v>
      </c>
      <c r="L49" s="62"/>
      <c r="M49" s="62"/>
    </row>
    <row r="50" spans="2:13" x14ac:dyDescent="0.4">
      <c r="B50" s="57">
        <v>43</v>
      </c>
      <c r="C50" s="58" t="e">
        <f>IF(b!B49="","",VLOOKUP(B50,b!$B$7:$D$166,2,FALSE))</f>
        <v>#N/A</v>
      </c>
      <c r="D50" s="58" t="e">
        <f>IF(b!B49="","",VLOOKUP(B50,b!$B$7:$D$166,3,FALSE))</f>
        <v>#N/A</v>
      </c>
      <c r="E50" s="59" t="e">
        <f>VLOOKUP($D$3,パラメータ!$C$5:$E$40,3,FALSE)</f>
        <v>#N/A</v>
      </c>
      <c r="F50" s="59" t="e">
        <f>VLOOKUP($D$3,パラメータ!$C$5:$F$40,4,FALSE)</f>
        <v>#N/A</v>
      </c>
      <c r="G50" s="59" t="e">
        <f>VLOOKUP($D$3,パラメータ!$C$5:$G$40,5,FALSE)</f>
        <v>#N/A</v>
      </c>
      <c r="H50" s="59" t="e">
        <f>VLOOKUP($D$3,パラメータ!$C$5:$H$40,6,FALSE)</f>
        <v>#N/A</v>
      </c>
      <c r="I50" s="60"/>
      <c r="J50" s="61" t="e">
        <f t="shared" si="0"/>
        <v>#N/A</v>
      </c>
      <c r="K50" s="61" t="e">
        <f t="shared" si="1"/>
        <v>#N/A</v>
      </c>
      <c r="L50" s="62"/>
      <c r="M50" s="62"/>
    </row>
    <row r="51" spans="2:13" x14ac:dyDescent="0.4">
      <c r="B51" s="57">
        <v>44</v>
      </c>
      <c r="C51" s="58" t="e">
        <f>IF(b!B50="","",VLOOKUP(B51,b!$B$7:$D$166,2,FALSE))</f>
        <v>#N/A</v>
      </c>
      <c r="D51" s="58" t="e">
        <f>IF(b!B50="","",VLOOKUP(B51,b!$B$7:$D$166,3,FALSE))</f>
        <v>#N/A</v>
      </c>
      <c r="E51" s="59" t="e">
        <f>VLOOKUP($D$3,パラメータ!$C$5:$E$40,3,FALSE)</f>
        <v>#N/A</v>
      </c>
      <c r="F51" s="59" t="e">
        <f>VLOOKUP($D$3,パラメータ!$C$5:$F$40,4,FALSE)</f>
        <v>#N/A</v>
      </c>
      <c r="G51" s="59" t="e">
        <f>VLOOKUP($D$3,パラメータ!$C$5:$G$40,5,FALSE)</f>
        <v>#N/A</v>
      </c>
      <c r="H51" s="59" t="e">
        <f>VLOOKUP($D$3,パラメータ!$C$5:$H$40,6,FALSE)</f>
        <v>#N/A</v>
      </c>
      <c r="I51" s="60"/>
      <c r="J51" s="61" t="e">
        <f t="shared" si="0"/>
        <v>#N/A</v>
      </c>
      <c r="K51" s="61" t="e">
        <f t="shared" si="1"/>
        <v>#N/A</v>
      </c>
      <c r="L51" s="62"/>
      <c r="M51" s="62"/>
    </row>
    <row r="52" spans="2:13" x14ac:dyDescent="0.4">
      <c r="B52" s="57">
        <v>45</v>
      </c>
      <c r="C52" s="58" t="e">
        <f>IF(b!B51="","",VLOOKUP(B52,b!$B$7:$D$166,2,FALSE))</f>
        <v>#N/A</v>
      </c>
      <c r="D52" s="58" t="e">
        <f>IF(b!B51="","",VLOOKUP(B52,b!$B$7:$D$166,3,FALSE))</f>
        <v>#N/A</v>
      </c>
      <c r="E52" s="59" t="e">
        <f>VLOOKUP($D$3,パラメータ!$C$5:$E$40,3,FALSE)</f>
        <v>#N/A</v>
      </c>
      <c r="F52" s="59" t="e">
        <f>VLOOKUP($D$3,パラメータ!$C$5:$F$40,4,FALSE)</f>
        <v>#N/A</v>
      </c>
      <c r="G52" s="59" t="e">
        <f>VLOOKUP($D$3,パラメータ!$C$5:$G$40,5,FALSE)</f>
        <v>#N/A</v>
      </c>
      <c r="H52" s="59" t="e">
        <f>VLOOKUP($D$3,パラメータ!$C$5:$H$40,6,FALSE)</f>
        <v>#N/A</v>
      </c>
      <c r="I52" s="60"/>
      <c r="J52" s="61" t="e">
        <f t="shared" si="0"/>
        <v>#N/A</v>
      </c>
      <c r="K52" s="61" t="e">
        <f t="shared" si="1"/>
        <v>#N/A</v>
      </c>
      <c r="L52" s="62"/>
      <c r="M52" s="62"/>
    </row>
    <row r="53" spans="2:13" x14ac:dyDescent="0.4">
      <c r="B53" s="57">
        <v>46</v>
      </c>
      <c r="C53" s="58" t="e">
        <f>IF(b!B52="","",VLOOKUP(B53,b!$B$7:$D$166,2,FALSE))</f>
        <v>#N/A</v>
      </c>
      <c r="D53" s="58" t="e">
        <f>IF(b!B52="","",VLOOKUP(B53,b!$B$7:$D$166,3,FALSE))</f>
        <v>#N/A</v>
      </c>
      <c r="E53" s="59" t="e">
        <f>VLOOKUP($D$3,パラメータ!$C$5:$E$40,3,FALSE)</f>
        <v>#N/A</v>
      </c>
      <c r="F53" s="59" t="e">
        <f>VLOOKUP($D$3,パラメータ!$C$5:$F$40,4,FALSE)</f>
        <v>#N/A</v>
      </c>
      <c r="G53" s="59" t="e">
        <f>VLOOKUP($D$3,パラメータ!$C$5:$G$40,5,FALSE)</f>
        <v>#N/A</v>
      </c>
      <c r="H53" s="59" t="e">
        <f>VLOOKUP($D$3,パラメータ!$C$5:$H$40,6,FALSE)</f>
        <v>#N/A</v>
      </c>
      <c r="I53" s="60"/>
      <c r="J53" s="61" t="e">
        <f t="shared" si="0"/>
        <v>#N/A</v>
      </c>
      <c r="K53" s="61" t="e">
        <f t="shared" si="1"/>
        <v>#N/A</v>
      </c>
      <c r="L53" s="62"/>
      <c r="M53" s="62"/>
    </row>
    <row r="54" spans="2:13" x14ac:dyDescent="0.4">
      <c r="B54" s="57">
        <v>47</v>
      </c>
      <c r="C54" s="58" t="e">
        <f>IF(b!B53="","",VLOOKUP(B54,b!$B$7:$D$166,2,FALSE))</f>
        <v>#N/A</v>
      </c>
      <c r="D54" s="58" t="e">
        <f>IF(b!B53="","",VLOOKUP(B54,b!$B$7:$D$166,3,FALSE))</f>
        <v>#N/A</v>
      </c>
      <c r="E54" s="59" t="e">
        <f>VLOOKUP($D$3,パラメータ!$C$5:$E$40,3,FALSE)</f>
        <v>#N/A</v>
      </c>
      <c r="F54" s="59" t="e">
        <f>VLOOKUP($D$3,パラメータ!$C$5:$F$40,4,FALSE)</f>
        <v>#N/A</v>
      </c>
      <c r="G54" s="59" t="e">
        <f>VLOOKUP($D$3,パラメータ!$C$5:$G$40,5,FALSE)</f>
        <v>#N/A</v>
      </c>
      <c r="H54" s="59" t="e">
        <f>VLOOKUP($D$3,パラメータ!$C$5:$H$40,6,FALSE)</f>
        <v>#N/A</v>
      </c>
      <c r="I54" s="60"/>
      <c r="J54" s="61" t="e">
        <f t="shared" si="0"/>
        <v>#N/A</v>
      </c>
      <c r="K54" s="61" t="e">
        <f t="shared" si="1"/>
        <v>#N/A</v>
      </c>
      <c r="L54" s="62"/>
      <c r="M54" s="62"/>
    </row>
    <row r="55" spans="2:13" x14ac:dyDescent="0.4">
      <c r="B55" s="57">
        <v>48</v>
      </c>
      <c r="C55" s="58" t="e">
        <f>IF(b!B54="","",VLOOKUP(B55,b!$B$7:$D$166,2,FALSE))</f>
        <v>#N/A</v>
      </c>
      <c r="D55" s="58" t="e">
        <f>IF(b!B54="","",VLOOKUP(B55,b!$B$7:$D$166,3,FALSE))</f>
        <v>#N/A</v>
      </c>
      <c r="E55" s="59" t="e">
        <f>VLOOKUP($D$3,パラメータ!$C$5:$E$40,3,FALSE)</f>
        <v>#N/A</v>
      </c>
      <c r="F55" s="59" t="e">
        <f>VLOOKUP($D$3,パラメータ!$C$5:$F$40,4,FALSE)</f>
        <v>#N/A</v>
      </c>
      <c r="G55" s="59" t="e">
        <f>VLOOKUP($D$3,パラメータ!$C$5:$G$40,5,FALSE)</f>
        <v>#N/A</v>
      </c>
      <c r="H55" s="59" t="e">
        <f>VLOOKUP($D$3,パラメータ!$C$5:$H$40,6,FALSE)</f>
        <v>#N/A</v>
      </c>
      <c r="I55" s="60"/>
      <c r="J55" s="61" t="e">
        <f t="shared" si="0"/>
        <v>#N/A</v>
      </c>
      <c r="K55" s="61" t="e">
        <f t="shared" si="1"/>
        <v>#N/A</v>
      </c>
      <c r="L55" s="62"/>
      <c r="M55" s="62"/>
    </row>
    <row r="56" spans="2:13" x14ac:dyDescent="0.4">
      <c r="B56" s="57">
        <v>49</v>
      </c>
      <c r="C56" s="58" t="e">
        <f>IF(b!B55="","",VLOOKUP(B56,b!$B$7:$D$166,2,FALSE))</f>
        <v>#N/A</v>
      </c>
      <c r="D56" s="58" t="e">
        <f>IF(b!B55="","",VLOOKUP(B56,b!$B$7:$D$166,3,FALSE))</f>
        <v>#N/A</v>
      </c>
      <c r="E56" s="59" t="e">
        <f>VLOOKUP($D$3,パラメータ!$C$5:$E$40,3,FALSE)</f>
        <v>#N/A</v>
      </c>
      <c r="F56" s="59" t="e">
        <f>VLOOKUP($D$3,パラメータ!$C$5:$F$40,4,FALSE)</f>
        <v>#N/A</v>
      </c>
      <c r="G56" s="59" t="e">
        <f>VLOOKUP($D$3,パラメータ!$C$5:$G$40,5,FALSE)</f>
        <v>#N/A</v>
      </c>
      <c r="H56" s="59" t="e">
        <f>VLOOKUP($D$3,パラメータ!$C$5:$H$40,6,FALSE)</f>
        <v>#N/A</v>
      </c>
      <c r="I56" s="60"/>
      <c r="J56" s="61" t="e">
        <f t="shared" si="0"/>
        <v>#N/A</v>
      </c>
      <c r="K56" s="61" t="e">
        <f t="shared" si="1"/>
        <v>#N/A</v>
      </c>
      <c r="L56" s="62"/>
      <c r="M56" s="62"/>
    </row>
    <row r="57" spans="2:13" x14ac:dyDescent="0.4">
      <c r="B57" s="57">
        <v>50</v>
      </c>
      <c r="C57" s="58" t="e">
        <f>IF(b!B56="","",VLOOKUP(B57,b!$B$7:$D$166,2,FALSE))</f>
        <v>#N/A</v>
      </c>
      <c r="D57" s="58" t="e">
        <f>IF(b!B56="","",VLOOKUP(B57,b!$B$7:$D$166,3,FALSE))</f>
        <v>#N/A</v>
      </c>
      <c r="E57" s="59" t="e">
        <f>VLOOKUP($D$3,パラメータ!$C$5:$E$40,3,FALSE)</f>
        <v>#N/A</v>
      </c>
      <c r="F57" s="59" t="e">
        <f>VLOOKUP($D$3,パラメータ!$C$5:$F$40,4,FALSE)</f>
        <v>#N/A</v>
      </c>
      <c r="G57" s="59" t="e">
        <f>VLOOKUP($D$3,パラメータ!$C$5:$G$40,5,FALSE)</f>
        <v>#N/A</v>
      </c>
      <c r="H57" s="59" t="e">
        <f>VLOOKUP($D$3,パラメータ!$C$5:$H$40,6,FALSE)</f>
        <v>#N/A</v>
      </c>
      <c r="I57" s="60"/>
      <c r="J57" s="61" t="e">
        <f t="shared" si="0"/>
        <v>#N/A</v>
      </c>
      <c r="K57" s="61" t="e">
        <f t="shared" si="1"/>
        <v>#N/A</v>
      </c>
      <c r="L57" s="62"/>
      <c r="M57" s="62"/>
    </row>
    <row r="58" spans="2:13" x14ac:dyDescent="0.4">
      <c r="B58" s="57">
        <v>51</v>
      </c>
      <c r="C58" s="58" t="e">
        <f>IF(b!B57="","",VLOOKUP(B58,b!$B$7:$D$166,2,FALSE))</f>
        <v>#N/A</v>
      </c>
      <c r="D58" s="58" t="e">
        <f>IF(b!B57="","",VLOOKUP(B58,b!$B$7:$D$166,3,FALSE))</f>
        <v>#N/A</v>
      </c>
      <c r="E58" s="59" t="e">
        <f>VLOOKUP($D$3,パラメータ!$C$5:$E$40,3,FALSE)</f>
        <v>#N/A</v>
      </c>
      <c r="F58" s="59" t="e">
        <f>VLOOKUP($D$3,パラメータ!$C$5:$F$40,4,FALSE)</f>
        <v>#N/A</v>
      </c>
      <c r="G58" s="59" t="e">
        <f>VLOOKUP($D$3,パラメータ!$C$5:$G$40,5,FALSE)</f>
        <v>#N/A</v>
      </c>
      <c r="H58" s="59" t="e">
        <f>VLOOKUP($D$3,パラメータ!$C$5:$H$40,6,FALSE)</f>
        <v>#N/A</v>
      </c>
      <c r="I58" s="60"/>
      <c r="J58" s="61" t="e">
        <f t="shared" si="0"/>
        <v>#N/A</v>
      </c>
      <c r="K58" s="61" t="e">
        <f t="shared" si="1"/>
        <v>#N/A</v>
      </c>
      <c r="L58" s="62"/>
      <c r="M58" s="62"/>
    </row>
    <row r="59" spans="2:13" x14ac:dyDescent="0.4">
      <c r="B59" s="57">
        <v>52</v>
      </c>
      <c r="C59" s="58" t="e">
        <f>IF(b!B58="","",VLOOKUP(B59,b!$B$7:$D$166,2,FALSE))</f>
        <v>#N/A</v>
      </c>
      <c r="D59" s="58" t="e">
        <f>IF(b!B58="","",VLOOKUP(B59,b!$B$7:$D$166,3,FALSE))</f>
        <v>#N/A</v>
      </c>
      <c r="E59" s="59" t="e">
        <f>VLOOKUP($D$3,パラメータ!$C$5:$E$40,3,FALSE)</f>
        <v>#N/A</v>
      </c>
      <c r="F59" s="59" t="e">
        <f>VLOOKUP($D$3,パラメータ!$C$5:$F$40,4,FALSE)</f>
        <v>#N/A</v>
      </c>
      <c r="G59" s="59" t="e">
        <f>VLOOKUP($D$3,パラメータ!$C$5:$G$40,5,FALSE)</f>
        <v>#N/A</v>
      </c>
      <c r="H59" s="59" t="e">
        <f>VLOOKUP($D$3,パラメータ!$C$5:$H$40,6,FALSE)</f>
        <v>#N/A</v>
      </c>
      <c r="I59" s="60"/>
      <c r="J59" s="61" t="e">
        <f t="shared" si="0"/>
        <v>#N/A</v>
      </c>
      <c r="K59" s="61" t="e">
        <f t="shared" si="1"/>
        <v>#N/A</v>
      </c>
      <c r="L59" s="62"/>
      <c r="M59" s="62"/>
    </row>
    <row r="60" spans="2:13" x14ac:dyDescent="0.4">
      <c r="B60" s="57">
        <v>53</v>
      </c>
      <c r="C60" s="58" t="e">
        <f>IF(b!B59="","",VLOOKUP(B60,b!$B$7:$D$166,2,FALSE))</f>
        <v>#N/A</v>
      </c>
      <c r="D60" s="58" t="e">
        <f>IF(b!B59="","",VLOOKUP(B60,b!$B$7:$D$166,3,FALSE))</f>
        <v>#N/A</v>
      </c>
      <c r="E60" s="59" t="e">
        <f>VLOOKUP($D$3,パラメータ!$C$5:$E$40,3,FALSE)</f>
        <v>#N/A</v>
      </c>
      <c r="F60" s="59" t="e">
        <f>VLOOKUP($D$3,パラメータ!$C$5:$F$40,4,FALSE)</f>
        <v>#N/A</v>
      </c>
      <c r="G60" s="59" t="e">
        <f>VLOOKUP($D$3,パラメータ!$C$5:$G$40,5,FALSE)</f>
        <v>#N/A</v>
      </c>
      <c r="H60" s="59" t="e">
        <f>VLOOKUP($D$3,パラメータ!$C$5:$H$40,6,FALSE)</f>
        <v>#N/A</v>
      </c>
      <c r="I60" s="60"/>
      <c r="J60" s="61" t="e">
        <f t="shared" si="0"/>
        <v>#N/A</v>
      </c>
      <c r="K60" s="61" t="e">
        <f t="shared" si="1"/>
        <v>#N/A</v>
      </c>
      <c r="L60" s="62"/>
      <c r="M60" s="62"/>
    </row>
    <row r="61" spans="2:13" x14ac:dyDescent="0.4">
      <c r="B61" s="57">
        <v>54</v>
      </c>
      <c r="C61" s="58" t="e">
        <f>IF(b!B60="","",VLOOKUP(B61,b!$B$7:$D$166,2,FALSE))</f>
        <v>#N/A</v>
      </c>
      <c r="D61" s="58" t="e">
        <f>IF(b!B60="","",VLOOKUP(B61,b!$B$7:$D$166,3,FALSE))</f>
        <v>#N/A</v>
      </c>
      <c r="E61" s="59" t="e">
        <f>VLOOKUP($D$3,パラメータ!$C$5:$E$40,3,FALSE)</f>
        <v>#N/A</v>
      </c>
      <c r="F61" s="59" t="e">
        <f>VLOOKUP($D$3,パラメータ!$C$5:$F$40,4,FALSE)</f>
        <v>#N/A</v>
      </c>
      <c r="G61" s="59" t="e">
        <f>VLOOKUP($D$3,パラメータ!$C$5:$G$40,5,FALSE)</f>
        <v>#N/A</v>
      </c>
      <c r="H61" s="59" t="e">
        <f>VLOOKUP($D$3,パラメータ!$C$5:$H$40,6,FALSE)</f>
        <v>#N/A</v>
      </c>
      <c r="I61" s="60"/>
      <c r="J61" s="61" t="e">
        <f t="shared" si="0"/>
        <v>#N/A</v>
      </c>
      <c r="K61" s="61" t="e">
        <f t="shared" si="1"/>
        <v>#N/A</v>
      </c>
      <c r="L61" s="62"/>
      <c r="M61" s="62"/>
    </row>
    <row r="62" spans="2:13" x14ac:dyDescent="0.4">
      <c r="B62" s="57">
        <v>55</v>
      </c>
      <c r="C62" s="58" t="e">
        <f>IF(b!B61="","",VLOOKUP(B62,b!$B$7:$D$166,2,FALSE))</f>
        <v>#N/A</v>
      </c>
      <c r="D62" s="58" t="e">
        <f>IF(b!B61="","",VLOOKUP(B62,b!$B$7:$D$166,3,FALSE))</f>
        <v>#N/A</v>
      </c>
      <c r="E62" s="59" t="e">
        <f>VLOOKUP($D$3,パラメータ!$C$5:$E$40,3,FALSE)</f>
        <v>#N/A</v>
      </c>
      <c r="F62" s="59" t="e">
        <f>VLOOKUP($D$3,パラメータ!$C$5:$F$40,4,FALSE)</f>
        <v>#N/A</v>
      </c>
      <c r="G62" s="59" t="e">
        <f>VLOOKUP($D$3,パラメータ!$C$5:$G$40,5,FALSE)</f>
        <v>#N/A</v>
      </c>
      <c r="H62" s="59" t="e">
        <f>VLOOKUP($D$3,パラメータ!$C$5:$H$40,6,FALSE)</f>
        <v>#N/A</v>
      </c>
      <c r="I62" s="60"/>
      <c r="J62" s="61" t="e">
        <f t="shared" si="0"/>
        <v>#N/A</v>
      </c>
      <c r="K62" s="61" t="e">
        <f t="shared" si="1"/>
        <v>#N/A</v>
      </c>
      <c r="L62" s="62"/>
      <c r="M62" s="62"/>
    </row>
    <row r="63" spans="2:13" x14ac:dyDescent="0.4">
      <c r="B63" s="57">
        <v>56</v>
      </c>
      <c r="C63" s="58" t="e">
        <f>IF(b!B62="","",VLOOKUP(B63,b!$B$7:$D$166,2,FALSE))</f>
        <v>#N/A</v>
      </c>
      <c r="D63" s="58" t="e">
        <f>IF(b!B62="","",VLOOKUP(B63,b!$B$7:$D$166,3,FALSE))</f>
        <v>#N/A</v>
      </c>
      <c r="E63" s="59" t="e">
        <f>VLOOKUP($D$3,パラメータ!$C$5:$E$40,3,FALSE)</f>
        <v>#N/A</v>
      </c>
      <c r="F63" s="59" t="e">
        <f>VLOOKUP($D$3,パラメータ!$C$5:$F$40,4,FALSE)</f>
        <v>#N/A</v>
      </c>
      <c r="G63" s="59" t="e">
        <f>VLOOKUP($D$3,パラメータ!$C$5:$G$40,5,FALSE)</f>
        <v>#N/A</v>
      </c>
      <c r="H63" s="59" t="e">
        <f>VLOOKUP($D$3,パラメータ!$C$5:$H$40,6,FALSE)</f>
        <v>#N/A</v>
      </c>
      <c r="I63" s="60"/>
      <c r="J63" s="61" t="e">
        <f t="shared" si="0"/>
        <v>#N/A</v>
      </c>
      <c r="K63" s="61" t="e">
        <f t="shared" si="1"/>
        <v>#N/A</v>
      </c>
      <c r="L63" s="62"/>
      <c r="M63" s="62"/>
    </row>
    <row r="64" spans="2:13" x14ac:dyDescent="0.4">
      <c r="B64" s="57">
        <v>57</v>
      </c>
      <c r="C64" s="58" t="e">
        <f>IF(b!B63="","",VLOOKUP(B64,b!$B$7:$D$166,2,FALSE))</f>
        <v>#N/A</v>
      </c>
      <c r="D64" s="58" t="e">
        <f>IF(b!B63="","",VLOOKUP(B64,b!$B$7:$D$166,3,FALSE))</f>
        <v>#N/A</v>
      </c>
      <c r="E64" s="59" t="e">
        <f>VLOOKUP($D$3,パラメータ!$C$5:$E$40,3,FALSE)</f>
        <v>#N/A</v>
      </c>
      <c r="F64" s="59" t="e">
        <f>VLOOKUP($D$3,パラメータ!$C$5:$F$40,4,FALSE)</f>
        <v>#N/A</v>
      </c>
      <c r="G64" s="59" t="e">
        <f>VLOOKUP($D$3,パラメータ!$C$5:$G$40,5,FALSE)</f>
        <v>#N/A</v>
      </c>
      <c r="H64" s="59" t="e">
        <f>VLOOKUP($D$3,パラメータ!$C$5:$H$40,6,FALSE)</f>
        <v>#N/A</v>
      </c>
      <c r="I64" s="60"/>
      <c r="J64" s="61" t="e">
        <f t="shared" si="0"/>
        <v>#N/A</v>
      </c>
      <c r="K64" s="61" t="e">
        <f t="shared" si="1"/>
        <v>#N/A</v>
      </c>
      <c r="L64" s="62"/>
      <c r="M64" s="62"/>
    </row>
    <row r="65" spans="2:13" x14ac:dyDescent="0.4">
      <c r="B65" s="57">
        <v>58</v>
      </c>
      <c r="C65" s="58" t="e">
        <f>IF(b!B64="","",VLOOKUP(B65,b!$B$7:$D$166,2,FALSE))</f>
        <v>#N/A</v>
      </c>
      <c r="D65" s="58" t="e">
        <f>IF(b!B64="","",VLOOKUP(B65,b!$B$7:$D$166,3,FALSE))</f>
        <v>#N/A</v>
      </c>
      <c r="E65" s="59" t="e">
        <f>VLOOKUP($D$3,パラメータ!$C$5:$E$40,3,FALSE)</f>
        <v>#N/A</v>
      </c>
      <c r="F65" s="59" t="e">
        <f>VLOOKUP($D$3,パラメータ!$C$5:$F$40,4,FALSE)</f>
        <v>#N/A</v>
      </c>
      <c r="G65" s="59" t="e">
        <f>VLOOKUP($D$3,パラメータ!$C$5:$G$40,5,FALSE)</f>
        <v>#N/A</v>
      </c>
      <c r="H65" s="59" t="e">
        <f>VLOOKUP($D$3,パラメータ!$C$5:$H$40,6,FALSE)</f>
        <v>#N/A</v>
      </c>
      <c r="I65" s="60"/>
      <c r="J65" s="61" t="e">
        <f t="shared" si="0"/>
        <v>#N/A</v>
      </c>
      <c r="K65" s="61" t="e">
        <f t="shared" si="1"/>
        <v>#N/A</v>
      </c>
      <c r="L65" s="62"/>
      <c r="M65" s="62"/>
    </row>
    <row r="66" spans="2:13" x14ac:dyDescent="0.4">
      <c r="B66" s="57">
        <v>59</v>
      </c>
      <c r="C66" s="58" t="e">
        <f>IF(b!B65="","",VLOOKUP(B66,b!$B$7:$D$166,2,FALSE))</f>
        <v>#N/A</v>
      </c>
      <c r="D66" s="58" t="e">
        <f>IF(b!B65="","",VLOOKUP(B66,b!$B$7:$D$166,3,FALSE))</f>
        <v>#N/A</v>
      </c>
      <c r="E66" s="59" t="e">
        <f>VLOOKUP($D$3,パラメータ!$C$5:$E$40,3,FALSE)</f>
        <v>#N/A</v>
      </c>
      <c r="F66" s="59" t="e">
        <f>VLOOKUP($D$3,パラメータ!$C$5:$F$40,4,FALSE)</f>
        <v>#N/A</v>
      </c>
      <c r="G66" s="59" t="e">
        <f>VLOOKUP($D$3,パラメータ!$C$5:$G$40,5,FALSE)</f>
        <v>#N/A</v>
      </c>
      <c r="H66" s="59" t="e">
        <f>VLOOKUP($D$3,パラメータ!$C$5:$H$40,6,FALSE)</f>
        <v>#N/A</v>
      </c>
      <c r="I66" s="60"/>
      <c r="J66" s="61" t="e">
        <f t="shared" si="0"/>
        <v>#N/A</v>
      </c>
      <c r="K66" s="61" t="e">
        <f t="shared" si="1"/>
        <v>#N/A</v>
      </c>
      <c r="L66" s="62"/>
      <c r="M66" s="62"/>
    </row>
    <row r="67" spans="2:13" x14ac:dyDescent="0.4">
      <c r="B67" s="57">
        <v>60</v>
      </c>
      <c r="C67" s="58" t="e">
        <f>IF(b!B66="","",VLOOKUP(B67,b!$B$7:$D$166,2,FALSE))</f>
        <v>#N/A</v>
      </c>
      <c r="D67" s="58" t="e">
        <f>IF(b!B66="","",VLOOKUP(B67,b!$B$7:$D$166,3,FALSE))</f>
        <v>#N/A</v>
      </c>
      <c r="E67" s="59" t="e">
        <f>VLOOKUP($D$3,パラメータ!$C$5:$E$40,3,FALSE)</f>
        <v>#N/A</v>
      </c>
      <c r="F67" s="59" t="e">
        <f>VLOOKUP($D$3,パラメータ!$C$5:$F$40,4,FALSE)</f>
        <v>#N/A</v>
      </c>
      <c r="G67" s="59" t="e">
        <f>VLOOKUP($D$3,パラメータ!$C$5:$G$40,5,FALSE)</f>
        <v>#N/A</v>
      </c>
      <c r="H67" s="59" t="e">
        <f>VLOOKUP($D$3,パラメータ!$C$5:$H$40,6,FALSE)</f>
        <v>#N/A</v>
      </c>
      <c r="I67" s="60"/>
      <c r="J67" s="61" t="e">
        <f t="shared" si="0"/>
        <v>#N/A</v>
      </c>
      <c r="K67" s="61" t="e">
        <f t="shared" si="1"/>
        <v>#N/A</v>
      </c>
      <c r="L67" s="62"/>
      <c r="M67" s="62"/>
    </row>
    <row r="68" spans="2:13" x14ac:dyDescent="0.4">
      <c r="B68" s="57">
        <v>61</v>
      </c>
      <c r="C68" s="58" t="e">
        <f>IF(b!B67="","",VLOOKUP(B68,b!$B$7:$D$166,2,FALSE))</f>
        <v>#N/A</v>
      </c>
      <c r="D68" s="58" t="e">
        <f>IF(b!B67="","",VLOOKUP(B68,b!$B$7:$D$166,3,FALSE))</f>
        <v>#N/A</v>
      </c>
      <c r="E68" s="59" t="e">
        <f>VLOOKUP($D$3,パラメータ!$C$5:$E$40,3,FALSE)</f>
        <v>#N/A</v>
      </c>
      <c r="F68" s="59" t="e">
        <f>VLOOKUP($D$3,パラメータ!$C$5:$F$40,4,FALSE)</f>
        <v>#N/A</v>
      </c>
      <c r="G68" s="59" t="e">
        <f>VLOOKUP($D$3,パラメータ!$C$5:$G$40,5,FALSE)</f>
        <v>#N/A</v>
      </c>
      <c r="H68" s="59" t="e">
        <f>VLOOKUP($D$3,パラメータ!$C$5:$H$40,6,FALSE)</f>
        <v>#N/A</v>
      </c>
      <c r="I68" s="60"/>
      <c r="J68" s="61" t="e">
        <f t="shared" si="0"/>
        <v>#N/A</v>
      </c>
      <c r="K68" s="61" t="e">
        <f t="shared" si="1"/>
        <v>#N/A</v>
      </c>
      <c r="L68" s="62"/>
      <c r="M68" s="62"/>
    </row>
    <row r="69" spans="2:13" x14ac:dyDescent="0.4">
      <c r="B69" s="57">
        <v>62</v>
      </c>
      <c r="C69" s="58" t="e">
        <f>IF(b!B68="","",VLOOKUP(B69,b!$B$7:$D$166,2,FALSE))</f>
        <v>#N/A</v>
      </c>
      <c r="D69" s="58" t="e">
        <f>IF(b!B68="","",VLOOKUP(B69,b!$B$7:$D$166,3,FALSE))</f>
        <v>#N/A</v>
      </c>
      <c r="E69" s="59" t="e">
        <f>VLOOKUP($D$3,パラメータ!$C$5:$E$40,3,FALSE)</f>
        <v>#N/A</v>
      </c>
      <c r="F69" s="59" t="e">
        <f>VLOOKUP($D$3,パラメータ!$C$5:$F$40,4,FALSE)</f>
        <v>#N/A</v>
      </c>
      <c r="G69" s="59" t="e">
        <f>VLOOKUP($D$3,パラメータ!$C$5:$G$40,5,FALSE)</f>
        <v>#N/A</v>
      </c>
      <c r="H69" s="59" t="e">
        <f>VLOOKUP($D$3,パラメータ!$C$5:$H$40,6,FALSE)</f>
        <v>#N/A</v>
      </c>
      <c r="I69" s="60"/>
      <c r="J69" s="61" t="e">
        <f t="shared" si="0"/>
        <v>#N/A</v>
      </c>
      <c r="K69" s="61" t="e">
        <f t="shared" si="1"/>
        <v>#N/A</v>
      </c>
      <c r="L69" s="62"/>
      <c r="M69" s="62"/>
    </row>
    <row r="70" spans="2:13" x14ac:dyDescent="0.4">
      <c r="B70" s="57">
        <v>63</v>
      </c>
      <c r="C70" s="58" t="e">
        <f>IF(b!B69="","",VLOOKUP(B70,b!$B$7:$D$166,2,FALSE))</f>
        <v>#N/A</v>
      </c>
      <c r="D70" s="58" t="e">
        <f>IF(b!B69="","",VLOOKUP(B70,b!$B$7:$D$166,3,FALSE))</f>
        <v>#N/A</v>
      </c>
      <c r="E70" s="59" t="e">
        <f>VLOOKUP($D$3,パラメータ!$C$5:$E$40,3,FALSE)</f>
        <v>#N/A</v>
      </c>
      <c r="F70" s="59" t="e">
        <f>VLOOKUP($D$3,パラメータ!$C$5:$F$40,4,FALSE)</f>
        <v>#N/A</v>
      </c>
      <c r="G70" s="59" t="e">
        <f>VLOOKUP($D$3,パラメータ!$C$5:$G$40,5,FALSE)</f>
        <v>#N/A</v>
      </c>
      <c r="H70" s="59" t="e">
        <f>VLOOKUP($D$3,パラメータ!$C$5:$H$40,6,FALSE)</f>
        <v>#N/A</v>
      </c>
      <c r="I70" s="60"/>
      <c r="J70" s="61" t="e">
        <f t="shared" si="0"/>
        <v>#N/A</v>
      </c>
      <c r="K70" s="61" t="e">
        <f t="shared" si="1"/>
        <v>#N/A</v>
      </c>
      <c r="L70" s="62"/>
      <c r="M70" s="62"/>
    </row>
    <row r="71" spans="2:13" x14ac:dyDescent="0.4">
      <c r="B71" s="57">
        <v>64</v>
      </c>
      <c r="C71" s="58" t="e">
        <f>IF(b!B70="","",VLOOKUP(B71,b!$B$7:$D$166,2,FALSE))</f>
        <v>#N/A</v>
      </c>
      <c r="D71" s="58" t="e">
        <f>IF(b!B70="","",VLOOKUP(B71,b!$B$7:$D$166,3,FALSE))</f>
        <v>#N/A</v>
      </c>
      <c r="E71" s="59" t="e">
        <f>VLOOKUP($D$3,パラメータ!$C$5:$E$40,3,FALSE)</f>
        <v>#N/A</v>
      </c>
      <c r="F71" s="59" t="e">
        <f>VLOOKUP($D$3,パラメータ!$C$5:$F$40,4,FALSE)</f>
        <v>#N/A</v>
      </c>
      <c r="G71" s="59" t="e">
        <f>VLOOKUP($D$3,パラメータ!$C$5:$G$40,5,FALSE)</f>
        <v>#N/A</v>
      </c>
      <c r="H71" s="59" t="e">
        <f>VLOOKUP($D$3,パラメータ!$C$5:$H$40,6,FALSE)</f>
        <v>#N/A</v>
      </c>
      <c r="I71" s="60"/>
      <c r="J71" s="61" t="e">
        <f t="shared" si="0"/>
        <v>#N/A</v>
      </c>
      <c r="K71" s="61" t="e">
        <f t="shared" si="1"/>
        <v>#N/A</v>
      </c>
      <c r="L71" s="62"/>
      <c r="M71" s="62"/>
    </row>
    <row r="72" spans="2:13" x14ac:dyDescent="0.4">
      <c r="B72" s="57">
        <v>65</v>
      </c>
      <c r="C72" s="58" t="e">
        <f>IF(b!B71="","",VLOOKUP(B72,b!$B$7:$D$166,2,FALSE))</f>
        <v>#N/A</v>
      </c>
      <c r="D72" s="58" t="e">
        <f>IF(b!B71="","",VLOOKUP(B72,b!$B$7:$D$166,3,FALSE))</f>
        <v>#N/A</v>
      </c>
      <c r="E72" s="59" t="e">
        <f>VLOOKUP($D$3,パラメータ!$C$5:$E$40,3,FALSE)</f>
        <v>#N/A</v>
      </c>
      <c r="F72" s="59" t="e">
        <f>VLOOKUP($D$3,パラメータ!$C$5:$F$40,4,FALSE)</f>
        <v>#N/A</v>
      </c>
      <c r="G72" s="59" t="e">
        <f>VLOOKUP($D$3,パラメータ!$C$5:$G$40,5,FALSE)</f>
        <v>#N/A</v>
      </c>
      <c r="H72" s="59" t="e">
        <f>VLOOKUP($D$3,パラメータ!$C$5:$H$40,6,FALSE)</f>
        <v>#N/A</v>
      </c>
      <c r="I72" s="60"/>
      <c r="J72" s="61" t="e">
        <f t="shared" si="0"/>
        <v>#N/A</v>
      </c>
      <c r="K72" s="61" t="e">
        <f t="shared" si="1"/>
        <v>#N/A</v>
      </c>
      <c r="L72" s="62"/>
      <c r="M72" s="62"/>
    </row>
    <row r="73" spans="2:13" x14ac:dyDescent="0.4">
      <c r="B73" s="57">
        <v>66</v>
      </c>
      <c r="C73" s="58" t="e">
        <f>IF(b!B72="","",VLOOKUP(B73,b!$B$7:$D$166,2,FALSE))</f>
        <v>#N/A</v>
      </c>
      <c r="D73" s="58" t="e">
        <f>IF(b!B72="","",VLOOKUP(B73,b!$B$7:$D$166,3,FALSE))</f>
        <v>#N/A</v>
      </c>
      <c r="E73" s="59" t="e">
        <f>VLOOKUP($D$3,パラメータ!$C$5:$E$40,3,FALSE)</f>
        <v>#N/A</v>
      </c>
      <c r="F73" s="59" t="e">
        <f>VLOOKUP($D$3,パラメータ!$C$5:$F$40,4,FALSE)</f>
        <v>#N/A</v>
      </c>
      <c r="G73" s="59" t="e">
        <f>VLOOKUP($D$3,パラメータ!$C$5:$G$40,5,FALSE)</f>
        <v>#N/A</v>
      </c>
      <c r="H73" s="59" t="e">
        <f>VLOOKUP($D$3,パラメータ!$C$5:$H$40,6,FALSE)</f>
        <v>#N/A</v>
      </c>
      <c r="I73" s="60"/>
      <c r="J73" s="61" t="e">
        <f t="shared" si="0"/>
        <v>#N/A</v>
      </c>
      <c r="K73" s="61" t="e">
        <f t="shared" si="1"/>
        <v>#N/A</v>
      </c>
      <c r="L73" s="62"/>
      <c r="M73" s="62"/>
    </row>
    <row r="74" spans="2:13" x14ac:dyDescent="0.4">
      <c r="B74" s="57">
        <v>67</v>
      </c>
      <c r="C74" s="58" t="e">
        <f>IF(b!B73="","",VLOOKUP(B74,b!$B$7:$D$166,2,FALSE))</f>
        <v>#N/A</v>
      </c>
      <c r="D74" s="58" t="e">
        <f>IF(b!B73="","",VLOOKUP(B74,b!$B$7:$D$166,3,FALSE))</f>
        <v>#N/A</v>
      </c>
      <c r="E74" s="59" t="e">
        <f>VLOOKUP($D$3,パラメータ!$C$5:$E$40,3,FALSE)</f>
        <v>#N/A</v>
      </c>
      <c r="F74" s="59" t="e">
        <f>VLOOKUP($D$3,パラメータ!$C$5:$F$40,4,FALSE)</f>
        <v>#N/A</v>
      </c>
      <c r="G74" s="59" t="e">
        <f>VLOOKUP($D$3,パラメータ!$C$5:$G$40,5,FALSE)</f>
        <v>#N/A</v>
      </c>
      <c r="H74" s="59" t="e">
        <f>VLOOKUP($D$3,パラメータ!$C$5:$H$40,6,FALSE)</f>
        <v>#N/A</v>
      </c>
      <c r="I74" s="60"/>
      <c r="J74" s="61" t="e">
        <f t="shared" si="0"/>
        <v>#N/A</v>
      </c>
      <c r="K74" s="61" t="e">
        <f t="shared" si="1"/>
        <v>#N/A</v>
      </c>
      <c r="L74" s="62"/>
      <c r="M74" s="62"/>
    </row>
    <row r="75" spans="2:13" x14ac:dyDescent="0.4">
      <c r="B75" s="57">
        <v>68</v>
      </c>
      <c r="C75" s="58" t="e">
        <f>IF(b!B74="","",VLOOKUP(B75,b!$B$7:$D$166,2,FALSE))</f>
        <v>#N/A</v>
      </c>
      <c r="D75" s="58" t="e">
        <f>IF(b!B74="","",VLOOKUP(B75,b!$B$7:$D$166,3,FALSE))</f>
        <v>#N/A</v>
      </c>
      <c r="E75" s="59" t="e">
        <f>VLOOKUP($D$3,パラメータ!$C$5:$E$40,3,FALSE)</f>
        <v>#N/A</v>
      </c>
      <c r="F75" s="59" t="e">
        <f>VLOOKUP($D$3,パラメータ!$C$5:$F$40,4,FALSE)</f>
        <v>#N/A</v>
      </c>
      <c r="G75" s="59" t="e">
        <f>VLOOKUP($D$3,パラメータ!$C$5:$G$40,5,FALSE)</f>
        <v>#N/A</v>
      </c>
      <c r="H75" s="59" t="e">
        <f>VLOOKUP($D$3,パラメータ!$C$5:$H$40,6,FALSE)</f>
        <v>#N/A</v>
      </c>
      <c r="I75" s="60"/>
      <c r="J75" s="61" t="e">
        <f t="shared" si="0"/>
        <v>#N/A</v>
      </c>
      <c r="K75" s="61" t="e">
        <f t="shared" si="1"/>
        <v>#N/A</v>
      </c>
      <c r="L75" s="62"/>
      <c r="M75" s="62"/>
    </row>
    <row r="76" spans="2:13" x14ac:dyDescent="0.4">
      <c r="B76" s="57">
        <v>69</v>
      </c>
      <c r="C76" s="58" t="e">
        <f>IF(b!B75="","",VLOOKUP(B76,b!$B$7:$D$166,2,FALSE))</f>
        <v>#N/A</v>
      </c>
      <c r="D76" s="58" t="e">
        <f>IF(b!B75="","",VLOOKUP(B76,b!$B$7:$D$166,3,FALSE))</f>
        <v>#N/A</v>
      </c>
      <c r="E76" s="59" t="e">
        <f>VLOOKUP($D$3,パラメータ!$C$5:$E$40,3,FALSE)</f>
        <v>#N/A</v>
      </c>
      <c r="F76" s="59" t="e">
        <f>VLOOKUP($D$3,パラメータ!$C$5:$F$40,4,FALSE)</f>
        <v>#N/A</v>
      </c>
      <c r="G76" s="59" t="e">
        <f>VLOOKUP($D$3,パラメータ!$C$5:$G$40,5,FALSE)</f>
        <v>#N/A</v>
      </c>
      <c r="H76" s="59" t="e">
        <f>VLOOKUP($D$3,パラメータ!$C$5:$H$40,6,FALSE)</f>
        <v>#N/A</v>
      </c>
      <c r="I76" s="60"/>
      <c r="J76" s="61" t="e">
        <f t="shared" si="0"/>
        <v>#N/A</v>
      </c>
      <c r="K76" s="61" t="e">
        <f t="shared" si="1"/>
        <v>#N/A</v>
      </c>
      <c r="L76" s="62"/>
      <c r="M76" s="62"/>
    </row>
    <row r="77" spans="2:13" x14ac:dyDescent="0.4">
      <c r="B77" s="57">
        <v>70</v>
      </c>
      <c r="C77" s="58" t="e">
        <f>IF(b!B76="","",VLOOKUP(B77,b!$B$7:$D$166,2,FALSE))</f>
        <v>#N/A</v>
      </c>
      <c r="D77" s="58" t="e">
        <f>IF(b!B76="","",VLOOKUP(B77,b!$B$7:$D$166,3,FALSE))</f>
        <v>#N/A</v>
      </c>
      <c r="E77" s="59" t="e">
        <f>VLOOKUP($D$3,パラメータ!$C$5:$E$40,3,FALSE)</f>
        <v>#N/A</v>
      </c>
      <c r="F77" s="59" t="e">
        <f>VLOOKUP($D$3,パラメータ!$C$5:$F$40,4,FALSE)</f>
        <v>#N/A</v>
      </c>
      <c r="G77" s="59" t="e">
        <f>VLOOKUP($D$3,パラメータ!$C$5:$G$40,5,FALSE)</f>
        <v>#N/A</v>
      </c>
      <c r="H77" s="59" t="e">
        <f>VLOOKUP($D$3,パラメータ!$C$5:$H$40,6,FALSE)</f>
        <v>#N/A</v>
      </c>
      <c r="I77" s="60"/>
      <c r="J77" s="61" t="e">
        <f t="shared" si="0"/>
        <v>#N/A</v>
      </c>
      <c r="K77" s="61" t="e">
        <f t="shared" si="1"/>
        <v>#N/A</v>
      </c>
      <c r="L77" s="62"/>
      <c r="M77" s="62"/>
    </row>
    <row r="78" spans="2:13" x14ac:dyDescent="0.4">
      <c r="B78" s="57">
        <v>71</v>
      </c>
      <c r="C78" s="58" t="e">
        <f>IF(b!B77="","",VLOOKUP(B78,b!$B$7:$D$166,2,FALSE))</f>
        <v>#N/A</v>
      </c>
      <c r="D78" s="58" t="e">
        <f>IF(b!B77="","",VLOOKUP(B78,b!$B$7:$D$166,3,FALSE))</f>
        <v>#N/A</v>
      </c>
      <c r="E78" s="59" t="e">
        <f>VLOOKUP($D$3,パラメータ!$C$5:$E$40,3,FALSE)</f>
        <v>#N/A</v>
      </c>
      <c r="F78" s="59" t="e">
        <f>VLOOKUP($D$3,パラメータ!$C$5:$F$40,4,FALSE)</f>
        <v>#N/A</v>
      </c>
      <c r="G78" s="59" t="e">
        <f>VLOOKUP($D$3,パラメータ!$C$5:$G$40,5,FALSE)</f>
        <v>#N/A</v>
      </c>
      <c r="H78" s="59" t="e">
        <f>VLOOKUP($D$3,パラメータ!$C$5:$H$40,6,FALSE)</f>
        <v>#N/A</v>
      </c>
      <c r="I78" s="60"/>
      <c r="J78" s="61" t="e">
        <f t="shared" si="0"/>
        <v>#N/A</v>
      </c>
      <c r="K78" s="61" t="e">
        <f t="shared" si="1"/>
        <v>#N/A</v>
      </c>
      <c r="L78" s="62"/>
      <c r="M78" s="62"/>
    </row>
    <row r="79" spans="2:13" x14ac:dyDescent="0.4">
      <c r="B79" s="57">
        <v>72</v>
      </c>
      <c r="C79" s="58" t="e">
        <f>IF(b!B78="","",VLOOKUP(B79,b!$B$7:$D$166,2,FALSE))</f>
        <v>#N/A</v>
      </c>
      <c r="D79" s="58" t="e">
        <f>IF(b!B78="","",VLOOKUP(B79,b!$B$7:$D$166,3,FALSE))</f>
        <v>#N/A</v>
      </c>
      <c r="E79" s="59" t="e">
        <f>VLOOKUP($D$3,パラメータ!$C$5:$E$40,3,FALSE)</f>
        <v>#N/A</v>
      </c>
      <c r="F79" s="59" t="e">
        <f>VLOOKUP($D$3,パラメータ!$C$5:$F$40,4,FALSE)</f>
        <v>#N/A</v>
      </c>
      <c r="G79" s="59" t="e">
        <f>VLOOKUP($D$3,パラメータ!$C$5:$G$40,5,FALSE)</f>
        <v>#N/A</v>
      </c>
      <c r="H79" s="59" t="e">
        <f>VLOOKUP($D$3,パラメータ!$C$5:$H$40,6,FALSE)</f>
        <v>#N/A</v>
      </c>
      <c r="I79" s="60"/>
      <c r="J79" s="61" t="e">
        <f t="shared" si="0"/>
        <v>#N/A</v>
      </c>
      <c r="K79" s="61" t="e">
        <f t="shared" si="1"/>
        <v>#N/A</v>
      </c>
      <c r="L79" s="62"/>
      <c r="M79" s="62"/>
    </row>
    <row r="80" spans="2:13" x14ac:dyDescent="0.4">
      <c r="B80" s="57">
        <v>73</v>
      </c>
      <c r="C80" s="58" t="e">
        <f>IF(b!B79="","",VLOOKUP(B80,b!$B$7:$D$166,2,FALSE))</f>
        <v>#N/A</v>
      </c>
      <c r="D80" s="58" t="e">
        <f>IF(b!B79="","",VLOOKUP(B80,b!$B$7:$D$166,3,FALSE))</f>
        <v>#N/A</v>
      </c>
      <c r="E80" s="59" t="e">
        <f>VLOOKUP($D$3,パラメータ!$C$5:$E$40,3,FALSE)</f>
        <v>#N/A</v>
      </c>
      <c r="F80" s="59" t="e">
        <f>VLOOKUP($D$3,パラメータ!$C$5:$F$40,4,FALSE)</f>
        <v>#N/A</v>
      </c>
      <c r="G80" s="59" t="e">
        <f>VLOOKUP($D$3,パラメータ!$C$5:$G$40,5,FALSE)</f>
        <v>#N/A</v>
      </c>
      <c r="H80" s="59" t="e">
        <f>VLOOKUP($D$3,パラメータ!$C$5:$H$40,6,FALSE)</f>
        <v>#N/A</v>
      </c>
      <c r="I80" s="60"/>
      <c r="J80" s="61" t="e">
        <f t="shared" si="0"/>
        <v>#N/A</v>
      </c>
      <c r="K80" s="61" t="e">
        <f t="shared" si="1"/>
        <v>#N/A</v>
      </c>
      <c r="L80" s="62"/>
      <c r="M80" s="62"/>
    </row>
    <row r="81" spans="2:13" x14ac:dyDescent="0.4">
      <c r="B81" s="57">
        <v>74</v>
      </c>
      <c r="C81" s="58" t="e">
        <f>IF(b!B80="","",VLOOKUP(B81,b!$B$7:$D$166,2,FALSE))</f>
        <v>#N/A</v>
      </c>
      <c r="D81" s="58" t="e">
        <f>IF(b!B80="","",VLOOKUP(B81,b!$B$7:$D$166,3,FALSE))</f>
        <v>#N/A</v>
      </c>
      <c r="E81" s="59" t="e">
        <f>VLOOKUP($D$3,パラメータ!$C$5:$E$40,3,FALSE)</f>
        <v>#N/A</v>
      </c>
      <c r="F81" s="59" t="e">
        <f>VLOOKUP($D$3,パラメータ!$C$5:$F$40,4,FALSE)</f>
        <v>#N/A</v>
      </c>
      <c r="G81" s="59" t="e">
        <f>VLOOKUP($D$3,パラメータ!$C$5:$G$40,5,FALSE)</f>
        <v>#N/A</v>
      </c>
      <c r="H81" s="59" t="e">
        <f>VLOOKUP($D$3,パラメータ!$C$5:$H$40,6,FALSE)</f>
        <v>#N/A</v>
      </c>
      <c r="I81" s="60"/>
      <c r="J81" s="61" t="e">
        <f t="shared" si="0"/>
        <v>#N/A</v>
      </c>
      <c r="K81" s="61" t="e">
        <f t="shared" si="1"/>
        <v>#N/A</v>
      </c>
      <c r="L81" s="62"/>
      <c r="M81" s="62"/>
    </row>
    <row r="82" spans="2:13" x14ac:dyDescent="0.4">
      <c r="B82" s="57">
        <v>75</v>
      </c>
      <c r="C82" s="58" t="e">
        <f>IF(b!B81="","",VLOOKUP(B82,b!$B$7:$D$166,2,FALSE))</f>
        <v>#N/A</v>
      </c>
      <c r="D82" s="58" t="e">
        <f>IF(b!B81="","",VLOOKUP(B82,b!$B$7:$D$166,3,FALSE))</f>
        <v>#N/A</v>
      </c>
      <c r="E82" s="59" t="e">
        <f>VLOOKUP($D$3,パラメータ!$C$5:$E$40,3,FALSE)</f>
        <v>#N/A</v>
      </c>
      <c r="F82" s="59" t="e">
        <f>VLOOKUP($D$3,パラメータ!$C$5:$F$40,4,FALSE)</f>
        <v>#N/A</v>
      </c>
      <c r="G82" s="59" t="e">
        <f>VLOOKUP($D$3,パラメータ!$C$5:$G$40,5,FALSE)</f>
        <v>#N/A</v>
      </c>
      <c r="H82" s="59" t="e">
        <f>VLOOKUP($D$3,パラメータ!$C$5:$H$40,6,FALSE)</f>
        <v>#N/A</v>
      </c>
      <c r="I82" s="60"/>
      <c r="J82" s="61" t="e">
        <f t="shared" si="0"/>
        <v>#N/A</v>
      </c>
      <c r="K82" s="61" t="e">
        <f t="shared" si="1"/>
        <v>#N/A</v>
      </c>
      <c r="L82" s="62"/>
      <c r="M82" s="62"/>
    </row>
    <row r="83" spans="2:13" x14ac:dyDescent="0.4">
      <c r="B83" s="57">
        <v>76</v>
      </c>
      <c r="C83" s="58" t="e">
        <f>IF(b!B82="","",VLOOKUP(B83,b!$B$7:$D$166,2,FALSE))</f>
        <v>#N/A</v>
      </c>
      <c r="D83" s="58" t="e">
        <f>IF(b!B82="","",VLOOKUP(B83,b!$B$7:$D$166,3,FALSE))</f>
        <v>#N/A</v>
      </c>
      <c r="E83" s="59" t="e">
        <f>VLOOKUP($D$3,パラメータ!$C$5:$E$40,3,FALSE)</f>
        <v>#N/A</v>
      </c>
      <c r="F83" s="59" t="e">
        <f>VLOOKUP($D$3,パラメータ!$C$5:$F$40,4,FALSE)</f>
        <v>#N/A</v>
      </c>
      <c r="G83" s="59" t="e">
        <f>VLOOKUP($D$3,パラメータ!$C$5:$G$40,5,FALSE)</f>
        <v>#N/A</v>
      </c>
      <c r="H83" s="59" t="e">
        <f>VLOOKUP($D$3,パラメータ!$C$5:$H$40,6,FALSE)</f>
        <v>#N/A</v>
      </c>
      <c r="I83" s="60"/>
      <c r="J83" s="61" t="e">
        <f t="shared" si="0"/>
        <v>#N/A</v>
      </c>
      <c r="K83" s="61" t="e">
        <f t="shared" si="1"/>
        <v>#N/A</v>
      </c>
      <c r="L83" s="62"/>
      <c r="M83" s="62"/>
    </row>
    <row r="84" spans="2:13" x14ac:dyDescent="0.4">
      <c r="B84" s="57">
        <v>77</v>
      </c>
      <c r="C84" s="58" t="e">
        <f>IF(b!B83="","",VLOOKUP(B84,b!$B$7:$D$166,2,FALSE))</f>
        <v>#N/A</v>
      </c>
      <c r="D84" s="58" t="e">
        <f>IF(b!B83="","",VLOOKUP(B84,b!$B$7:$D$166,3,FALSE))</f>
        <v>#N/A</v>
      </c>
      <c r="E84" s="59" t="e">
        <f>VLOOKUP($D$3,パラメータ!$C$5:$E$40,3,FALSE)</f>
        <v>#N/A</v>
      </c>
      <c r="F84" s="59" t="e">
        <f>VLOOKUP($D$3,パラメータ!$C$5:$F$40,4,FALSE)</f>
        <v>#N/A</v>
      </c>
      <c r="G84" s="59" t="e">
        <f>VLOOKUP($D$3,パラメータ!$C$5:$G$40,5,FALSE)</f>
        <v>#N/A</v>
      </c>
      <c r="H84" s="59" t="e">
        <f>VLOOKUP($D$3,パラメータ!$C$5:$H$40,6,FALSE)</f>
        <v>#N/A</v>
      </c>
      <c r="I84" s="60"/>
      <c r="J84" s="61" t="e">
        <f t="shared" si="0"/>
        <v>#N/A</v>
      </c>
      <c r="K84" s="61" t="e">
        <f t="shared" si="1"/>
        <v>#N/A</v>
      </c>
      <c r="L84" s="62"/>
      <c r="M84" s="62"/>
    </row>
    <row r="85" spans="2:13" x14ac:dyDescent="0.4">
      <c r="B85" s="57">
        <v>78</v>
      </c>
      <c r="C85" s="58" t="e">
        <f>IF(b!B84="","",VLOOKUP(B85,b!$B$7:$D$166,2,FALSE))</f>
        <v>#N/A</v>
      </c>
      <c r="D85" s="58" t="e">
        <f>IF(b!B84="","",VLOOKUP(B85,b!$B$7:$D$166,3,FALSE))</f>
        <v>#N/A</v>
      </c>
      <c r="E85" s="59" t="e">
        <f>VLOOKUP($D$3,パラメータ!$C$5:$E$40,3,FALSE)</f>
        <v>#N/A</v>
      </c>
      <c r="F85" s="59" t="e">
        <f>VLOOKUP($D$3,パラメータ!$C$5:$F$40,4,FALSE)</f>
        <v>#N/A</v>
      </c>
      <c r="G85" s="59" t="e">
        <f>VLOOKUP($D$3,パラメータ!$C$5:$G$40,5,FALSE)</f>
        <v>#N/A</v>
      </c>
      <c r="H85" s="59" t="e">
        <f>VLOOKUP($D$3,パラメータ!$C$5:$H$40,6,FALSE)</f>
        <v>#N/A</v>
      </c>
      <c r="I85" s="60"/>
      <c r="J85" s="61" t="e">
        <f t="shared" si="0"/>
        <v>#N/A</v>
      </c>
      <c r="K85" s="61" t="e">
        <f t="shared" si="1"/>
        <v>#N/A</v>
      </c>
      <c r="L85" s="62"/>
      <c r="M85" s="62"/>
    </row>
    <row r="86" spans="2:13" x14ac:dyDescent="0.4">
      <c r="B86" s="57">
        <v>79</v>
      </c>
      <c r="C86" s="58" t="e">
        <f>IF(b!B85="","",VLOOKUP(B86,b!$B$7:$D$166,2,FALSE))</f>
        <v>#N/A</v>
      </c>
      <c r="D86" s="58" t="e">
        <f>IF(b!B85="","",VLOOKUP(B86,b!$B$7:$D$166,3,FALSE))</f>
        <v>#N/A</v>
      </c>
      <c r="E86" s="59" t="e">
        <f>VLOOKUP($D$3,パラメータ!$C$5:$E$40,3,FALSE)</f>
        <v>#N/A</v>
      </c>
      <c r="F86" s="59" t="e">
        <f>VLOOKUP($D$3,パラメータ!$C$5:$F$40,4,FALSE)</f>
        <v>#N/A</v>
      </c>
      <c r="G86" s="59" t="e">
        <f>VLOOKUP($D$3,パラメータ!$C$5:$G$40,5,FALSE)</f>
        <v>#N/A</v>
      </c>
      <c r="H86" s="59" t="e">
        <f>VLOOKUP($D$3,パラメータ!$C$5:$H$40,6,FALSE)</f>
        <v>#N/A</v>
      </c>
      <c r="I86" s="60"/>
      <c r="J86" s="61" t="e">
        <f t="shared" si="0"/>
        <v>#N/A</v>
      </c>
      <c r="K86" s="61" t="e">
        <f t="shared" si="1"/>
        <v>#N/A</v>
      </c>
      <c r="L86" s="62"/>
      <c r="M86" s="62"/>
    </row>
    <row r="87" spans="2:13" x14ac:dyDescent="0.4">
      <c r="B87" s="57">
        <v>80</v>
      </c>
      <c r="C87" s="58" t="e">
        <f>IF(b!B86="","",VLOOKUP(B87,b!$B$7:$D$166,2,FALSE))</f>
        <v>#N/A</v>
      </c>
      <c r="D87" s="58" t="e">
        <f>IF(b!B86="","",VLOOKUP(B87,b!$B$7:$D$166,3,FALSE))</f>
        <v>#N/A</v>
      </c>
      <c r="E87" s="59" t="e">
        <f>VLOOKUP($D$3,パラメータ!$C$5:$E$40,3,FALSE)</f>
        <v>#N/A</v>
      </c>
      <c r="F87" s="59" t="e">
        <f>VLOOKUP($D$3,パラメータ!$C$5:$F$40,4,FALSE)</f>
        <v>#N/A</v>
      </c>
      <c r="G87" s="59" t="e">
        <f>VLOOKUP($D$3,パラメータ!$C$5:$G$40,5,FALSE)</f>
        <v>#N/A</v>
      </c>
      <c r="H87" s="59" t="e">
        <f>VLOOKUP($D$3,パラメータ!$C$5:$H$40,6,FALSE)</f>
        <v>#N/A</v>
      </c>
      <c r="I87" s="60"/>
      <c r="J87" s="61" t="e">
        <f t="shared" si="0"/>
        <v>#N/A</v>
      </c>
      <c r="K87" s="61" t="e">
        <f t="shared" si="1"/>
        <v>#N/A</v>
      </c>
      <c r="L87" s="62"/>
      <c r="M87" s="62"/>
    </row>
    <row r="88" spans="2:13" x14ac:dyDescent="0.4">
      <c r="B88" s="57">
        <v>81</v>
      </c>
      <c r="C88" s="58" t="e">
        <f>IF(b!B87="","",VLOOKUP(B88,b!$B$7:$D$166,2,FALSE))</f>
        <v>#N/A</v>
      </c>
      <c r="D88" s="58" t="e">
        <f>IF(b!B87="","",VLOOKUP(B88,b!$B$7:$D$166,3,FALSE))</f>
        <v>#N/A</v>
      </c>
      <c r="E88" s="59" t="e">
        <f>VLOOKUP($D$3,パラメータ!$C$5:$E$40,3,FALSE)</f>
        <v>#N/A</v>
      </c>
      <c r="F88" s="59" t="e">
        <f>VLOOKUP($D$3,パラメータ!$C$5:$F$40,4,FALSE)</f>
        <v>#N/A</v>
      </c>
      <c r="G88" s="59" t="e">
        <f>VLOOKUP($D$3,パラメータ!$C$5:$G$40,5,FALSE)</f>
        <v>#N/A</v>
      </c>
      <c r="H88" s="59" t="e">
        <f>VLOOKUP($D$3,パラメータ!$C$5:$H$40,6,FALSE)</f>
        <v>#N/A</v>
      </c>
      <c r="I88" s="60"/>
      <c r="J88" s="61" t="e">
        <f t="shared" si="0"/>
        <v>#N/A</v>
      </c>
      <c r="K88" s="61" t="e">
        <f t="shared" si="1"/>
        <v>#N/A</v>
      </c>
      <c r="L88" s="62"/>
      <c r="M88" s="62"/>
    </row>
    <row r="89" spans="2:13" x14ac:dyDescent="0.4">
      <c r="B89" s="57">
        <v>82</v>
      </c>
      <c r="C89" s="58" t="e">
        <f>IF(b!B88="","",VLOOKUP(B89,b!$B$7:$D$166,2,FALSE))</f>
        <v>#N/A</v>
      </c>
      <c r="D89" s="58" t="e">
        <f>IF(b!B88="","",VLOOKUP(B89,b!$B$7:$D$166,3,FALSE))</f>
        <v>#N/A</v>
      </c>
      <c r="E89" s="59" t="e">
        <f>VLOOKUP($D$3,パラメータ!$C$5:$E$40,3,FALSE)</f>
        <v>#N/A</v>
      </c>
      <c r="F89" s="59" t="e">
        <f>VLOOKUP($D$3,パラメータ!$C$5:$F$40,4,FALSE)</f>
        <v>#N/A</v>
      </c>
      <c r="G89" s="59" t="e">
        <f>VLOOKUP($D$3,パラメータ!$C$5:$G$40,5,FALSE)</f>
        <v>#N/A</v>
      </c>
      <c r="H89" s="59" t="e">
        <f>VLOOKUP($D$3,パラメータ!$C$5:$H$40,6,FALSE)</f>
        <v>#N/A</v>
      </c>
      <c r="I89" s="60"/>
      <c r="J89" s="61" t="e">
        <f t="shared" si="0"/>
        <v>#N/A</v>
      </c>
      <c r="K89" s="61" t="e">
        <f t="shared" si="1"/>
        <v>#N/A</v>
      </c>
      <c r="L89" s="62"/>
      <c r="M89" s="62"/>
    </row>
    <row r="90" spans="2:13" x14ac:dyDescent="0.4">
      <c r="B90" s="57">
        <v>83</v>
      </c>
      <c r="C90" s="58" t="e">
        <f>IF(b!B89="","",VLOOKUP(B90,b!$B$7:$D$166,2,FALSE))</f>
        <v>#N/A</v>
      </c>
      <c r="D90" s="58" t="e">
        <f>IF(b!B89="","",VLOOKUP(B90,b!$B$7:$D$166,3,FALSE))</f>
        <v>#N/A</v>
      </c>
      <c r="E90" s="59" t="e">
        <f>VLOOKUP($D$3,パラメータ!$C$5:$E$40,3,FALSE)</f>
        <v>#N/A</v>
      </c>
      <c r="F90" s="59" t="e">
        <f>VLOOKUP($D$3,パラメータ!$C$5:$F$40,4,FALSE)</f>
        <v>#N/A</v>
      </c>
      <c r="G90" s="59" t="e">
        <f>VLOOKUP($D$3,パラメータ!$C$5:$G$40,5,FALSE)</f>
        <v>#N/A</v>
      </c>
      <c r="H90" s="59" t="e">
        <f>VLOOKUP($D$3,パラメータ!$C$5:$H$40,6,FALSE)</f>
        <v>#N/A</v>
      </c>
      <c r="I90" s="60"/>
      <c r="J90" s="61" t="e">
        <f t="shared" si="0"/>
        <v>#N/A</v>
      </c>
      <c r="K90" s="61" t="e">
        <f t="shared" si="1"/>
        <v>#N/A</v>
      </c>
      <c r="L90" s="62"/>
      <c r="M90" s="62"/>
    </row>
    <row r="91" spans="2:13" x14ac:dyDescent="0.4">
      <c r="B91" s="57">
        <v>84</v>
      </c>
      <c r="C91" s="58" t="e">
        <f>IF(b!B90="","",VLOOKUP(B91,b!$B$7:$D$166,2,FALSE))</f>
        <v>#N/A</v>
      </c>
      <c r="D91" s="58" t="e">
        <f>IF(b!B90="","",VLOOKUP(B91,b!$B$7:$D$166,3,FALSE))</f>
        <v>#N/A</v>
      </c>
      <c r="E91" s="59" t="e">
        <f>VLOOKUP($D$3,パラメータ!$C$5:$E$40,3,FALSE)</f>
        <v>#N/A</v>
      </c>
      <c r="F91" s="59" t="e">
        <f>VLOOKUP($D$3,パラメータ!$C$5:$F$40,4,FALSE)</f>
        <v>#N/A</v>
      </c>
      <c r="G91" s="59" t="e">
        <f>VLOOKUP($D$3,パラメータ!$C$5:$G$40,5,FALSE)</f>
        <v>#N/A</v>
      </c>
      <c r="H91" s="59" t="e">
        <f>VLOOKUP($D$3,パラメータ!$C$5:$H$40,6,FALSE)</f>
        <v>#N/A</v>
      </c>
      <c r="I91" s="60"/>
      <c r="J91" s="61" t="e">
        <f t="shared" si="0"/>
        <v>#N/A</v>
      </c>
      <c r="K91" s="61" t="e">
        <f t="shared" si="1"/>
        <v>#N/A</v>
      </c>
      <c r="L91" s="62"/>
      <c r="M91" s="62"/>
    </row>
    <row r="92" spans="2:13" x14ac:dyDescent="0.4">
      <c r="B92" s="57">
        <v>85</v>
      </c>
      <c r="C92" s="58" t="e">
        <f>IF(b!B91="","",VLOOKUP(B92,b!$B$7:$D$166,2,FALSE))</f>
        <v>#N/A</v>
      </c>
      <c r="D92" s="58" t="e">
        <f>IF(b!B91="","",VLOOKUP(B92,b!$B$7:$D$166,3,FALSE))</f>
        <v>#N/A</v>
      </c>
      <c r="E92" s="59" t="e">
        <f>VLOOKUP($D$3,パラメータ!$C$5:$E$40,3,FALSE)</f>
        <v>#N/A</v>
      </c>
      <c r="F92" s="59" t="e">
        <f>VLOOKUP($D$3,パラメータ!$C$5:$F$40,4,FALSE)</f>
        <v>#N/A</v>
      </c>
      <c r="G92" s="59" t="e">
        <f>VLOOKUP($D$3,パラメータ!$C$5:$G$40,5,FALSE)</f>
        <v>#N/A</v>
      </c>
      <c r="H92" s="59" t="e">
        <f>VLOOKUP($D$3,パラメータ!$C$5:$H$40,6,FALSE)</f>
        <v>#N/A</v>
      </c>
      <c r="I92" s="60"/>
      <c r="J92" s="61" t="e">
        <f t="shared" si="0"/>
        <v>#N/A</v>
      </c>
      <c r="K92" s="61" t="e">
        <f t="shared" si="1"/>
        <v>#N/A</v>
      </c>
      <c r="L92" s="62"/>
      <c r="M92" s="62"/>
    </row>
    <row r="93" spans="2:13" x14ac:dyDescent="0.4">
      <c r="B93" s="57">
        <v>86</v>
      </c>
      <c r="C93" s="58" t="e">
        <f>IF(b!B92="","",VLOOKUP(B93,b!$B$7:$D$166,2,FALSE))</f>
        <v>#N/A</v>
      </c>
      <c r="D93" s="58" t="e">
        <f>IF(b!B92="","",VLOOKUP(B93,b!$B$7:$D$166,3,FALSE))</f>
        <v>#N/A</v>
      </c>
      <c r="E93" s="59" t="e">
        <f>VLOOKUP($D$3,パラメータ!$C$5:$E$40,3,FALSE)</f>
        <v>#N/A</v>
      </c>
      <c r="F93" s="59" t="e">
        <f>VLOOKUP($D$3,パラメータ!$C$5:$F$40,4,FALSE)</f>
        <v>#N/A</v>
      </c>
      <c r="G93" s="59" t="e">
        <f>VLOOKUP($D$3,パラメータ!$C$5:$G$40,5,FALSE)</f>
        <v>#N/A</v>
      </c>
      <c r="H93" s="59" t="e">
        <f>VLOOKUP($D$3,パラメータ!$C$5:$H$40,6,FALSE)</f>
        <v>#N/A</v>
      </c>
      <c r="I93" s="60"/>
      <c r="J93" s="61" t="e">
        <f t="shared" si="0"/>
        <v>#N/A</v>
      </c>
      <c r="K93" s="61" t="e">
        <f t="shared" si="1"/>
        <v>#N/A</v>
      </c>
      <c r="L93" s="62"/>
      <c r="M93" s="62"/>
    </row>
    <row r="94" spans="2:13" x14ac:dyDescent="0.4">
      <c r="B94" s="57">
        <v>87</v>
      </c>
      <c r="C94" s="58" t="e">
        <f>IF(b!B93="","",VLOOKUP(B94,b!$B$7:$D$166,2,FALSE))</f>
        <v>#N/A</v>
      </c>
      <c r="D94" s="58" t="e">
        <f>IF(b!B93="","",VLOOKUP(B94,b!$B$7:$D$166,3,FALSE))</f>
        <v>#N/A</v>
      </c>
      <c r="E94" s="59" t="e">
        <f>VLOOKUP($D$3,パラメータ!$C$5:$E$40,3,FALSE)</f>
        <v>#N/A</v>
      </c>
      <c r="F94" s="59" t="e">
        <f>VLOOKUP($D$3,パラメータ!$C$5:$F$40,4,FALSE)</f>
        <v>#N/A</v>
      </c>
      <c r="G94" s="59" t="e">
        <f>VLOOKUP($D$3,パラメータ!$C$5:$G$40,5,FALSE)</f>
        <v>#N/A</v>
      </c>
      <c r="H94" s="59" t="e">
        <f>VLOOKUP($D$3,パラメータ!$C$5:$H$40,6,FALSE)</f>
        <v>#N/A</v>
      </c>
      <c r="I94" s="60"/>
      <c r="J94" s="61" t="e">
        <f t="shared" si="0"/>
        <v>#N/A</v>
      </c>
      <c r="K94" s="61" t="e">
        <f t="shared" si="1"/>
        <v>#N/A</v>
      </c>
      <c r="L94" s="62"/>
      <c r="M94" s="62"/>
    </row>
    <row r="95" spans="2:13" x14ac:dyDescent="0.4">
      <c r="B95" s="57">
        <v>88</v>
      </c>
      <c r="C95" s="58" t="e">
        <f>IF(b!B94="","",VLOOKUP(B95,b!$B$7:$D$166,2,FALSE))</f>
        <v>#N/A</v>
      </c>
      <c r="D95" s="58" t="e">
        <f>IF(b!B94="","",VLOOKUP(B95,b!$B$7:$D$166,3,FALSE))</f>
        <v>#N/A</v>
      </c>
      <c r="E95" s="59" t="e">
        <f>VLOOKUP($D$3,パラメータ!$C$5:$E$40,3,FALSE)</f>
        <v>#N/A</v>
      </c>
      <c r="F95" s="59" t="e">
        <f>VLOOKUP($D$3,パラメータ!$C$5:$F$40,4,FALSE)</f>
        <v>#N/A</v>
      </c>
      <c r="G95" s="59" t="e">
        <f>VLOOKUP($D$3,パラメータ!$C$5:$G$40,5,FALSE)</f>
        <v>#N/A</v>
      </c>
      <c r="H95" s="59" t="e">
        <f>VLOOKUP($D$3,パラメータ!$C$5:$H$40,6,FALSE)</f>
        <v>#N/A</v>
      </c>
      <c r="I95" s="60"/>
      <c r="J95" s="61" t="e">
        <f t="shared" si="0"/>
        <v>#N/A</v>
      </c>
      <c r="K95" s="61" t="e">
        <f t="shared" si="1"/>
        <v>#N/A</v>
      </c>
      <c r="L95" s="62"/>
      <c r="M95" s="62"/>
    </row>
    <row r="96" spans="2:13" x14ac:dyDescent="0.4">
      <c r="B96" s="57">
        <v>89</v>
      </c>
      <c r="C96" s="58" t="e">
        <f>IF(b!B95="","",VLOOKUP(B96,b!$B$7:$D$166,2,FALSE))</f>
        <v>#N/A</v>
      </c>
      <c r="D96" s="58" t="e">
        <f>IF(b!B95="","",VLOOKUP(B96,b!$B$7:$D$166,3,FALSE))</f>
        <v>#N/A</v>
      </c>
      <c r="E96" s="59" t="e">
        <f>VLOOKUP($D$3,パラメータ!$C$5:$E$40,3,FALSE)</f>
        <v>#N/A</v>
      </c>
      <c r="F96" s="59" t="e">
        <f>VLOOKUP($D$3,パラメータ!$C$5:$F$40,4,FALSE)</f>
        <v>#N/A</v>
      </c>
      <c r="G96" s="59" t="e">
        <f>VLOOKUP($D$3,パラメータ!$C$5:$G$40,5,FALSE)</f>
        <v>#N/A</v>
      </c>
      <c r="H96" s="59" t="e">
        <f>VLOOKUP($D$3,パラメータ!$C$5:$H$40,6,FALSE)</f>
        <v>#N/A</v>
      </c>
      <c r="I96" s="60"/>
      <c r="J96" s="61" t="e">
        <f t="shared" si="0"/>
        <v>#N/A</v>
      </c>
      <c r="K96" s="61" t="e">
        <f t="shared" si="1"/>
        <v>#N/A</v>
      </c>
      <c r="L96" s="62"/>
      <c r="M96" s="62"/>
    </row>
    <row r="97" spans="2:13" x14ac:dyDescent="0.4">
      <c r="B97" s="57">
        <v>90</v>
      </c>
      <c r="C97" s="58" t="e">
        <f>IF(b!B96="","",VLOOKUP(B97,b!$B$7:$D$166,2,FALSE))</f>
        <v>#N/A</v>
      </c>
      <c r="D97" s="58" t="e">
        <f>IF(b!B96="","",VLOOKUP(B97,b!$B$7:$D$166,3,FALSE))</f>
        <v>#N/A</v>
      </c>
      <c r="E97" s="59" t="e">
        <f>VLOOKUP($D$3,パラメータ!$C$5:$E$40,3,FALSE)</f>
        <v>#N/A</v>
      </c>
      <c r="F97" s="59" t="e">
        <f>VLOOKUP($D$3,パラメータ!$C$5:$F$40,4,FALSE)</f>
        <v>#N/A</v>
      </c>
      <c r="G97" s="59" t="e">
        <f>VLOOKUP($D$3,パラメータ!$C$5:$G$40,5,FALSE)</f>
        <v>#N/A</v>
      </c>
      <c r="H97" s="59" t="e">
        <f>VLOOKUP($D$3,パラメータ!$C$5:$H$40,6,FALSE)</f>
        <v>#N/A</v>
      </c>
      <c r="I97" s="60"/>
      <c r="J97" s="61" t="e">
        <f t="shared" si="0"/>
        <v>#N/A</v>
      </c>
      <c r="K97" s="61" t="e">
        <f t="shared" si="1"/>
        <v>#N/A</v>
      </c>
      <c r="L97" s="62"/>
      <c r="M97" s="62"/>
    </row>
    <row r="98" spans="2:13" x14ac:dyDescent="0.4">
      <c r="B98" s="57">
        <v>91</v>
      </c>
      <c r="C98" s="58" t="e">
        <f>IF(b!B97="","",VLOOKUP(B98,b!$B$7:$D$166,2,FALSE))</f>
        <v>#N/A</v>
      </c>
      <c r="D98" s="58" t="e">
        <f>IF(b!B97="","",VLOOKUP(B98,b!$B$7:$D$166,3,FALSE))</f>
        <v>#N/A</v>
      </c>
      <c r="E98" s="59" t="e">
        <f>VLOOKUP($D$3,パラメータ!$C$5:$E$40,3,FALSE)</f>
        <v>#N/A</v>
      </c>
      <c r="F98" s="59" t="e">
        <f>VLOOKUP($D$3,パラメータ!$C$5:$F$40,4,FALSE)</f>
        <v>#N/A</v>
      </c>
      <c r="G98" s="59" t="e">
        <f>VLOOKUP($D$3,パラメータ!$C$5:$G$40,5,FALSE)</f>
        <v>#N/A</v>
      </c>
      <c r="H98" s="59" t="e">
        <f>VLOOKUP($D$3,パラメータ!$C$5:$H$40,6,FALSE)</f>
        <v>#N/A</v>
      </c>
      <c r="I98" s="60"/>
      <c r="J98" s="61" t="e">
        <f t="shared" si="0"/>
        <v>#N/A</v>
      </c>
      <c r="K98" s="61" t="e">
        <f t="shared" si="1"/>
        <v>#N/A</v>
      </c>
      <c r="L98" s="62"/>
      <c r="M98" s="62"/>
    </row>
    <row r="99" spans="2:13" x14ac:dyDescent="0.4">
      <c r="B99" s="57">
        <v>92</v>
      </c>
      <c r="C99" s="58" t="e">
        <f>IF(b!B98="","",VLOOKUP(B99,b!$B$7:$D$166,2,FALSE))</f>
        <v>#N/A</v>
      </c>
      <c r="D99" s="58" t="e">
        <f>IF(b!B98="","",VLOOKUP(B99,b!$B$7:$D$166,3,FALSE))</f>
        <v>#N/A</v>
      </c>
      <c r="E99" s="59" t="e">
        <f>VLOOKUP($D$3,パラメータ!$C$5:$E$40,3,FALSE)</f>
        <v>#N/A</v>
      </c>
      <c r="F99" s="59" t="e">
        <f>VLOOKUP($D$3,パラメータ!$C$5:$F$40,4,FALSE)</f>
        <v>#N/A</v>
      </c>
      <c r="G99" s="59" t="e">
        <f>VLOOKUP($D$3,パラメータ!$C$5:$G$40,5,FALSE)</f>
        <v>#N/A</v>
      </c>
      <c r="H99" s="59" t="e">
        <f>VLOOKUP($D$3,パラメータ!$C$5:$H$40,6,FALSE)</f>
        <v>#N/A</v>
      </c>
      <c r="I99" s="60"/>
      <c r="J99" s="61" t="e">
        <f t="shared" si="0"/>
        <v>#N/A</v>
      </c>
      <c r="K99" s="61" t="e">
        <f t="shared" si="1"/>
        <v>#N/A</v>
      </c>
      <c r="L99" s="62"/>
      <c r="M99" s="62"/>
    </row>
    <row r="100" spans="2:13" x14ac:dyDescent="0.4">
      <c r="B100" s="57">
        <v>93</v>
      </c>
      <c r="C100" s="58" t="e">
        <f>IF(b!B99="","",VLOOKUP(B100,b!$B$7:$D$166,2,FALSE))</f>
        <v>#N/A</v>
      </c>
      <c r="D100" s="58" t="e">
        <f>IF(b!B99="","",VLOOKUP(B100,b!$B$7:$D$166,3,FALSE))</f>
        <v>#N/A</v>
      </c>
      <c r="E100" s="59" t="e">
        <f>VLOOKUP($D$3,パラメータ!$C$5:$E$40,3,FALSE)</f>
        <v>#N/A</v>
      </c>
      <c r="F100" s="59" t="e">
        <f>VLOOKUP($D$3,パラメータ!$C$5:$F$40,4,FALSE)</f>
        <v>#N/A</v>
      </c>
      <c r="G100" s="59" t="e">
        <f>VLOOKUP($D$3,パラメータ!$C$5:$G$40,5,FALSE)</f>
        <v>#N/A</v>
      </c>
      <c r="H100" s="59" t="e">
        <f>VLOOKUP($D$3,パラメータ!$C$5:$H$40,6,FALSE)</f>
        <v>#N/A</v>
      </c>
      <c r="I100" s="60"/>
      <c r="J100" s="61" t="e">
        <f t="shared" si="0"/>
        <v>#N/A</v>
      </c>
      <c r="K100" s="61" t="e">
        <f t="shared" si="1"/>
        <v>#N/A</v>
      </c>
      <c r="L100" s="62"/>
      <c r="M100" s="62"/>
    </row>
    <row r="101" spans="2:13" x14ac:dyDescent="0.4">
      <c r="B101" s="57">
        <v>94</v>
      </c>
      <c r="C101" s="58" t="e">
        <f>IF(b!B100="","",VLOOKUP(B101,b!$B$7:$D$166,2,FALSE))</f>
        <v>#N/A</v>
      </c>
      <c r="D101" s="58" t="e">
        <f>IF(b!B100="","",VLOOKUP(B101,b!$B$7:$D$166,3,FALSE))</f>
        <v>#N/A</v>
      </c>
      <c r="E101" s="59" t="e">
        <f>VLOOKUP($D$3,パラメータ!$C$5:$E$40,3,FALSE)</f>
        <v>#N/A</v>
      </c>
      <c r="F101" s="59" t="e">
        <f>VLOOKUP($D$3,パラメータ!$C$5:$F$40,4,FALSE)</f>
        <v>#N/A</v>
      </c>
      <c r="G101" s="59" t="e">
        <f>VLOOKUP($D$3,パラメータ!$C$5:$G$40,5,FALSE)</f>
        <v>#N/A</v>
      </c>
      <c r="H101" s="59" t="e">
        <f>VLOOKUP($D$3,パラメータ!$C$5:$H$40,6,FALSE)</f>
        <v>#N/A</v>
      </c>
      <c r="I101" s="60"/>
      <c r="J101" s="61" t="e">
        <f t="shared" si="0"/>
        <v>#N/A</v>
      </c>
      <c r="K101" s="61" t="e">
        <f t="shared" si="1"/>
        <v>#N/A</v>
      </c>
      <c r="L101" s="62"/>
      <c r="M101" s="62"/>
    </row>
    <row r="102" spans="2:13" x14ac:dyDescent="0.4">
      <c r="B102" s="57">
        <v>95</v>
      </c>
      <c r="C102" s="58" t="e">
        <f>IF(b!B101="","",VLOOKUP(B102,b!$B$7:$D$166,2,FALSE))</f>
        <v>#N/A</v>
      </c>
      <c r="D102" s="58" t="e">
        <f>IF(b!B101="","",VLOOKUP(B102,b!$B$7:$D$166,3,FALSE))</f>
        <v>#N/A</v>
      </c>
      <c r="E102" s="59" t="e">
        <f>VLOOKUP($D$3,パラメータ!$C$5:$E$40,3,FALSE)</f>
        <v>#N/A</v>
      </c>
      <c r="F102" s="59" t="e">
        <f>VLOOKUP($D$3,パラメータ!$C$5:$F$40,4,FALSE)</f>
        <v>#N/A</v>
      </c>
      <c r="G102" s="59" t="e">
        <f>VLOOKUP($D$3,パラメータ!$C$5:$G$40,5,FALSE)</f>
        <v>#N/A</v>
      </c>
      <c r="H102" s="59" t="e">
        <f>VLOOKUP($D$3,パラメータ!$C$5:$H$40,6,FALSE)</f>
        <v>#N/A</v>
      </c>
      <c r="I102" s="60"/>
      <c r="J102" s="61" t="e">
        <f t="shared" si="0"/>
        <v>#N/A</v>
      </c>
      <c r="K102" s="61" t="e">
        <f t="shared" si="1"/>
        <v>#N/A</v>
      </c>
      <c r="L102" s="62"/>
      <c r="M102" s="62"/>
    </row>
    <row r="103" spans="2:13" x14ac:dyDescent="0.4">
      <c r="B103" s="57">
        <v>96</v>
      </c>
      <c r="C103" s="58" t="e">
        <f>IF(b!B102="","",VLOOKUP(B103,b!$B$7:$D$166,2,FALSE))</f>
        <v>#N/A</v>
      </c>
      <c r="D103" s="58" t="e">
        <f>IF(b!B102="","",VLOOKUP(B103,b!$B$7:$D$166,3,FALSE))</f>
        <v>#N/A</v>
      </c>
      <c r="E103" s="59" t="e">
        <f>VLOOKUP($D$3,パラメータ!$C$5:$E$40,3,FALSE)</f>
        <v>#N/A</v>
      </c>
      <c r="F103" s="59" t="e">
        <f>VLOOKUP($D$3,パラメータ!$C$5:$F$40,4,FALSE)</f>
        <v>#N/A</v>
      </c>
      <c r="G103" s="59" t="e">
        <f>VLOOKUP($D$3,パラメータ!$C$5:$G$40,5,FALSE)</f>
        <v>#N/A</v>
      </c>
      <c r="H103" s="59" t="e">
        <f>VLOOKUP($D$3,パラメータ!$C$5:$H$40,6,FALSE)</f>
        <v>#N/A</v>
      </c>
      <c r="I103" s="60"/>
      <c r="J103" s="61" t="e">
        <f t="shared" si="0"/>
        <v>#N/A</v>
      </c>
      <c r="K103" s="61" t="e">
        <f t="shared" si="1"/>
        <v>#N/A</v>
      </c>
      <c r="L103" s="62"/>
      <c r="M103" s="62"/>
    </row>
    <row r="104" spans="2:13" x14ac:dyDescent="0.4">
      <c r="B104" s="57">
        <v>97</v>
      </c>
      <c r="C104" s="58" t="e">
        <f>IF(b!B103="","",VLOOKUP(B104,b!$B$7:$D$166,2,FALSE))</f>
        <v>#N/A</v>
      </c>
      <c r="D104" s="58" t="e">
        <f>IF(b!B103="","",VLOOKUP(B104,b!$B$7:$D$166,3,FALSE))</f>
        <v>#N/A</v>
      </c>
      <c r="E104" s="59" t="e">
        <f>VLOOKUP($D$3,パラメータ!$C$5:$E$40,3,FALSE)</f>
        <v>#N/A</v>
      </c>
      <c r="F104" s="59" t="e">
        <f>VLOOKUP($D$3,パラメータ!$C$5:$F$40,4,FALSE)</f>
        <v>#N/A</v>
      </c>
      <c r="G104" s="59" t="e">
        <f>VLOOKUP($D$3,パラメータ!$C$5:$G$40,5,FALSE)</f>
        <v>#N/A</v>
      </c>
      <c r="H104" s="59" t="e">
        <f>VLOOKUP($D$3,パラメータ!$C$5:$H$40,6,FALSE)</f>
        <v>#N/A</v>
      </c>
      <c r="I104" s="60"/>
      <c r="J104" s="61" t="e">
        <f t="shared" si="0"/>
        <v>#N/A</v>
      </c>
      <c r="K104" s="61" t="e">
        <f t="shared" si="1"/>
        <v>#N/A</v>
      </c>
      <c r="L104" s="62"/>
      <c r="M104" s="62"/>
    </row>
    <row r="105" spans="2:13" x14ac:dyDescent="0.4">
      <c r="B105" s="57">
        <v>98</v>
      </c>
      <c r="C105" s="58" t="e">
        <f>IF(b!B104="","",VLOOKUP(B105,b!$B$7:$D$166,2,FALSE))</f>
        <v>#N/A</v>
      </c>
      <c r="D105" s="58" t="e">
        <f>IF(b!B104="","",VLOOKUP(B105,b!$B$7:$D$166,3,FALSE))</f>
        <v>#N/A</v>
      </c>
      <c r="E105" s="59" t="e">
        <f>VLOOKUP($D$3,パラメータ!$C$5:$E$40,3,FALSE)</f>
        <v>#N/A</v>
      </c>
      <c r="F105" s="59" t="e">
        <f>VLOOKUP($D$3,パラメータ!$C$5:$F$40,4,FALSE)</f>
        <v>#N/A</v>
      </c>
      <c r="G105" s="59" t="e">
        <f>VLOOKUP($D$3,パラメータ!$C$5:$G$40,5,FALSE)</f>
        <v>#N/A</v>
      </c>
      <c r="H105" s="59" t="e">
        <f>VLOOKUP($D$3,パラメータ!$C$5:$H$40,6,FALSE)</f>
        <v>#N/A</v>
      </c>
      <c r="I105" s="60"/>
      <c r="J105" s="61" t="e">
        <f t="shared" si="0"/>
        <v>#N/A</v>
      </c>
      <c r="K105" s="61" t="e">
        <f t="shared" si="1"/>
        <v>#N/A</v>
      </c>
      <c r="L105" s="62"/>
      <c r="M105" s="62"/>
    </row>
    <row r="106" spans="2:13" x14ac:dyDescent="0.4">
      <c r="B106" s="57">
        <v>99</v>
      </c>
      <c r="C106" s="58" t="e">
        <f>IF(b!B105="","",VLOOKUP(B106,b!$B$7:$D$166,2,FALSE))</f>
        <v>#N/A</v>
      </c>
      <c r="D106" s="58" t="e">
        <f>IF(b!B105="","",VLOOKUP(B106,b!$B$7:$D$166,3,FALSE))</f>
        <v>#N/A</v>
      </c>
      <c r="E106" s="59" t="e">
        <f>VLOOKUP($D$3,パラメータ!$C$5:$E$40,3,FALSE)</f>
        <v>#N/A</v>
      </c>
      <c r="F106" s="59" t="e">
        <f>VLOOKUP($D$3,パラメータ!$C$5:$F$40,4,FALSE)</f>
        <v>#N/A</v>
      </c>
      <c r="G106" s="59" t="e">
        <f>VLOOKUP($D$3,パラメータ!$C$5:$G$40,5,FALSE)</f>
        <v>#N/A</v>
      </c>
      <c r="H106" s="59" t="e">
        <f>VLOOKUP($D$3,パラメータ!$C$5:$H$40,6,FALSE)</f>
        <v>#N/A</v>
      </c>
      <c r="I106" s="60"/>
      <c r="J106" s="61" t="e">
        <f t="shared" si="0"/>
        <v>#N/A</v>
      </c>
      <c r="K106" s="61" t="e">
        <f t="shared" si="1"/>
        <v>#N/A</v>
      </c>
      <c r="L106" s="62"/>
      <c r="M106" s="62"/>
    </row>
    <row r="107" spans="2:13" x14ac:dyDescent="0.4">
      <c r="B107" s="57">
        <v>100</v>
      </c>
      <c r="C107" s="58" t="e">
        <f>IF(b!B106="","",VLOOKUP(B107,b!$B$7:$D$166,2,FALSE))</f>
        <v>#N/A</v>
      </c>
      <c r="D107" s="58" t="e">
        <f>IF(b!B106="","",VLOOKUP(B107,b!$B$7:$D$166,3,FALSE))</f>
        <v>#N/A</v>
      </c>
      <c r="E107" s="59" t="e">
        <f>VLOOKUP($D$3,パラメータ!$C$5:$E$40,3,FALSE)</f>
        <v>#N/A</v>
      </c>
      <c r="F107" s="59" t="e">
        <f>VLOOKUP($D$3,パラメータ!$C$5:$F$40,4,FALSE)</f>
        <v>#N/A</v>
      </c>
      <c r="G107" s="59" t="e">
        <f>VLOOKUP($D$3,パラメータ!$C$5:$G$40,5,FALSE)</f>
        <v>#N/A</v>
      </c>
      <c r="H107" s="59" t="e">
        <f>VLOOKUP($D$3,パラメータ!$C$5:$H$40,6,FALSE)</f>
        <v>#N/A</v>
      </c>
      <c r="I107" s="60"/>
      <c r="J107" s="61" t="e">
        <f t="shared" si="0"/>
        <v>#N/A</v>
      </c>
      <c r="K107" s="61" t="e">
        <f t="shared" si="1"/>
        <v>#N/A</v>
      </c>
      <c r="L107" s="62"/>
      <c r="M107" s="62"/>
    </row>
    <row r="108" spans="2:13" x14ac:dyDescent="0.4">
      <c r="B108" s="57">
        <v>101</v>
      </c>
      <c r="C108" s="58" t="e">
        <f>IF(b!B107="","",VLOOKUP(B108,b!$B$7:$D$166,2,FALSE))</f>
        <v>#N/A</v>
      </c>
      <c r="D108" s="58" t="e">
        <f>IF(b!B107="","",VLOOKUP(B108,b!$B$7:$D$166,3,FALSE))</f>
        <v>#N/A</v>
      </c>
      <c r="E108" s="59" t="e">
        <f>VLOOKUP($D$3,パラメータ!$C$5:$E$40,3,FALSE)</f>
        <v>#N/A</v>
      </c>
      <c r="F108" s="59" t="e">
        <f>VLOOKUP($D$3,パラメータ!$C$5:$F$40,4,FALSE)</f>
        <v>#N/A</v>
      </c>
      <c r="G108" s="59" t="e">
        <f>VLOOKUP($D$3,パラメータ!$C$5:$G$40,5,FALSE)</f>
        <v>#N/A</v>
      </c>
      <c r="H108" s="59" t="e">
        <f>VLOOKUP($D$3,パラメータ!$C$5:$H$40,6,FALSE)</f>
        <v>#N/A</v>
      </c>
      <c r="I108" s="60"/>
      <c r="J108" s="61" t="e">
        <f t="shared" si="0"/>
        <v>#N/A</v>
      </c>
      <c r="K108" s="61" t="e">
        <f t="shared" si="1"/>
        <v>#N/A</v>
      </c>
      <c r="L108" s="62"/>
      <c r="M108" s="62"/>
    </row>
    <row r="109" spans="2:13" x14ac:dyDescent="0.4">
      <c r="B109" s="57">
        <v>102</v>
      </c>
      <c r="C109" s="58" t="e">
        <f>IF(b!B108="","",VLOOKUP(B109,b!$B$7:$D$166,2,FALSE))</f>
        <v>#N/A</v>
      </c>
      <c r="D109" s="58" t="e">
        <f>IF(b!B108="","",VLOOKUP(B109,b!$B$7:$D$166,3,FALSE))</f>
        <v>#N/A</v>
      </c>
      <c r="E109" s="59" t="e">
        <f>VLOOKUP($D$3,パラメータ!$C$5:$E$40,3,FALSE)</f>
        <v>#N/A</v>
      </c>
      <c r="F109" s="59" t="e">
        <f>VLOOKUP($D$3,パラメータ!$C$5:$F$40,4,FALSE)</f>
        <v>#N/A</v>
      </c>
      <c r="G109" s="59" t="e">
        <f>VLOOKUP($D$3,パラメータ!$C$5:$G$40,5,FALSE)</f>
        <v>#N/A</v>
      </c>
      <c r="H109" s="59" t="e">
        <f>VLOOKUP($D$3,パラメータ!$C$5:$H$40,6,FALSE)</f>
        <v>#N/A</v>
      </c>
      <c r="I109" s="60"/>
      <c r="J109" s="61" t="e">
        <f t="shared" si="0"/>
        <v>#N/A</v>
      </c>
      <c r="K109" s="61" t="e">
        <f t="shared" si="1"/>
        <v>#N/A</v>
      </c>
      <c r="L109" s="62"/>
      <c r="M109" s="62"/>
    </row>
    <row r="110" spans="2:13" x14ac:dyDescent="0.4">
      <c r="B110" s="57">
        <v>103</v>
      </c>
      <c r="C110" s="58" t="e">
        <f>IF(b!B109="","",VLOOKUP(B110,b!$B$7:$D$166,2,FALSE))</f>
        <v>#N/A</v>
      </c>
      <c r="D110" s="58" t="e">
        <f>IF(b!B109="","",VLOOKUP(B110,b!$B$7:$D$166,3,FALSE))</f>
        <v>#N/A</v>
      </c>
      <c r="E110" s="59" t="e">
        <f>VLOOKUP($D$3,パラメータ!$C$5:$E$40,3,FALSE)</f>
        <v>#N/A</v>
      </c>
      <c r="F110" s="59" t="e">
        <f>VLOOKUP($D$3,パラメータ!$C$5:$F$40,4,FALSE)</f>
        <v>#N/A</v>
      </c>
      <c r="G110" s="59" t="e">
        <f>VLOOKUP($D$3,パラメータ!$C$5:$G$40,5,FALSE)</f>
        <v>#N/A</v>
      </c>
      <c r="H110" s="59" t="e">
        <f>VLOOKUP($D$3,パラメータ!$C$5:$H$40,6,FALSE)</f>
        <v>#N/A</v>
      </c>
      <c r="I110" s="60"/>
      <c r="J110" s="61" t="e">
        <f t="shared" si="0"/>
        <v>#N/A</v>
      </c>
      <c r="K110" s="61" t="e">
        <f t="shared" si="1"/>
        <v>#N/A</v>
      </c>
      <c r="L110" s="62"/>
      <c r="M110" s="62"/>
    </row>
    <row r="111" spans="2:13" x14ac:dyDescent="0.4">
      <c r="B111" s="57">
        <v>104</v>
      </c>
      <c r="C111" s="58" t="e">
        <f>IF(b!B110="","",VLOOKUP(B111,b!$B$7:$D$166,2,FALSE))</f>
        <v>#N/A</v>
      </c>
      <c r="D111" s="58" t="e">
        <f>IF(b!B110="","",VLOOKUP(B111,b!$B$7:$D$166,3,FALSE))</f>
        <v>#N/A</v>
      </c>
      <c r="E111" s="59" t="e">
        <f>VLOOKUP($D$3,パラメータ!$C$5:$E$40,3,FALSE)</f>
        <v>#N/A</v>
      </c>
      <c r="F111" s="59" t="e">
        <f>VLOOKUP($D$3,パラメータ!$C$5:$F$40,4,FALSE)</f>
        <v>#N/A</v>
      </c>
      <c r="G111" s="59" t="e">
        <f>VLOOKUP($D$3,パラメータ!$C$5:$G$40,5,FALSE)</f>
        <v>#N/A</v>
      </c>
      <c r="H111" s="59" t="e">
        <f>VLOOKUP($D$3,パラメータ!$C$5:$H$40,6,FALSE)</f>
        <v>#N/A</v>
      </c>
      <c r="I111" s="60"/>
      <c r="J111" s="61" t="e">
        <f t="shared" si="0"/>
        <v>#N/A</v>
      </c>
      <c r="K111" s="61" t="e">
        <f t="shared" si="1"/>
        <v>#N/A</v>
      </c>
      <c r="L111" s="62"/>
      <c r="M111" s="62"/>
    </row>
    <row r="112" spans="2:13" x14ac:dyDescent="0.4">
      <c r="B112" s="57">
        <v>105</v>
      </c>
      <c r="C112" s="58" t="e">
        <f>IF(b!B111="","",VLOOKUP(B112,b!$B$7:$D$166,2,FALSE))</f>
        <v>#N/A</v>
      </c>
      <c r="D112" s="58" t="e">
        <f>IF(b!B111="","",VLOOKUP(B112,b!$B$7:$D$166,3,FALSE))</f>
        <v>#N/A</v>
      </c>
      <c r="E112" s="59" t="e">
        <f>VLOOKUP($D$3,パラメータ!$C$5:$E$40,3,FALSE)</f>
        <v>#N/A</v>
      </c>
      <c r="F112" s="59" t="e">
        <f>VLOOKUP($D$3,パラメータ!$C$5:$F$40,4,FALSE)</f>
        <v>#N/A</v>
      </c>
      <c r="G112" s="59" t="e">
        <f>VLOOKUP($D$3,パラメータ!$C$5:$G$40,5,FALSE)</f>
        <v>#N/A</v>
      </c>
      <c r="H112" s="59" t="e">
        <f>VLOOKUP($D$3,パラメータ!$C$5:$H$40,6,FALSE)</f>
        <v>#N/A</v>
      </c>
      <c r="I112" s="60"/>
      <c r="J112" s="61" t="e">
        <f t="shared" si="0"/>
        <v>#N/A</v>
      </c>
      <c r="K112" s="61" t="e">
        <f t="shared" si="1"/>
        <v>#N/A</v>
      </c>
      <c r="L112" s="62"/>
      <c r="M112" s="62"/>
    </row>
    <row r="113" spans="2:13" x14ac:dyDescent="0.4">
      <c r="B113" s="57">
        <v>106</v>
      </c>
      <c r="C113" s="58" t="e">
        <f>IF(b!B112="","",VLOOKUP(B113,b!$B$7:$D$166,2,FALSE))</f>
        <v>#N/A</v>
      </c>
      <c r="D113" s="58" t="e">
        <f>IF(b!B112="","",VLOOKUP(B113,b!$B$7:$D$166,3,FALSE))</f>
        <v>#N/A</v>
      </c>
      <c r="E113" s="59" t="e">
        <f>VLOOKUP($D$3,パラメータ!$C$5:$E$40,3,FALSE)</f>
        <v>#N/A</v>
      </c>
      <c r="F113" s="59" t="e">
        <f>VLOOKUP($D$3,パラメータ!$C$5:$F$40,4,FALSE)</f>
        <v>#N/A</v>
      </c>
      <c r="G113" s="59" t="e">
        <f>VLOOKUP($D$3,パラメータ!$C$5:$G$40,5,FALSE)</f>
        <v>#N/A</v>
      </c>
      <c r="H113" s="59" t="e">
        <f>VLOOKUP($D$3,パラメータ!$C$5:$H$40,6,FALSE)</f>
        <v>#N/A</v>
      </c>
      <c r="I113" s="60"/>
      <c r="J113" s="61" t="e">
        <f t="shared" si="0"/>
        <v>#N/A</v>
      </c>
      <c r="K113" s="61" t="e">
        <f t="shared" si="1"/>
        <v>#N/A</v>
      </c>
      <c r="L113" s="62"/>
      <c r="M113" s="62"/>
    </row>
    <row r="114" spans="2:13" x14ac:dyDescent="0.4">
      <c r="B114" s="57">
        <v>107</v>
      </c>
      <c r="C114" s="58" t="e">
        <f>IF(b!B113="","",VLOOKUP(B114,b!$B$7:$D$166,2,FALSE))</f>
        <v>#N/A</v>
      </c>
      <c r="D114" s="58" t="e">
        <f>IF(b!B113="","",VLOOKUP(B114,b!$B$7:$D$166,3,FALSE))</f>
        <v>#N/A</v>
      </c>
      <c r="E114" s="59" t="e">
        <f>VLOOKUP($D$3,パラメータ!$C$5:$E$40,3,FALSE)</f>
        <v>#N/A</v>
      </c>
      <c r="F114" s="59" t="e">
        <f>VLOOKUP($D$3,パラメータ!$C$5:$F$40,4,FALSE)</f>
        <v>#N/A</v>
      </c>
      <c r="G114" s="59" t="e">
        <f>VLOOKUP($D$3,パラメータ!$C$5:$G$40,5,FALSE)</f>
        <v>#N/A</v>
      </c>
      <c r="H114" s="59" t="e">
        <f>VLOOKUP($D$3,パラメータ!$C$5:$H$40,6,FALSE)</f>
        <v>#N/A</v>
      </c>
      <c r="I114" s="60"/>
      <c r="J114" s="61" t="e">
        <f t="shared" si="0"/>
        <v>#N/A</v>
      </c>
      <c r="K114" s="61" t="e">
        <f t="shared" si="1"/>
        <v>#N/A</v>
      </c>
      <c r="L114" s="62"/>
      <c r="M114" s="62"/>
    </row>
    <row r="115" spans="2:13" x14ac:dyDescent="0.4">
      <c r="B115" s="57">
        <v>108</v>
      </c>
      <c r="C115" s="58" t="e">
        <f>IF(b!B114="","",VLOOKUP(B115,b!$B$7:$D$166,2,FALSE))</f>
        <v>#N/A</v>
      </c>
      <c r="D115" s="58" t="e">
        <f>IF(b!B114="","",VLOOKUP(B115,b!$B$7:$D$166,3,FALSE))</f>
        <v>#N/A</v>
      </c>
      <c r="E115" s="59" t="e">
        <f>VLOOKUP($D$3,パラメータ!$C$5:$E$40,3,FALSE)</f>
        <v>#N/A</v>
      </c>
      <c r="F115" s="59" t="e">
        <f>VLOOKUP($D$3,パラメータ!$C$5:$F$40,4,FALSE)</f>
        <v>#N/A</v>
      </c>
      <c r="G115" s="59" t="e">
        <f>VLOOKUP($D$3,パラメータ!$C$5:$G$40,5,FALSE)</f>
        <v>#N/A</v>
      </c>
      <c r="H115" s="59" t="e">
        <f>VLOOKUP($D$3,パラメータ!$C$5:$H$40,6,FALSE)</f>
        <v>#N/A</v>
      </c>
      <c r="I115" s="60"/>
      <c r="J115" s="61" t="e">
        <f t="shared" si="0"/>
        <v>#N/A</v>
      </c>
      <c r="K115" s="61" t="e">
        <f t="shared" si="1"/>
        <v>#N/A</v>
      </c>
      <c r="L115" s="62"/>
      <c r="M115" s="62"/>
    </row>
    <row r="116" spans="2:13" x14ac:dyDescent="0.4">
      <c r="B116" s="57">
        <v>109</v>
      </c>
      <c r="C116" s="58" t="e">
        <f>IF(b!B115="","",VLOOKUP(B116,b!$B$7:$D$166,2,FALSE))</f>
        <v>#N/A</v>
      </c>
      <c r="D116" s="58" t="e">
        <f>IF(b!B115="","",VLOOKUP(B116,b!$B$7:$D$166,3,FALSE))</f>
        <v>#N/A</v>
      </c>
      <c r="E116" s="59" t="e">
        <f>VLOOKUP($D$3,パラメータ!$C$5:$E$40,3,FALSE)</f>
        <v>#N/A</v>
      </c>
      <c r="F116" s="59" t="e">
        <f>VLOOKUP($D$3,パラメータ!$C$5:$F$40,4,FALSE)</f>
        <v>#N/A</v>
      </c>
      <c r="G116" s="59" t="e">
        <f>VLOOKUP($D$3,パラメータ!$C$5:$G$40,5,FALSE)</f>
        <v>#N/A</v>
      </c>
      <c r="H116" s="59" t="e">
        <f>VLOOKUP($D$3,パラメータ!$C$5:$H$40,6,FALSE)</f>
        <v>#N/A</v>
      </c>
      <c r="I116" s="60"/>
      <c r="J116" s="61" t="e">
        <f t="shared" si="0"/>
        <v>#N/A</v>
      </c>
      <c r="K116" s="61" t="e">
        <f t="shared" si="1"/>
        <v>#N/A</v>
      </c>
      <c r="L116" s="62"/>
      <c r="M116" s="62"/>
    </row>
    <row r="117" spans="2:13" x14ac:dyDescent="0.4">
      <c r="B117" s="57">
        <v>110</v>
      </c>
      <c r="C117" s="58" t="e">
        <f>IF(b!B116="","",VLOOKUP(B117,b!$B$7:$D$166,2,FALSE))</f>
        <v>#N/A</v>
      </c>
      <c r="D117" s="58" t="e">
        <f>IF(b!B116="","",VLOOKUP(B117,b!$B$7:$D$166,3,FALSE))</f>
        <v>#N/A</v>
      </c>
      <c r="E117" s="59" t="e">
        <f>VLOOKUP($D$3,パラメータ!$C$5:$E$40,3,FALSE)</f>
        <v>#N/A</v>
      </c>
      <c r="F117" s="59" t="e">
        <f>VLOOKUP($D$3,パラメータ!$C$5:$F$40,4,FALSE)</f>
        <v>#N/A</v>
      </c>
      <c r="G117" s="59" t="e">
        <f>VLOOKUP($D$3,パラメータ!$C$5:$G$40,5,FALSE)</f>
        <v>#N/A</v>
      </c>
      <c r="H117" s="59" t="e">
        <f>VLOOKUP($D$3,パラメータ!$C$5:$H$40,6,FALSE)</f>
        <v>#N/A</v>
      </c>
      <c r="I117" s="60"/>
      <c r="J117" s="61" t="e">
        <f t="shared" si="0"/>
        <v>#N/A</v>
      </c>
      <c r="K117" s="61" t="e">
        <f t="shared" si="1"/>
        <v>#N/A</v>
      </c>
      <c r="L117" s="62"/>
      <c r="M117" s="62"/>
    </row>
    <row r="118" spans="2:13" x14ac:dyDescent="0.4">
      <c r="B118" s="57">
        <v>111</v>
      </c>
      <c r="C118" s="58" t="e">
        <f>IF(b!B117="","",VLOOKUP(B118,b!$B$7:$D$166,2,FALSE))</f>
        <v>#N/A</v>
      </c>
      <c r="D118" s="58" t="e">
        <f>IF(b!B117="","",VLOOKUP(B118,b!$B$7:$D$166,3,FALSE))</f>
        <v>#N/A</v>
      </c>
      <c r="E118" s="59" t="e">
        <f>VLOOKUP($D$3,パラメータ!$C$5:$E$40,3,FALSE)</f>
        <v>#N/A</v>
      </c>
      <c r="F118" s="59" t="e">
        <f>VLOOKUP($D$3,パラメータ!$C$5:$F$40,4,FALSE)</f>
        <v>#N/A</v>
      </c>
      <c r="G118" s="59" t="e">
        <f>VLOOKUP($D$3,パラメータ!$C$5:$G$40,5,FALSE)</f>
        <v>#N/A</v>
      </c>
      <c r="H118" s="59" t="e">
        <f>VLOOKUP($D$3,パラメータ!$C$5:$H$40,6,FALSE)</f>
        <v>#N/A</v>
      </c>
      <c r="I118" s="60"/>
      <c r="J118" s="61" t="e">
        <f t="shared" si="0"/>
        <v>#N/A</v>
      </c>
      <c r="K118" s="61" t="e">
        <f t="shared" si="1"/>
        <v>#N/A</v>
      </c>
      <c r="L118" s="62"/>
      <c r="M118" s="62"/>
    </row>
    <row r="119" spans="2:13" x14ac:dyDescent="0.4">
      <c r="B119" s="57">
        <v>112</v>
      </c>
      <c r="C119" s="58" t="e">
        <f>IF(b!B118="","",VLOOKUP(B119,b!$B$7:$D$166,2,FALSE))</f>
        <v>#N/A</v>
      </c>
      <c r="D119" s="58" t="e">
        <f>IF(b!B118="","",VLOOKUP(B119,b!$B$7:$D$166,3,FALSE))</f>
        <v>#N/A</v>
      </c>
      <c r="E119" s="59" t="e">
        <f>VLOOKUP($D$3,パラメータ!$C$5:$E$40,3,FALSE)</f>
        <v>#N/A</v>
      </c>
      <c r="F119" s="59" t="e">
        <f>VLOOKUP($D$3,パラメータ!$C$5:$F$40,4,FALSE)</f>
        <v>#N/A</v>
      </c>
      <c r="G119" s="59" t="e">
        <f>VLOOKUP($D$3,パラメータ!$C$5:$G$40,5,FALSE)</f>
        <v>#N/A</v>
      </c>
      <c r="H119" s="59" t="e">
        <f>VLOOKUP($D$3,パラメータ!$C$5:$H$40,6,FALSE)</f>
        <v>#N/A</v>
      </c>
      <c r="I119" s="60"/>
      <c r="J119" s="61" t="e">
        <f t="shared" si="0"/>
        <v>#N/A</v>
      </c>
      <c r="K119" s="61" t="e">
        <f t="shared" si="1"/>
        <v>#N/A</v>
      </c>
      <c r="L119" s="62"/>
      <c r="M119" s="62"/>
    </row>
    <row r="120" spans="2:13" x14ac:dyDescent="0.4">
      <c r="B120" s="57">
        <v>113</v>
      </c>
      <c r="C120" s="58" t="e">
        <f>IF(b!B119="","",VLOOKUP(B120,b!$B$7:$D$166,2,FALSE))</f>
        <v>#N/A</v>
      </c>
      <c r="D120" s="58" t="e">
        <f>IF(b!B119="","",VLOOKUP(B120,b!$B$7:$D$166,3,FALSE))</f>
        <v>#N/A</v>
      </c>
      <c r="E120" s="59" t="e">
        <f>VLOOKUP($D$3,パラメータ!$C$5:$E$40,3,FALSE)</f>
        <v>#N/A</v>
      </c>
      <c r="F120" s="59" t="e">
        <f>VLOOKUP($D$3,パラメータ!$C$5:$F$40,4,FALSE)</f>
        <v>#N/A</v>
      </c>
      <c r="G120" s="59" t="e">
        <f>VLOOKUP($D$3,パラメータ!$C$5:$G$40,5,FALSE)</f>
        <v>#N/A</v>
      </c>
      <c r="H120" s="59" t="e">
        <f>VLOOKUP($D$3,パラメータ!$C$5:$H$40,6,FALSE)</f>
        <v>#N/A</v>
      </c>
      <c r="I120" s="60"/>
      <c r="J120" s="61" t="e">
        <f t="shared" si="0"/>
        <v>#N/A</v>
      </c>
      <c r="K120" s="61" t="e">
        <f t="shared" si="1"/>
        <v>#N/A</v>
      </c>
      <c r="L120" s="62"/>
      <c r="M120" s="62"/>
    </row>
    <row r="121" spans="2:13" x14ac:dyDescent="0.4">
      <c r="B121" s="57">
        <v>114</v>
      </c>
      <c r="C121" s="58" t="e">
        <f>IF(b!B120="","",VLOOKUP(B121,b!$B$7:$D$166,2,FALSE))</f>
        <v>#N/A</v>
      </c>
      <c r="D121" s="58" t="e">
        <f>IF(b!B120="","",VLOOKUP(B121,b!$B$7:$D$166,3,FALSE))</f>
        <v>#N/A</v>
      </c>
      <c r="E121" s="59" t="e">
        <f>VLOOKUP($D$3,パラメータ!$C$5:$E$40,3,FALSE)</f>
        <v>#N/A</v>
      </c>
      <c r="F121" s="59" t="e">
        <f>VLOOKUP($D$3,パラメータ!$C$5:$F$40,4,FALSE)</f>
        <v>#N/A</v>
      </c>
      <c r="G121" s="59" t="e">
        <f>VLOOKUP($D$3,パラメータ!$C$5:$G$40,5,FALSE)</f>
        <v>#N/A</v>
      </c>
      <c r="H121" s="59" t="e">
        <f>VLOOKUP($D$3,パラメータ!$C$5:$H$40,6,FALSE)</f>
        <v>#N/A</v>
      </c>
      <c r="I121" s="60"/>
      <c r="J121" s="61" t="e">
        <f t="shared" si="0"/>
        <v>#N/A</v>
      </c>
      <c r="K121" s="61" t="e">
        <f t="shared" si="1"/>
        <v>#N/A</v>
      </c>
      <c r="L121" s="62"/>
      <c r="M121" s="62"/>
    </row>
    <row r="122" spans="2:13" x14ac:dyDescent="0.4">
      <c r="B122" s="57">
        <v>115</v>
      </c>
      <c r="C122" s="58" t="e">
        <f>IF(b!B121="","",VLOOKUP(B122,b!$B$7:$D$166,2,FALSE))</f>
        <v>#N/A</v>
      </c>
      <c r="D122" s="58" t="e">
        <f>IF(b!B121="","",VLOOKUP(B122,b!$B$7:$D$166,3,FALSE))</f>
        <v>#N/A</v>
      </c>
      <c r="E122" s="59" t="e">
        <f>VLOOKUP($D$3,パラメータ!$C$5:$E$40,3,FALSE)</f>
        <v>#N/A</v>
      </c>
      <c r="F122" s="59" t="e">
        <f>VLOOKUP($D$3,パラメータ!$C$5:$F$40,4,FALSE)</f>
        <v>#N/A</v>
      </c>
      <c r="G122" s="59" t="e">
        <f>VLOOKUP($D$3,パラメータ!$C$5:$G$40,5,FALSE)</f>
        <v>#N/A</v>
      </c>
      <c r="H122" s="59" t="e">
        <f>VLOOKUP($D$3,パラメータ!$C$5:$H$40,6,FALSE)</f>
        <v>#N/A</v>
      </c>
      <c r="I122" s="60"/>
      <c r="J122" s="61" t="e">
        <f t="shared" si="0"/>
        <v>#N/A</v>
      </c>
      <c r="K122" s="61" t="e">
        <f t="shared" si="1"/>
        <v>#N/A</v>
      </c>
      <c r="L122" s="62"/>
      <c r="M122" s="62"/>
    </row>
    <row r="123" spans="2:13" x14ac:dyDescent="0.4">
      <c r="B123" s="57">
        <v>116</v>
      </c>
      <c r="C123" s="58" t="e">
        <f>IF(b!B122="","",VLOOKUP(B123,b!$B$7:$D$166,2,FALSE))</f>
        <v>#N/A</v>
      </c>
      <c r="D123" s="58" t="e">
        <f>IF(b!B122="","",VLOOKUP(B123,b!$B$7:$D$166,3,FALSE))</f>
        <v>#N/A</v>
      </c>
      <c r="E123" s="59" t="e">
        <f>VLOOKUP($D$3,パラメータ!$C$5:$E$40,3,FALSE)</f>
        <v>#N/A</v>
      </c>
      <c r="F123" s="59" t="e">
        <f>VLOOKUP($D$3,パラメータ!$C$5:$F$40,4,FALSE)</f>
        <v>#N/A</v>
      </c>
      <c r="G123" s="59" t="e">
        <f>VLOOKUP($D$3,パラメータ!$C$5:$G$40,5,FALSE)</f>
        <v>#N/A</v>
      </c>
      <c r="H123" s="59" t="e">
        <f>VLOOKUP($D$3,パラメータ!$C$5:$H$40,6,FALSE)</f>
        <v>#N/A</v>
      </c>
      <c r="I123" s="60"/>
      <c r="J123" s="61" t="e">
        <f t="shared" si="0"/>
        <v>#N/A</v>
      </c>
      <c r="K123" s="61" t="e">
        <f t="shared" si="1"/>
        <v>#N/A</v>
      </c>
      <c r="L123" s="62"/>
      <c r="M123" s="62"/>
    </row>
    <row r="124" spans="2:13" x14ac:dyDescent="0.4">
      <c r="B124" s="57">
        <v>117</v>
      </c>
      <c r="C124" s="58" t="e">
        <f>IF(b!B123="","",VLOOKUP(B124,b!$B$7:$D$166,2,FALSE))</f>
        <v>#N/A</v>
      </c>
      <c r="D124" s="58" t="e">
        <f>IF(b!B123="","",VLOOKUP(B124,b!$B$7:$D$166,3,FALSE))</f>
        <v>#N/A</v>
      </c>
      <c r="E124" s="59" t="e">
        <f>VLOOKUP($D$3,パラメータ!$C$5:$E$40,3,FALSE)</f>
        <v>#N/A</v>
      </c>
      <c r="F124" s="59" t="e">
        <f>VLOOKUP($D$3,パラメータ!$C$5:$F$40,4,FALSE)</f>
        <v>#N/A</v>
      </c>
      <c r="G124" s="59" t="e">
        <f>VLOOKUP($D$3,パラメータ!$C$5:$G$40,5,FALSE)</f>
        <v>#N/A</v>
      </c>
      <c r="H124" s="59" t="e">
        <f>VLOOKUP($D$3,パラメータ!$C$5:$H$40,6,FALSE)</f>
        <v>#N/A</v>
      </c>
      <c r="I124" s="60"/>
      <c r="J124" s="61" t="e">
        <f t="shared" si="0"/>
        <v>#N/A</v>
      </c>
      <c r="K124" s="61" t="e">
        <f t="shared" si="1"/>
        <v>#N/A</v>
      </c>
      <c r="L124" s="62"/>
      <c r="M124" s="62"/>
    </row>
    <row r="125" spans="2:13" x14ac:dyDescent="0.4">
      <c r="B125" s="57">
        <v>118</v>
      </c>
      <c r="C125" s="58" t="e">
        <f>IF(b!B124="","",VLOOKUP(B125,b!$B$7:$D$166,2,FALSE))</f>
        <v>#N/A</v>
      </c>
      <c r="D125" s="58" t="e">
        <f>IF(b!B124="","",VLOOKUP(B125,b!$B$7:$D$166,3,FALSE))</f>
        <v>#N/A</v>
      </c>
      <c r="E125" s="59" t="e">
        <f>VLOOKUP($D$3,パラメータ!$C$5:$E$40,3,FALSE)</f>
        <v>#N/A</v>
      </c>
      <c r="F125" s="59" t="e">
        <f>VLOOKUP($D$3,パラメータ!$C$5:$F$40,4,FALSE)</f>
        <v>#N/A</v>
      </c>
      <c r="G125" s="59" t="e">
        <f>VLOOKUP($D$3,パラメータ!$C$5:$G$40,5,FALSE)</f>
        <v>#N/A</v>
      </c>
      <c r="H125" s="59" t="e">
        <f>VLOOKUP($D$3,パラメータ!$C$5:$H$40,6,FALSE)</f>
        <v>#N/A</v>
      </c>
      <c r="I125" s="60"/>
      <c r="J125" s="61" t="e">
        <f t="shared" si="0"/>
        <v>#N/A</v>
      </c>
      <c r="K125" s="61" t="e">
        <f t="shared" si="1"/>
        <v>#N/A</v>
      </c>
      <c r="L125" s="62"/>
      <c r="M125" s="62"/>
    </row>
    <row r="126" spans="2:13" x14ac:dyDescent="0.4">
      <c r="B126" s="57">
        <v>119</v>
      </c>
      <c r="C126" s="58" t="e">
        <f>IF(b!B125="","",VLOOKUP(B126,b!$B$7:$D$166,2,FALSE))</f>
        <v>#N/A</v>
      </c>
      <c r="D126" s="58" t="e">
        <f>IF(b!B125="","",VLOOKUP(B126,b!$B$7:$D$166,3,FALSE))</f>
        <v>#N/A</v>
      </c>
      <c r="E126" s="59" t="e">
        <f>VLOOKUP($D$3,パラメータ!$C$5:$E$40,3,FALSE)</f>
        <v>#N/A</v>
      </c>
      <c r="F126" s="59" t="e">
        <f>VLOOKUP($D$3,パラメータ!$C$5:$F$40,4,FALSE)</f>
        <v>#N/A</v>
      </c>
      <c r="G126" s="59" t="e">
        <f>VLOOKUP($D$3,パラメータ!$C$5:$G$40,5,FALSE)</f>
        <v>#N/A</v>
      </c>
      <c r="H126" s="59" t="e">
        <f>VLOOKUP($D$3,パラメータ!$C$5:$H$40,6,FALSE)</f>
        <v>#N/A</v>
      </c>
      <c r="I126" s="60"/>
      <c r="J126" s="61" t="e">
        <f t="shared" si="0"/>
        <v>#N/A</v>
      </c>
      <c r="K126" s="61" t="e">
        <f t="shared" si="1"/>
        <v>#N/A</v>
      </c>
      <c r="L126" s="62"/>
      <c r="M126" s="62"/>
    </row>
    <row r="127" spans="2:13" x14ac:dyDescent="0.4">
      <c r="B127" s="57">
        <v>120</v>
      </c>
      <c r="C127" s="58" t="e">
        <f>IF(b!B126="","",VLOOKUP(B127,b!$B$7:$D$166,2,FALSE))</f>
        <v>#N/A</v>
      </c>
      <c r="D127" s="58" t="e">
        <f>IF(b!B126="","",VLOOKUP(B127,b!$B$7:$D$166,3,FALSE))</f>
        <v>#N/A</v>
      </c>
      <c r="E127" s="59" t="e">
        <f>VLOOKUP($D$3,パラメータ!$C$5:$E$40,3,FALSE)</f>
        <v>#N/A</v>
      </c>
      <c r="F127" s="59" t="e">
        <f>VLOOKUP($D$3,パラメータ!$C$5:$F$40,4,FALSE)</f>
        <v>#N/A</v>
      </c>
      <c r="G127" s="59" t="e">
        <f>VLOOKUP($D$3,パラメータ!$C$5:$G$40,5,FALSE)</f>
        <v>#N/A</v>
      </c>
      <c r="H127" s="59" t="e">
        <f>VLOOKUP($D$3,パラメータ!$C$5:$H$40,6,FALSE)</f>
        <v>#N/A</v>
      </c>
      <c r="I127" s="60"/>
      <c r="J127" s="61" t="e">
        <f t="shared" si="0"/>
        <v>#N/A</v>
      </c>
      <c r="K127" s="61" t="e">
        <f t="shared" si="1"/>
        <v>#N/A</v>
      </c>
      <c r="L127" s="62"/>
      <c r="M127" s="62"/>
    </row>
    <row r="128" spans="2:13" x14ac:dyDescent="0.4">
      <c r="B128" s="57">
        <v>121</v>
      </c>
      <c r="C128" s="58" t="e">
        <f>IF(b!B127="","",VLOOKUP(B128,b!$B$7:$D$166,2,FALSE))</f>
        <v>#N/A</v>
      </c>
      <c r="D128" s="58" t="e">
        <f>IF(b!B127="","",VLOOKUP(B128,b!$B$7:$D$166,3,FALSE))</f>
        <v>#N/A</v>
      </c>
      <c r="E128" s="59" t="e">
        <f>VLOOKUP($D$3,パラメータ!$C$5:$E$40,3,FALSE)</f>
        <v>#N/A</v>
      </c>
      <c r="F128" s="59" t="e">
        <f>VLOOKUP($D$3,パラメータ!$C$5:$F$40,4,FALSE)</f>
        <v>#N/A</v>
      </c>
      <c r="G128" s="59" t="e">
        <f>VLOOKUP($D$3,パラメータ!$C$5:$G$40,5,FALSE)</f>
        <v>#N/A</v>
      </c>
      <c r="H128" s="59" t="e">
        <f>VLOOKUP($D$3,パラメータ!$C$5:$H$40,6,FALSE)</f>
        <v>#N/A</v>
      </c>
      <c r="I128" s="60"/>
      <c r="J128" s="61" t="e">
        <f t="shared" si="0"/>
        <v>#N/A</v>
      </c>
      <c r="K128" s="61" t="e">
        <f t="shared" si="1"/>
        <v>#N/A</v>
      </c>
      <c r="L128" s="62"/>
      <c r="M128" s="62"/>
    </row>
    <row r="129" spans="2:13" x14ac:dyDescent="0.4">
      <c r="B129" s="57">
        <v>122</v>
      </c>
      <c r="C129" s="58" t="e">
        <f>IF(b!B128="","",VLOOKUP(B129,b!$B$7:$D$166,2,FALSE))</f>
        <v>#N/A</v>
      </c>
      <c r="D129" s="58" t="e">
        <f>IF(b!B128="","",VLOOKUP(B129,b!$B$7:$D$166,3,FALSE))</f>
        <v>#N/A</v>
      </c>
      <c r="E129" s="59" t="e">
        <f>VLOOKUP($D$3,パラメータ!$C$5:$E$40,3,FALSE)</f>
        <v>#N/A</v>
      </c>
      <c r="F129" s="59" t="e">
        <f>VLOOKUP($D$3,パラメータ!$C$5:$F$40,4,FALSE)</f>
        <v>#N/A</v>
      </c>
      <c r="G129" s="59" t="e">
        <f>VLOOKUP($D$3,パラメータ!$C$5:$G$40,5,FALSE)</f>
        <v>#N/A</v>
      </c>
      <c r="H129" s="59" t="e">
        <f>VLOOKUP($D$3,パラメータ!$C$5:$H$40,6,FALSE)</f>
        <v>#N/A</v>
      </c>
      <c r="I129" s="60"/>
      <c r="J129" s="61" t="e">
        <f t="shared" si="0"/>
        <v>#N/A</v>
      </c>
      <c r="K129" s="61" t="e">
        <f t="shared" si="1"/>
        <v>#N/A</v>
      </c>
      <c r="L129" s="62"/>
      <c r="M129" s="62"/>
    </row>
    <row r="130" spans="2:13" x14ac:dyDescent="0.4">
      <c r="B130" s="57">
        <v>123</v>
      </c>
      <c r="C130" s="58" t="e">
        <f>IF(b!B129="","",VLOOKUP(B130,b!$B$7:$D$166,2,FALSE))</f>
        <v>#N/A</v>
      </c>
      <c r="D130" s="58" t="e">
        <f>IF(b!B129="","",VLOOKUP(B130,b!$B$7:$D$166,3,FALSE))</f>
        <v>#N/A</v>
      </c>
      <c r="E130" s="59" t="e">
        <f>VLOOKUP($D$3,パラメータ!$C$5:$E$40,3,FALSE)</f>
        <v>#N/A</v>
      </c>
      <c r="F130" s="59" t="e">
        <f>VLOOKUP($D$3,パラメータ!$C$5:$F$40,4,FALSE)</f>
        <v>#N/A</v>
      </c>
      <c r="G130" s="59" t="e">
        <f>VLOOKUP($D$3,パラメータ!$C$5:$G$40,5,FALSE)</f>
        <v>#N/A</v>
      </c>
      <c r="H130" s="59" t="e">
        <f>VLOOKUP($D$3,パラメータ!$C$5:$H$40,6,FALSE)</f>
        <v>#N/A</v>
      </c>
      <c r="I130" s="60"/>
      <c r="J130" s="61" t="e">
        <f t="shared" si="0"/>
        <v>#N/A</v>
      </c>
      <c r="K130" s="61" t="e">
        <f t="shared" si="1"/>
        <v>#N/A</v>
      </c>
      <c r="L130" s="62"/>
      <c r="M130" s="62"/>
    </row>
    <row r="131" spans="2:13" x14ac:dyDescent="0.4">
      <c r="B131" s="57">
        <v>124</v>
      </c>
      <c r="C131" s="58" t="e">
        <f>IF(b!B130="","",VLOOKUP(B131,b!$B$7:$D$166,2,FALSE))</f>
        <v>#N/A</v>
      </c>
      <c r="D131" s="58" t="e">
        <f>IF(b!B130="","",VLOOKUP(B131,b!$B$7:$D$166,3,FALSE))</f>
        <v>#N/A</v>
      </c>
      <c r="E131" s="59" t="e">
        <f>VLOOKUP($D$3,パラメータ!$C$5:$E$40,3,FALSE)</f>
        <v>#N/A</v>
      </c>
      <c r="F131" s="59" t="e">
        <f>VLOOKUP($D$3,パラメータ!$C$5:$F$40,4,FALSE)</f>
        <v>#N/A</v>
      </c>
      <c r="G131" s="59" t="e">
        <f>VLOOKUP($D$3,パラメータ!$C$5:$G$40,5,FALSE)</f>
        <v>#N/A</v>
      </c>
      <c r="H131" s="59" t="e">
        <f>VLOOKUP($D$3,パラメータ!$C$5:$H$40,6,FALSE)</f>
        <v>#N/A</v>
      </c>
      <c r="I131" s="60"/>
      <c r="J131" s="61" t="e">
        <f t="shared" si="0"/>
        <v>#N/A</v>
      </c>
      <c r="K131" s="61" t="e">
        <f t="shared" si="1"/>
        <v>#N/A</v>
      </c>
      <c r="L131" s="62"/>
      <c r="M131" s="62"/>
    </row>
    <row r="132" spans="2:13" x14ac:dyDescent="0.4">
      <c r="B132" s="57">
        <v>125</v>
      </c>
      <c r="C132" s="58" t="e">
        <f>IF(b!B131="","",VLOOKUP(B132,b!$B$7:$D$166,2,FALSE))</f>
        <v>#N/A</v>
      </c>
      <c r="D132" s="58" t="e">
        <f>IF(b!B131="","",VLOOKUP(B132,b!$B$7:$D$166,3,FALSE))</f>
        <v>#N/A</v>
      </c>
      <c r="E132" s="59" t="e">
        <f>VLOOKUP($D$3,パラメータ!$C$5:$E$40,3,FALSE)</f>
        <v>#N/A</v>
      </c>
      <c r="F132" s="59" t="e">
        <f>VLOOKUP($D$3,パラメータ!$C$5:$F$40,4,FALSE)</f>
        <v>#N/A</v>
      </c>
      <c r="G132" s="59" t="e">
        <f>VLOOKUP($D$3,パラメータ!$C$5:$G$40,5,FALSE)</f>
        <v>#N/A</v>
      </c>
      <c r="H132" s="59" t="e">
        <f>VLOOKUP($D$3,パラメータ!$C$5:$H$40,6,FALSE)</f>
        <v>#N/A</v>
      </c>
      <c r="I132" s="60"/>
      <c r="J132" s="61" t="e">
        <f t="shared" si="0"/>
        <v>#N/A</v>
      </c>
      <c r="K132" s="61" t="e">
        <f t="shared" si="1"/>
        <v>#N/A</v>
      </c>
      <c r="L132" s="62"/>
      <c r="M132" s="62"/>
    </row>
    <row r="133" spans="2:13" x14ac:dyDescent="0.4">
      <c r="B133" s="57">
        <v>126</v>
      </c>
      <c r="C133" s="58" t="e">
        <f>IF(b!B132="","",VLOOKUP(B133,b!$B$7:$D$166,2,FALSE))</f>
        <v>#N/A</v>
      </c>
      <c r="D133" s="58" t="e">
        <f>IF(b!B132="","",VLOOKUP(B133,b!$B$7:$D$166,3,FALSE))</f>
        <v>#N/A</v>
      </c>
      <c r="E133" s="59" t="e">
        <f>VLOOKUP($D$3,パラメータ!$C$5:$E$40,3,FALSE)</f>
        <v>#N/A</v>
      </c>
      <c r="F133" s="59" t="e">
        <f>VLOOKUP($D$3,パラメータ!$C$5:$F$40,4,FALSE)</f>
        <v>#N/A</v>
      </c>
      <c r="G133" s="59" t="e">
        <f>VLOOKUP($D$3,パラメータ!$C$5:$G$40,5,FALSE)</f>
        <v>#N/A</v>
      </c>
      <c r="H133" s="59" t="e">
        <f>VLOOKUP($D$3,パラメータ!$C$5:$H$40,6,FALSE)</f>
        <v>#N/A</v>
      </c>
      <c r="I133" s="60"/>
      <c r="J133" s="61" t="e">
        <f t="shared" si="0"/>
        <v>#N/A</v>
      </c>
      <c r="K133" s="61" t="e">
        <f t="shared" si="1"/>
        <v>#N/A</v>
      </c>
      <c r="L133" s="62"/>
      <c r="M133" s="62"/>
    </row>
    <row r="134" spans="2:13" x14ac:dyDescent="0.4">
      <c r="B134" s="57">
        <v>127</v>
      </c>
      <c r="C134" s="58" t="e">
        <f>IF(b!B133="","",VLOOKUP(B134,b!$B$7:$D$166,2,FALSE))</f>
        <v>#N/A</v>
      </c>
      <c r="D134" s="58" t="e">
        <f>IF(b!B133="","",VLOOKUP(B134,b!$B$7:$D$166,3,FALSE))</f>
        <v>#N/A</v>
      </c>
      <c r="E134" s="59" t="e">
        <f>VLOOKUP($D$3,パラメータ!$C$5:$E$40,3,FALSE)</f>
        <v>#N/A</v>
      </c>
      <c r="F134" s="59" t="e">
        <f>VLOOKUP($D$3,パラメータ!$C$5:$F$40,4,FALSE)</f>
        <v>#N/A</v>
      </c>
      <c r="G134" s="59" t="e">
        <f>VLOOKUP($D$3,パラメータ!$C$5:$G$40,5,FALSE)</f>
        <v>#N/A</v>
      </c>
      <c r="H134" s="59" t="e">
        <f>VLOOKUP($D$3,パラメータ!$C$5:$H$40,6,FALSE)</f>
        <v>#N/A</v>
      </c>
      <c r="I134" s="60"/>
      <c r="J134" s="61" t="e">
        <f t="shared" si="0"/>
        <v>#N/A</v>
      </c>
      <c r="K134" s="61" t="e">
        <f t="shared" si="1"/>
        <v>#N/A</v>
      </c>
      <c r="L134" s="62"/>
      <c r="M134" s="62"/>
    </row>
    <row r="135" spans="2:13" x14ac:dyDescent="0.4">
      <c r="B135" s="57">
        <v>128</v>
      </c>
      <c r="C135" s="58" t="e">
        <f>IF(b!B134="","",VLOOKUP(B135,b!$B$7:$D$166,2,FALSE))</f>
        <v>#N/A</v>
      </c>
      <c r="D135" s="58" t="e">
        <f>IF(b!B134="","",VLOOKUP(B135,b!$B$7:$D$166,3,FALSE))</f>
        <v>#N/A</v>
      </c>
      <c r="E135" s="59" t="e">
        <f>VLOOKUP($D$3,パラメータ!$C$5:$E$40,3,FALSE)</f>
        <v>#N/A</v>
      </c>
      <c r="F135" s="59" t="e">
        <f>VLOOKUP($D$3,パラメータ!$C$5:$F$40,4,FALSE)</f>
        <v>#N/A</v>
      </c>
      <c r="G135" s="59" t="e">
        <f>VLOOKUP($D$3,パラメータ!$C$5:$G$40,5,FALSE)</f>
        <v>#N/A</v>
      </c>
      <c r="H135" s="59" t="e">
        <f>VLOOKUP($D$3,パラメータ!$C$5:$H$40,6,FALSE)</f>
        <v>#N/A</v>
      </c>
      <c r="I135" s="60"/>
      <c r="J135" s="61" t="e">
        <f t="shared" si="0"/>
        <v>#N/A</v>
      </c>
      <c r="K135" s="61" t="e">
        <f t="shared" si="1"/>
        <v>#N/A</v>
      </c>
      <c r="L135" s="62"/>
      <c r="M135" s="62"/>
    </row>
    <row r="136" spans="2:13" x14ac:dyDescent="0.4">
      <c r="B136" s="57">
        <v>129</v>
      </c>
      <c r="C136" s="58" t="e">
        <f>IF(b!B135="","",VLOOKUP(B136,b!$B$7:$D$166,2,FALSE))</f>
        <v>#N/A</v>
      </c>
      <c r="D136" s="58" t="e">
        <f>IF(b!B135="","",VLOOKUP(B136,b!$B$7:$D$166,3,FALSE))</f>
        <v>#N/A</v>
      </c>
      <c r="E136" s="59" t="e">
        <f>VLOOKUP($D$3,パラメータ!$C$5:$E$40,3,FALSE)</f>
        <v>#N/A</v>
      </c>
      <c r="F136" s="59" t="e">
        <f>VLOOKUP($D$3,パラメータ!$C$5:$F$40,4,FALSE)</f>
        <v>#N/A</v>
      </c>
      <c r="G136" s="59" t="e">
        <f>VLOOKUP($D$3,パラメータ!$C$5:$G$40,5,FALSE)</f>
        <v>#N/A</v>
      </c>
      <c r="H136" s="59" t="e">
        <f>VLOOKUP($D$3,パラメータ!$C$5:$H$40,6,FALSE)</f>
        <v>#N/A</v>
      </c>
      <c r="I136" s="60"/>
      <c r="J136" s="61" t="e">
        <f t="shared" si="0"/>
        <v>#N/A</v>
      </c>
      <c r="K136" s="61" t="e">
        <f t="shared" si="1"/>
        <v>#N/A</v>
      </c>
      <c r="L136" s="62"/>
      <c r="M136" s="62"/>
    </row>
    <row r="137" spans="2:13" x14ac:dyDescent="0.4">
      <c r="B137" s="57">
        <v>130</v>
      </c>
      <c r="C137" s="58" t="e">
        <f>IF(b!B136="","",VLOOKUP(B137,b!$B$7:$D$166,2,FALSE))</f>
        <v>#N/A</v>
      </c>
      <c r="D137" s="58" t="e">
        <f>IF(b!B136="","",VLOOKUP(B137,b!$B$7:$D$166,3,FALSE))</f>
        <v>#N/A</v>
      </c>
      <c r="E137" s="59" t="e">
        <f>VLOOKUP($D$3,パラメータ!$C$5:$E$40,3,FALSE)</f>
        <v>#N/A</v>
      </c>
      <c r="F137" s="59" t="e">
        <f>VLOOKUP($D$3,パラメータ!$C$5:$F$40,4,FALSE)</f>
        <v>#N/A</v>
      </c>
      <c r="G137" s="59" t="e">
        <f>VLOOKUP($D$3,パラメータ!$C$5:$G$40,5,FALSE)</f>
        <v>#N/A</v>
      </c>
      <c r="H137" s="59" t="e">
        <f>VLOOKUP($D$3,パラメータ!$C$5:$H$40,6,FALSE)</f>
        <v>#N/A</v>
      </c>
      <c r="I137" s="60"/>
      <c r="J137" s="61" t="e">
        <f t="shared" si="0"/>
        <v>#N/A</v>
      </c>
      <c r="K137" s="61" t="e">
        <f t="shared" si="1"/>
        <v>#N/A</v>
      </c>
      <c r="L137" s="62"/>
      <c r="M137" s="62"/>
    </row>
    <row r="138" spans="2:13" x14ac:dyDescent="0.4">
      <c r="B138" s="57">
        <v>131</v>
      </c>
      <c r="C138" s="58" t="e">
        <f>IF(b!B137="","",VLOOKUP(B138,b!$B$7:$D$166,2,FALSE))</f>
        <v>#N/A</v>
      </c>
      <c r="D138" s="58" t="e">
        <f>IF(b!B137="","",VLOOKUP(B138,b!$B$7:$D$166,3,FALSE))</f>
        <v>#N/A</v>
      </c>
      <c r="E138" s="59" t="e">
        <f>VLOOKUP($D$3,パラメータ!$C$5:$E$40,3,FALSE)</f>
        <v>#N/A</v>
      </c>
      <c r="F138" s="59" t="e">
        <f>VLOOKUP($D$3,パラメータ!$C$5:$F$40,4,FALSE)</f>
        <v>#N/A</v>
      </c>
      <c r="G138" s="59" t="e">
        <f>VLOOKUP($D$3,パラメータ!$C$5:$G$40,5,FALSE)</f>
        <v>#N/A</v>
      </c>
      <c r="H138" s="59" t="e">
        <f>VLOOKUP($D$3,パラメータ!$C$5:$H$40,6,FALSE)</f>
        <v>#N/A</v>
      </c>
      <c r="I138" s="60"/>
      <c r="J138" s="61" t="e">
        <f t="shared" si="0"/>
        <v>#N/A</v>
      </c>
      <c r="K138" s="61" t="e">
        <f t="shared" si="1"/>
        <v>#N/A</v>
      </c>
      <c r="L138" s="62"/>
      <c r="M138" s="62"/>
    </row>
    <row r="139" spans="2:13" x14ac:dyDescent="0.4">
      <c r="B139" s="57">
        <v>132</v>
      </c>
      <c r="C139" s="58" t="e">
        <f>IF(b!B138="","",VLOOKUP(B139,b!$B$7:$D$166,2,FALSE))</f>
        <v>#N/A</v>
      </c>
      <c r="D139" s="58" t="e">
        <f>IF(b!B138="","",VLOOKUP(B139,b!$B$7:$D$166,3,FALSE))</f>
        <v>#N/A</v>
      </c>
      <c r="E139" s="59" t="e">
        <f>VLOOKUP($D$3,パラメータ!$C$5:$E$40,3,FALSE)</f>
        <v>#N/A</v>
      </c>
      <c r="F139" s="59" t="e">
        <f>VLOOKUP($D$3,パラメータ!$C$5:$F$40,4,FALSE)</f>
        <v>#N/A</v>
      </c>
      <c r="G139" s="59" t="e">
        <f>VLOOKUP($D$3,パラメータ!$C$5:$G$40,5,FALSE)</f>
        <v>#N/A</v>
      </c>
      <c r="H139" s="59" t="e">
        <f>VLOOKUP($D$3,パラメータ!$C$5:$H$40,6,FALSE)</f>
        <v>#N/A</v>
      </c>
      <c r="I139" s="60"/>
      <c r="J139" s="61" t="e">
        <f t="shared" si="0"/>
        <v>#N/A</v>
      </c>
      <c r="K139" s="61" t="e">
        <f t="shared" si="1"/>
        <v>#N/A</v>
      </c>
      <c r="L139" s="62"/>
      <c r="M139" s="62"/>
    </row>
    <row r="140" spans="2:13" x14ac:dyDescent="0.4">
      <c r="B140" s="57">
        <v>133</v>
      </c>
      <c r="C140" s="58" t="e">
        <f>IF(b!B139="","",VLOOKUP(B140,b!$B$7:$D$166,2,FALSE))</f>
        <v>#N/A</v>
      </c>
      <c r="D140" s="58" t="e">
        <f>IF(b!B139="","",VLOOKUP(B140,b!$B$7:$D$166,3,FALSE))</f>
        <v>#N/A</v>
      </c>
      <c r="E140" s="59" t="e">
        <f>VLOOKUP($D$3,パラメータ!$C$5:$E$40,3,FALSE)</f>
        <v>#N/A</v>
      </c>
      <c r="F140" s="59" t="e">
        <f>VLOOKUP($D$3,パラメータ!$C$5:$F$40,4,FALSE)</f>
        <v>#N/A</v>
      </c>
      <c r="G140" s="59" t="e">
        <f>VLOOKUP($D$3,パラメータ!$C$5:$G$40,5,FALSE)</f>
        <v>#N/A</v>
      </c>
      <c r="H140" s="59" t="e">
        <f>VLOOKUP($D$3,パラメータ!$C$5:$H$40,6,FALSE)</f>
        <v>#N/A</v>
      </c>
      <c r="I140" s="60"/>
      <c r="J140" s="61" t="e">
        <f t="shared" si="0"/>
        <v>#N/A</v>
      </c>
      <c r="K140" s="61" t="e">
        <f t="shared" si="1"/>
        <v>#N/A</v>
      </c>
      <c r="L140" s="62"/>
      <c r="M140" s="62"/>
    </row>
    <row r="141" spans="2:13" x14ac:dyDescent="0.4">
      <c r="B141" s="57">
        <v>134</v>
      </c>
      <c r="C141" s="58" t="e">
        <f>IF(b!B140="","",VLOOKUP(B141,b!$B$7:$D$166,2,FALSE))</f>
        <v>#N/A</v>
      </c>
      <c r="D141" s="58" t="e">
        <f>IF(b!B140="","",VLOOKUP(B141,b!$B$7:$D$166,3,FALSE))</f>
        <v>#N/A</v>
      </c>
      <c r="E141" s="59" t="e">
        <f>VLOOKUP($D$3,パラメータ!$C$5:$E$40,3,FALSE)</f>
        <v>#N/A</v>
      </c>
      <c r="F141" s="59" t="e">
        <f>VLOOKUP($D$3,パラメータ!$C$5:$F$40,4,FALSE)</f>
        <v>#N/A</v>
      </c>
      <c r="G141" s="59" t="e">
        <f>VLOOKUP($D$3,パラメータ!$C$5:$G$40,5,FALSE)</f>
        <v>#N/A</v>
      </c>
      <c r="H141" s="59" t="e">
        <f>VLOOKUP($D$3,パラメータ!$C$5:$H$40,6,FALSE)</f>
        <v>#N/A</v>
      </c>
      <c r="I141" s="60"/>
      <c r="J141" s="61" t="e">
        <f t="shared" si="0"/>
        <v>#N/A</v>
      </c>
      <c r="K141" s="61" t="e">
        <f t="shared" si="1"/>
        <v>#N/A</v>
      </c>
      <c r="L141" s="62"/>
      <c r="M141" s="62"/>
    </row>
    <row r="142" spans="2:13" x14ac:dyDescent="0.4">
      <c r="B142" s="57">
        <v>135</v>
      </c>
      <c r="C142" s="58" t="e">
        <f>IF(b!B141="","",VLOOKUP(B142,b!$B$7:$D$166,2,FALSE))</f>
        <v>#N/A</v>
      </c>
      <c r="D142" s="58" t="e">
        <f>IF(b!B141="","",VLOOKUP(B142,b!$B$7:$D$166,3,FALSE))</f>
        <v>#N/A</v>
      </c>
      <c r="E142" s="59" t="e">
        <f>VLOOKUP($D$3,パラメータ!$C$5:$E$40,3,FALSE)</f>
        <v>#N/A</v>
      </c>
      <c r="F142" s="59" t="e">
        <f>VLOOKUP($D$3,パラメータ!$C$5:$F$40,4,FALSE)</f>
        <v>#N/A</v>
      </c>
      <c r="G142" s="59" t="e">
        <f>VLOOKUP($D$3,パラメータ!$C$5:$G$40,5,FALSE)</f>
        <v>#N/A</v>
      </c>
      <c r="H142" s="59" t="e">
        <f>VLOOKUP($D$3,パラメータ!$C$5:$H$40,6,FALSE)</f>
        <v>#N/A</v>
      </c>
      <c r="I142" s="60"/>
      <c r="J142" s="61" t="e">
        <f t="shared" si="0"/>
        <v>#N/A</v>
      </c>
      <c r="K142" s="61" t="e">
        <f t="shared" si="1"/>
        <v>#N/A</v>
      </c>
      <c r="L142" s="62"/>
      <c r="M142" s="62"/>
    </row>
    <row r="143" spans="2:13" x14ac:dyDescent="0.4">
      <c r="B143" s="57">
        <v>136</v>
      </c>
      <c r="C143" s="58" t="e">
        <f>IF(b!B142="","",VLOOKUP(B143,b!$B$7:$D$166,2,FALSE))</f>
        <v>#N/A</v>
      </c>
      <c r="D143" s="58" t="e">
        <f>IF(b!B142="","",VLOOKUP(B143,b!$B$7:$D$166,3,FALSE))</f>
        <v>#N/A</v>
      </c>
      <c r="E143" s="59" t="e">
        <f>VLOOKUP($D$3,パラメータ!$C$5:$E$40,3,FALSE)</f>
        <v>#N/A</v>
      </c>
      <c r="F143" s="59" t="e">
        <f>VLOOKUP($D$3,パラメータ!$C$5:$F$40,4,FALSE)</f>
        <v>#N/A</v>
      </c>
      <c r="G143" s="59" t="e">
        <f>VLOOKUP($D$3,パラメータ!$C$5:$G$40,5,FALSE)</f>
        <v>#N/A</v>
      </c>
      <c r="H143" s="59" t="e">
        <f>VLOOKUP($D$3,パラメータ!$C$5:$H$40,6,FALSE)</f>
        <v>#N/A</v>
      </c>
      <c r="I143" s="60"/>
      <c r="J143" s="61" t="e">
        <f t="shared" si="0"/>
        <v>#N/A</v>
      </c>
      <c r="K143" s="61" t="e">
        <f t="shared" si="1"/>
        <v>#N/A</v>
      </c>
      <c r="L143" s="62"/>
      <c r="M143" s="62"/>
    </row>
    <row r="144" spans="2:13" x14ac:dyDescent="0.4">
      <c r="B144" s="57">
        <v>137</v>
      </c>
      <c r="C144" s="58" t="e">
        <f>IF(b!B143="","",VLOOKUP(B144,b!$B$7:$D$166,2,FALSE))</f>
        <v>#N/A</v>
      </c>
      <c r="D144" s="58" t="e">
        <f>IF(b!B143="","",VLOOKUP(B144,b!$B$7:$D$166,3,FALSE))</f>
        <v>#N/A</v>
      </c>
      <c r="E144" s="59" t="e">
        <f>VLOOKUP($D$3,パラメータ!$C$5:$E$40,3,FALSE)</f>
        <v>#N/A</v>
      </c>
      <c r="F144" s="59" t="e">
        <f>VLOOKUP($D$3,パラメータ!$C$5:$F$40,4,FALSE)</f>
        <v>#N/A</v>
      </c>
      <c r="G144" s="59" t="e">
        <f>VLOOKUP($D$3,パラメータ!$C$5:$G$40,5,FALSE)</f>
        <v>#N/A</v>
      </c>
      <c r="H144" s="59" t="e">
        <f>VLOOKUP($D$3,パラメータ!$C$5:$H$40,6,FALSE)</f>
        <v>#N/A</v>
      </c>
      <c r="I144" s="60"/>
      <c r="J144" s="61" t="e">
        <f t="shared" si="0"/>
        <v>#N/A</v>
      </c>
      <c r="K144" s="61" t="e">
        <f t="shared" si="1"/>
        <v>#N/A</v>
      </c>
      <c r="L144" s="62"/>
      <c r="M144" s="62"/>
    </row>
    <row r="145" spans="2:13" x14ac:dyDescent="0.4">
      <c r="B145" s="57">
        <v>138</v>
      </c>
      <c r="C145" s="58" t="e">
        <f>IF(b!B144="","",VLOOKUP(B145,b!$B$7:$D$166,2,FALSE))</f>
        <v>#N/A</v>
      </c>
      <c r="D145" s="58" t="e">
        <f>IF(b!B144="","",VLOOKUP(B145,b!$B$7:$D$166,3,FALSE))</f>
        <v>#N/A</v>
      </c>
      <c r="E145" s="59" t="e">
        <f>VLOOKUP($D$3,パラメータ!$C$5:$E$40,3,FALSE)</f>
        <v>#N/A</v>
      </c>
      <c r="F145" s="59" t="e">
        <f>VLOOKUP($D$3,パラメータ!$C$5:$F$40,4,FALSE)</f>
        <v>#N/A</v>
      </c>
      <c r="G145" s="59" t="e">
        <f>VLOOKUP($D$3,パラメータ!$C$5:$G$40,5,FALSE)</f>
        <v>#N/A</v>
      </c>
      <c r="H145" s="59" t="e">
        <f>VLOOKUP($D$3,パラメータ!$C$5:$H$40,6,FALSE)</f>
        <v>#N/A</v>
      </c>
      <c r="I145" s="60"/>
      <c r="J145" s="61" t="e">
        <f t="shared" si="0"/>
        <v>#N/A</v>
      </c>
      <c r="K145" s="61" t="e">
        <f t="shared" si="1"/>
        <v>#N/A</v>
      </c>
      <c r="L145" s="62"/>
      <c r="M145" s="62"/>
    </row>
    <row r="146" spans="2:13" x14ac:dyDescent="0.4">
      <c r="B146" s="57">
        <v>139</v>
      </c>
      <c r="C146" s="58" t="e">
        <f>IF(b!B145="","",VLOOKUP(B146,b!$B$7:$D$166,2,FALSE))</f>
        <v>#N/A</v>
      </c>
      <c r="D146" s="58" t="e">
        <f>IF(b!B145="","",VLOOKUP(B146,b!$B$7:$D$166,3,FALSE))</f>
        <v>#N/A</v>
      </c>
      <c r="E146" s="59" t="e">
        <f>VLOOKUP($D$3,パラメータ!$C$5:$E$40,3,FALSE)</f>
        <v>#N/A</v>
      </c>
      <c r="F146" s="59" t="e">
        <f>VLOOKUP($D$3,パラメータ!$C$5:$F$40,4,FALSE)</f>
        <v>#N/A</v>
      </c>
      <c r="G146" s="59" t="e">
        <f>VLOOKUP($D$3,パラメータ!$C$5:$G$40,5,FALSE)</f>
        <v>#N/A</v>
      </c>
      <c r="H146" s="59" t="e">
        <f>VLOOKUP($D$3,パラメータ!$C$5:$H$40,6,FALSE)</f>
        <v>#N/A</v>
      </c>
      <c r="I146" s="60"/>
      <c r="J146" s="61" t="e">
        <f t="shared" si="0"/>
        <v>#N/A</v>
      </c>
      <c r="K146" s="61" t="e">
        <f t="shared" si="1"/>
        <v>#N/A</v>
      </c>
      <c r="L146" s="62"/>
      <c r="M146" s="62"/>
    </row>
    <row r="147" spans="2:13" x14ac:dyDescent="0.4">
      <c r="B147" s="57">
        <v>140</v>
      </c>
      <c r="C147" s="58" t="e">
        <f>IF(b!B146="","",VLOOKUP(B147,b!$B$7:$D$166,2,FALSE))</f>
        <v>#N/A</v>
      </c>
      <c r="D147" s="58" t="e">
        <f>IF(b!B146="","",VLOOKUP(B147,b!$B$7:$D$166,3,FALSE))</f>
        <v>#N/A</v>
      </c>
      <c r="E147" s="59" t="e">
        <f>VLOOKUP($D$3,パラメータ!$C$5:$E$40,3,FALSE)</f>
        <v>#N/A</v>
      </c>
      <c r="F147" s="59" t="e">
        <f>VLOOKUP($D$3,パラメータ!$C$5:$F$40,4,FALSE)</f>
        <v>#N/A</v>
      </c>
      <c r="G147" s="59" t="e">
        <f>VLOOKUP($D$3,パラメータ!$C$5:$G$40,5,FALSE)</f>
        <v>#N/A</v>
      </c>
      <c r="H147" s="59" t="e">
        <f>VLOOKUP($D$3,パラメータ!$C$5:$H$40,6,FALSE)</f>
        <v>#N/A</v>
      </c>
      <c r="I147" s="60"/>
      <c r="J147" s="61" t="e">
        <f t="shared" si="0"/>
        <v>#N/A</v>
      </c>
      <c r="K147" s="61" t="e">
        <f t="shared" si="1"/>
        <v>#N/A</v>
      </c>
      <c r="L147" s="62"/>
      <c r="M147" s="62"/>
    </row>
    <row r="148" spans="2:13" x14ac:dyDescent="0.4">
      <c r="B148" s="57">
        <v>141</v>
      </c>
      <c r="C148" s="58" t="e">
        <f>IF(b!B147="","",VLOOKUP(B148,b!$B$7:$D$166,2,FALSE))</f>
        <v>#N/A</v>
      </c>
      <c r="D148" s="58" t="e">
        <f>IF(b!B147="","",VLOOKUP(B148,b!$B$7:$D$166,3,FALSE))</f>
        <v>#N/A</v>
      </c>
      <c r="E148" s="59" t="e">
        <f>VLOOKUP($D$3,パラメータ!$C$5:$E$40,3,FALSE)</f>
        <v>#N/A</v>
      </c>
      <c r="F148" s="59" t="e">
        <f>VLOOKUP($D$3,パラメータ!$C$5:$F$40,4,FALSE)</f>
        <v>#N/A</v>
      </c>
      <c r="G148" s="59" t="e">
        <f>VLOOKUP($D$3,パラメータ!$C$5:$G$40,5,FALSE)</f>
        <v>#N/A</v>
      </c>
      <c r="H148" s="59" t="e">
        <f>VLOOKUP($D$3,パラメータ!$C$5:$H$40,6,FALSE)</f>
        <v>#N/A</v>
      </c>
      <c r="I148" s="60"/>
      <c r="J148" s="61" t="e">
        <f t="shared" si="0"/>
        <v>#N/A</v>
      </c>
      <c r="K148" s="61" t="e">
        <f t="shared" si="1"/>
        <v>#N/A</v>
      </c>
      <c r="L148" s="62"/>
      <c r="M148" s="62"/>
    </row>
    <row r="149" spans="2:13" x14ac:dyDescent="0.4">
      <c r="B149" s="57">
        <v>142</v>
      </c>
      <c r="C149" s="58" t="e">
        <f>IF(b!B148="","",VLOOKUP(B149,b!$B$7:$D$166,2,FALSE))</f>
        <v>#N/A</v>
      </c>
      <c r="D149" s="58" t="e">
        <f>IF(b!B148="","",VLOOKUP(B149,b!$B$7:$D$166,3,FALSE))</f>
        <v>#N/A</v>
      </c>
      <c r="E149" s="59" t="e">
        <f>VLOOKUP($D$3,パラメータ!$C$5:$E$40,3,FALSE)</f>
        <v>#N/A</v>
      </c>
      <c r="F149" s="59" t="e">
        <f>VLOOKUP($D$3,パラメータ!$C$5:$F$40,4,FALSE)</f>
        <v>#N/A</v>
      </c>
      <c r="G149" s="59" t="e">
        <f>VLOOKUP($D$3,パラメータ!$C$5:$G$40,5,FALSE)</f>
        <v>#N/A</v>
      </c>
      <c r="H149" s="59" t="e">
        <f>VLOOKUP($D$3,パラメータ!$C$5:$H$40,6,FALSE)</f>
        <v>#N/A</v>
      </c>
      <c r="I149" s="60"/>
      <c r="J149" s="61" t="e">
        <f t="shared" si="0"/>
        <v>#N/A</v>
      </c>
      <c r="K149" s="61" t="e">
        <f t="shared" si="1"/>
        <v>#N/A</v>
      </c>
      <c r="L149" s="62"/>
      <c r="M149" s="62"/>
    </row>
    <row r="150" spans="2:13" x14ac:dyDescent="0.4">
      <c r="B150" s="57">
        <v>143</v>
      </c>
      <c r="C150" s="58" t="e">
        <f>IF(b!B149="","",VLOOKUP(B150,b!$B$7:$D$166,2,FALSE))</f>
        <v>#N/A</v>
      </c>
      <c r="D150" s="58" t="e">
        <f>IF(b!B149="","",VLOOKUP(B150,b!$B$7:$D$166,3,FALSE))</f>
        <v>#N/A</v>
      </c>
      <c r="E150" s="59" t="e">
        <f>VLOOKUP($D$3,パラメータ!$C$5:$E$40,3,FALSE)</f>
        <v>#N/A</v>
      </c>
      <c r="F150" s="59" t="e">
        <f>VLOOKUP($D$3,パラメータ!$C$5:$F$40,4,FALSE)</f>
        <v>#N/A</v>
      </c>
      <c r="G150" s="59" t="e">
        <f>VLOOKUP($D$3,パラメータ!$C$5:$G$40,5,FALSE)</f>
        <v>#N/A</v>
      </c>
      <c r="H150" s="59" t="e">
        <f>VLOOKUP($D$3,パラメータ!$C$5:$H$40,6,FALSE)</f>
        <v>#N/A</v>
      </c>
      <c r="I150" s="60"/>
      <c r="J150" s="61" t="e">
        <f t="shared" si="0"/>
        <v>#N/A</v>
      </c>
      <c r="K150" s="61" t="e">
        <f t="shared" si="1"/>
        <v>#N/A</v>
      </c>
      <c r="L150" s="62"/>
      <c r="M150" s="62"/>
    </row>
    <row r="151" spans="2:13" x14ac:dyDescent="0.4">
      <c r="B151" s="57">
        <v>144</v>
      </c>
      <c r="C151" s="58" t="e">
        <f>IF(b!B150="","",VLOOKUP(B151,b!$B$7:$D$166,2,FALSE))</f>
        <v>#N/A</v>
      </c>
      <c r="D151" s="58" t="e">
        <f>IF(b!B150="","",VLOOKUP(B151,b!$B$7:$D$166,3,FALSE))</f>
        <v>#N/A</v>
      </c>
      <c r="E151" s="59" t="e">
        <f>VLOOKUP($D$3,パラメータ!$C$5:$E$40,3,FALSE)</f>
        <v>#N/A</v>
      </c>
      <c r="F151" s="59" t="e">
        <f>VLOOKUP($D$3,パラメータ!$C$5:$F$40,4,FALSE)</f>
        <v>#N/A</v>
      </c>
      <c r="G151" s="59" t="e">
        <f>VLOOKUP($D$3,パラメータ!$C$5:$G$40,5,FALSE)</f>
        <v>#N/A</v>
      </c>
      <c r="H151" s="59" t="e">
        <f>VLOOKUP($D$3,パラメータ!$C$5:$H$40,6,FALSE)</f>
        <v>#N/A</v>
      </c>
      <c r="I151" s="60"/>
      <c r="J151" s="61" t="e">
        <f t="shared" si="0"/>
        <v>#N/A</v>
      </c>
      <c r="K151" s="61" t="e">
        <f t="shared" si="1"/>
        <v>#N/A</v>
      </c>
      <c r="L151" s="62"/>
      <c r="M151" s="62"/>
    </row>
    <row r="152" spans="2:13" x14ac:dyDescent="0.4">
      <c r="B152" s="57">
        <v>145</v>
      </c>
      <c r="C152" s="58" t="e">
        <f>IF(b!B151="","",VLOOKUP(B152,b!$B$7:$D$166,2,FALSE))</f>
        <v>#N/A</v>
      </c>
      <c r="D152" s="58" t="e">
        <f>IF(b!B151="","",VLOOKUP(B152,b!$B$7:$D$166,3,FALSE))</f>
        <v>#N/A</v>
      </c>
      <c r="E152" s="59" t="e">
        <f>VLOOKUP($D$3,パラメータ!$C$5:$E$40,3,FALSE)</f>
        <v>#N/A</v>
      </c>
      <c r="F152" s="59" t="e">
        <f>VLOOKUP($D$3,パラメータ!$C$5:$F$40,4,FALSE)</f>
        <v>#N/A</v>
      </c>
      <c r="G152" s="59" t="e">
        <f>VLOOKUP($D$3,パラメータ!$C$5:$G$40,5,FALSE)</f>
        <v>#N/A</v>
      </c>
      <c r="H152" s="59" t="e">
        <f>VLOOKUP($D$3,パラメータ!$C$5:$H$40,6,FALSE)</f>
        <v>#N/A</v>
      </c>
      <c r="I152" s="60"/>
      <c r="J152" s="61" t="e">
        <f t="shared" si="0"/>
        <v>#N/A</v>
      </c>
      <c r="K152" s="61" t="e">
        <f t="shared" si="1"/>
        <v>#N/A</v>
      </c>
      <c r="L152" s="62"/>
      <c r="M152" s="62"/>
    </row>
    <row r="153" spans="2:13" x14ac:dyDescent="0.4">
      <c r="B153" s="57">
        <v>146</v>
      </c>
      <c r="C153" s="58" t="e">
        <f>IF(b!B152="","",VLOOKUP(B153,b!$B$7:$D$166,2,FALSE))</f>
        <v>#N/A</v>
      </c>
      <c r="D153" s="58" t="e">
        <f>IF(b!B152="","",VLOOKUP(B153,b!$B$7:$D$166,3,FALSE))</f>
        <v>#N/A</v>
      </c>
      <c r="E153" s="59" t="e">
        <f>VLOOKUP($D$3,パラメータ!$C$5:$E$40,3,FALSE)</f>
        <v>#N/A</v>
      </c>
      <c r="F153" s="59" t="e">
        <f>VLOOKUP($D$3,パラメータ!$C$5:$F$40,4,FALSE)</f>
        <v>#N/A</v>
      </c>
      <c r="G153" s="59" t="e">
        <f>VLOOKUP($D$3,パラメータ!$C$5:$G$40,5,FALSE)</f>
        <v>#N/A</v>
      </c>
      <c r="H153" s="59" t="e">
        <f>VLOOKUP($D$3,パラメータ!$C$5:$H$40,6,FALSE)</f>
        <v>#N/A</v>
      </c>
      <c r="I153" s="60"/>
      <c r="J153" s="61" t="e">
        <f t="shared" si="0"/>
        <v>#N/A</v>
      </c>
      <c r="K153" s="61" t="e">
        <f t="shared" si="1"/>
        <v>#N/A</v>
      </c>
      <c r="L153" s="62"/>
      <c r="M153" s="62"/>
    </row>
    <row r="154" spans="2:13" x14ac:dyDescent="0.4">
      <c r="B154" s="57">
        <v>147</v>
      </c>
      <c r="C154" s="58" t="e">
        <f>IF(b!B153="","",VLOOKUP(B154,b!$B$7:$D$166,2,FALSE))</f>
        <v>#N/A</v>
      </c>
      <c r="D154" s="58" t="e">
        <f>IF(b!B153="","",VLOOKUP(B154,b!$B$7:$D$166,3,FALSE))</f>
        <v>#N/A</v>
      </c>
      <c r="E154" s="59" t="e">
        <f>VLOOKUP($D$3,パラメータ!$C$5:$E$40,3,FALSE)</f>
        <v>#N/A</v>
      </c>
      <c r="F154" s="59" t="e">
        <f>VLOOKUP($D$3,パラメータ!$C$5:$F$40,4,FALSE)</f>
        <v>#N/A</v>
      </c>
      <c r="G154" s="59" t="e">
        <f>VLOOKUP($D$3,パラメータ!$C$5:$G$40,5,FALSE)</f>
        <v>#N/A</v>
      </c>
      <c r="H154" s="59" t="e">
        <f>VLOOKUP($D$3,パラメータ!$C$5:$H$40,6,FALSE)</f>
        <v>#N/A</v>
      </c>
      <c r="I154" s="60"/>
      <c r="J154" s="61" t="e">
        <f t="shared" si="0"/>
        <v>#N/A</v>
      </c>
      <c r="K154" s="61" t="e">
        <f t="shared" si="1"/>
        <v>#N/A</v>
      </c>
      <c r="L154" s="62"/>
      <c r="M154" s="62"/>
    </row>
    <row r="155" spans="2:13" x14ac:dyDescent="0.4">
      <c r="B155" s="57">
        <v>148</v>
      </c>
      <c r="C155" s="58" t="e">
        <f>IF(b!B154="","",VLOOKUP(B155,b!$B$7:$D$166,2,FALSE))</f>
        <v>#N/A</v>
      </c>
      <c r="D155" s="58" t="e">
        <f>IF(b!B154="","",VLOOKUP(B155,b!$B$7:$D$166,3,FALSE))</f>
        <v>#N/A</v>
      </c>
      <c r="E155" s="59" t="e">
        <f>VLOOKUP($D$3,パラメータ!$C$5:$E$40,3,FALSE)</f>
        <v>#N/A</v>
      </c>
      <c r="F155" s="59" t="e">
        <f>VLOOKUP($D$3,パラメータ!$C$5:$F$40,4,FALSE)</f>
        <v>#N/A</v>
      </c>
      <c r="G155" s="59" t="e">
        <f>VLOOKUP($D$3,パラメータ!$C$5:$G$40,5,FALSE)</f>
        <v>#N/A</v>
      </c>
      <c r="H155" s="59" t="e">
        <f>VLOOKUP($D$3,パラメータ!$C$5:$H$40,6,FALSE)</f>
        <v>#N/A</v>
      </c>
      <c r="I155" s="60"/>
      <c r="J155" s="61" t="e">
        <f t="shared" si="0"/>
        <v>#N/A</v>
      </c>
      <c r="K155" s="61" t="e">
        <f t="shared" si="1"/>
        <v>#N/A</v>
      </c>
      <c r="L155" s="62"/>
      <c r="M155" s="62"/>
    </row>
    <row r="156" spans="2:13" x14ac:dyDescent="0.4">
      <c r="B156" s="57">
        <v>149</v>
      </c>
      <c r="C156" s="58" t="e">
        <f>IF(b!B155="","",VLOOKUP(B156,b!$B$7:$D$166,2,FALSE))</f>
        <v>#N/A</v>
      </c>
      <c r="D156" s="58" t="e">
        <f>IF(b!B155="","",VLOOKUP(B156,b!$B$7:$D$166,3,FALSE))</f>
        <v>#N/A</v>
      </c>
      <c r="E156" s="59" t="e">
        <f>VLOOKUP($D$3,パラメータ!$C$5:$E$40,3,FALSE)</f>
        <v>#N/A</v>
      </c>
      <c r="F156" s="59" t="e">
        <f>VLOOKUP($D$3,パラメータ!$C$5:$F$40,4,FALSE)</f>
        <v>#N/A</v>
      </c>
      <c r="G156" s="59" t="e">
        <f>VLOOKUP($D$3,パラメータ!$C$5:$G$40,5,FALSE)</f>
        <v>#N/A</v>
      </c>
      <c r="H156" s="59" t="e">
        <f>VLOOKUP($D$3,パラメータ!$C$5:$H$40,6,FALSE)</f>
        <v>#N/A</v>
      </c>
      <c r="I156" s="60"/>
      <c r="J156" s="61" t="e">
        <f t="shared" si="0"/>
        <v>#N/A</v>
      </c>
      <c r="K156" s="61" t="e">
        <f t="shared" si="1"/>
        <v>#N/A</v>
      </c>
      <c r="L156" s="62"/>
      <c r="M156" s="62"/>
    </row>
    <row r="157" spans="2:13" x14ac:dyDescent="0.4">
      <c r="B157" s="57">
        <v>150</v>
      </c>
      <c r="C157" s="58" t="e">
        <f>IF(b!B156="","",VLOOKUP(B157,b!$B$7:$D$166,2,FALSE))</f>
        <v>#N/A</v>
      </c>
      <c r="D157" s="58" t="e">
        <f>IF(b!B156="","",VLOOKUP(B157,b!$B$7:$D$166,3,FALSE))</f>
        <v>#N/A</v>
      </c>
      <c r="E157" s="59" t="e">
        <f>VLOOKUP($D$3,パラメータ!$C$5:$E$40,3,FALSE)</f>
        <v>#N/A</v>
      </c>
      <c r="F157" s="59" t="e">
        <f>VLOOKUP($D$3,パラメータ!$C$5:$F$40,4,FALSE)</f>
        <v>#N/A</v>
      </c>
      <c r="G157" s="59" t="e">
        <f>VLOOKUP($D$3,パラメータ!$C$5:$G$40,5,FALSE)</f>
        <v>#N/A</v>
      </c>
      <c r="H157" s="59" t="e">
        <f>VLOOKUP($D$3,パラメータ!$C$5:$H$40,6,FALSE)</f>
        <v>#N/A</v>
      </c>
      <c r="I157" s="60"/>
      <c r="J157" s="61" t="e">
        <f t="shared" si="0"/>
        <v>#N/A</v>
      </c>
      <c r="K157" s="61" t="e">
        <f t="shared" si="1"/>
        <v>#N/A</v>
      </c>
      <c r="L157" s="62"/>
      <c r="M157" s="62"/>
    </row>
    <row r="158" spans="2:13" x14ac:dyDescent="0.4">
      <c r="B158" s="57">
        <v>151</v>
      </c>
      <c r="C158" s="58" t="e">
        <f>IF(b!B157="","",VLOOKUP(B158,b!$B$7:$D$166,2,FALSE))</f>
        <v>#N/A</v>
      </c>
      <c r="D158" s="58" t="e">
        <f>IF(b!B157="","",VLOOKUP(B158,b!$B$7:$D$166,3,FALSE))</f>
        <v>#N/A</v>
      </c>
      <c r="E158" s="59" t="e">
        <f>VLOOKUP($D$3,パラメータ!$C$5:$E$40,3,FALSE)</f>
        <v>#N/A</v>
      </c>
      <c r="F158" s="59" t="e">
        <f>VLOOKUP($D$3,パラメータ!$C$5:$F$40,4,FALSE)</f>
        <v>#N/A</v>
      </c>
      <c r="G158" s="59" t="e">
        <f>VLOOKUP($D$3,パラメータ!$C$5:$G$40,5,FALSE)</f>
        <v>#N/A</v>
      </c>
      <c r="H158" s="59" t="e">
        <f>VLOOKUP($D$3,パラメータ!$C$5:$H$40,6,FALSE)</f>
        <v>#N/A</v>
      </c>
      <c r="I158" s="60"/>
      <c r="J158" s="61" t="e">
        <f t="shared" si="0"/>
        <v>#N/A</v>
      </c>
      <c r="K158" s="61" t="e">
        <f t="shared" si="1"/>
        <v>#N/A</v>
      </c>
      <c r="L158" s="62"/>
      <c r="M158" s="62"/>
    </row>
    <row r="159" spans="2:13" x14ac:dyDescent="0.4">
      <c r="B159" s="57">
        <v>152</v>
      </c>
      <c r="C159" s="58" t="e">
        <f>IF(b!B158="","",VLOOKUP(B159,b!$B$7:$D$166,2,FALSE))</f>
        <v>#N/A</v>
      </c>
      <c r="D159" s="58" t="e">
        <f>IF(b!B158="","",VLOOKUP(B159,b!$B$7:$D$166,3,FALSE))</f>
        <v>#N/A</v>
      </c>
      <c r="E159" s="59" t="e">
        <f>VLOOKUP($D$3,パラメータ!$C$5:$E$40,3,FALSE)</f>
        <v>#N/A</v>
      </c>
      <c r="F159" s="59" t="e">
        <f>VLOOKUP($D$3,パラメータ!$C$5:$F$40,4,FALSE)</f>
        <v>#N/A</v>
      </c>
      <c r="G159" s="59" t="e">
        <f>VLOOKUP($D$3,パラメータ!$C$5:$G$40,5,FALSE)</f>
        <v>#N/A</v>
      </c>
      <c r="H159" s="59" t="e">
        <f>VLOOKUP($D$3,パラメータ!$C$5:$H$40,6,FALSE)</f>
        <v>#N/A</v>
      </c>
      <c r="I159" s="60"/>
      <c r="J159" s="61" t="e">
        <f t="shared" si="0"/>
        <v>#N/A</v>
      </c>
      <c r="K159" s="61" t="e">
        <f t="shared" si="1"/>
        <v>#N/A</v>
      </c>
      <c r="L159" s="62"/>
      <c r="M159" s="62"/>
    </row>
    <row r="160" spans="2:13" x14ac:dyDescent="0.4">
      <c r="B160" s="57">
        <v>153</v>
      </c>
      <c r="C160" s="58" t="e">
        <f>IF(b!B159="","",VLOOKUP(B160,b!$B$7:$D$166,2,FALSE))</f>
        <v>#N/A</v>
      </c>
      <c r="D160" s="58" t="e">
        <f>IF(b!B159="","",VLOOKUP(B160,b!$B$7:$D$166,3,FALSE))</f>
        <v>#N/A</v>
      </c>
      <c r="E160" s="59" t="e">
        <f>VLOOKUP($D$3,パラメータ!$C$5:$E$40,3,FALSE)</f>
        <v>#N/A</v>
      </c>
      <c r="F160" s="59" t="e">
        <f>VLOOKUP($D$3,パラメータ!$C$5:$F$40,4,FALSE)</f>
        <v>#N/A</v>
      </c>
      <c r="G160" s="59" t="e">
        <f>VLOOKUP($D$3,パラメータ!$C$5:$G$40,5,FALSE)</f>
        <v>#N/A</v>
      </c>
      <c r="H160" s="59" t="e">
        <f>VLOOKUP($D$3,パラメータ!$C$5:$H$40,6,FALSE)</f>
        <v>#N/A</v>
      </c>
      <c r="I160" s="60"/>
      <c r="J160" s="61" t="e">
        <f t="shared" si="0"/>
        <v>#N/A</v>
      </c>
      <c r="K160" s="61" t="e">
        <f t="shared" si="1"/>
        <v>#N/A</v>
      </c>
      <c r="L160" s="62"/>
      <c r="M160" s="62"/>
    </row>
    <row r="161" spans="2:14" x14ac:dyDescent="0.4">
      <c r="B161" s="57">
        <v>154</v>
      </c>
      <c r="C161" s="58" t="e">
        <f>IF(b!B160="","",VLOOKUP(B161,b!$B$7:$D$166,2,FALSE))</f>
        <v>#N/A</v>
      </c>
      <c r="D161" s="58" t="e">
        <f>IF(b!B160="","",VLOOKUP(B161,b!$B$7:$D$166,3,FALSE))</f>
        <v>#N/A</v>
      </c>
      <c r="E161" s="59" t="e">
        <f>VLOOKUP($D$3,パラメータ!$C$5:$E$40,3,FALSE)</f>
        <v>#N/A</v>
      </c>
      <c r="F161" s="59" t="e">
        <f>VLOOKUP($D$3,パラメータ!$C$5:$F$40,4,FALSE)</f>
        <v>#N/A</v>
      </c>
      <c r="G161" s="59" t="e">
        <f>VLOOKUP($D$3,パラメータ!$C$5:$G$40,5,FALSE)</f>
        <v>#N/A</v>
      </c>
      <c r="H161" s="59" t="e">
        <f>VLOOKUP($D$3,パラメータ!$C$5:$H$40,6,FALSE)</f>
        <v>#N/A</v>
      </c>
      <c r="I161" s="60"/>
      <c r="J161" s="61" t="e">
        <f t="shared" si="0"/>
        <v>#N/A</v>
      </c>
      <c r="K161" s="61" t="e">
        <f t="shared" si="1"/>
        <v>#N/A</v>
      </c>
      <c r="L161" s="62"/>
      <c r="M161" s="62"/>
    </row>
    <row r="162" spans="2:14" x14ac:dyDescent="0.4">
      <c r="B162" s="57">
        <v>155</v>
      </c>
      <c r="C162" s="58" t="e">
        <f>IF(b!B161="","",VLOOKUP(B162,b!$B$7:$D$166,2,FALSE))</f>
        <v>#N/A</v>
      </c>
      <c r="D162" s="58" t="e">
        <f>IF(b!B161="","",VLOOKUP(B162,b!$B$7:$D$166,3,FALSE))</f>
        <v>#N/A</v>
      </c>
      <c r="E162" s="59" t="e">
        <f>VLOOKUP($D$3,パラメータ!$C$5:$E$40,3,FALSE)</f>
        <v>#N/A</v>
      </c>
      <c r="F162" s="59" t="e">
        <f>VLOOKUP($D$3,パラメータ!$C$5:$F$40,4,FALSE)</f>
        <v>#N/A</v>
      </c>
      <c r="G162" s="59" t="e">
        <f>VLOOKUP($D$3,パラメータ!$C$5:$G$40,5,FALSE)</f>
        <v>#N/A</v>
      </c>
      <c r="H162" s="59" t="e">
        <f>VLOOKUP($D$3,パラメータ!$C$5:$H$40,6,FALSE)</f>
        <v>#N/A</v>
      </c>
      <c r="I162" s="60"/>
      <c r="J162" s="61" t="e">
        <f t="shared" si="0"/>
        <v>#N/A</v>
      </c>
      <c r="K162" s="61" t="e">
        <f t="shared" si="1"/>
        <v>#N/A</v>
      </c>
      <c r="L162" s="62"/>
      <c r="M162" s="62"/>
    </row>
    <row r="163" spans="2:14" x14ac:dyDescent="0.4">
      <c r="B163" s="57">
        <v>156</v>
      </c>
      <c r="C163" s="58" t="e">
        <f>IF(b!B162="","",VLOOKUP(B163,b!$B$7:$D$166,2,FALSE))</f>
        <v>#N/A</v>
      </c>
      <c r="D163" s="58" t="e">
        <f>IF(b!B162="","",VLOOKUP(B163,b!$B$7:$D$166,3,FALSE))</f>
        <v>#N/A</v>
      </c>
      <c r="E163" s="59" t="e">
        <f>VLOOKUP($D$3,パラメータ!$C$5:$E$40,3,FALSE)</f>
        <v>#N/A</v>
      </c>
      <c r="F163" s="59" t="e">
        <f>VLOOKUP($D$3,パラメータ!$C$5:$F$40,4,FALSE)</f>
        <v>#N/A</v>
      </c>
      <c r="G163" s="59" t="e">
        <f>VLOOKUP($D$3,パラメータ!$C$5:$G$40,5,FALSE)</f>
        <v>#N/A</v>
      </c>
      <c r="H163" s="59" t="e">
        <f>VLOOKUP($D$3,パラメータ!$C$5:$H$40,6,FALSE)</f>
        <v>#N/A</v>
      </c>
      <c r="I163" s="60"/>
      <c r="J163" s="61" t="e">
        <f t="shared" si="0"/>
        <v>#N/A</v>
      </c>
      <c r="K163" s="61" t="e">
        <f t="shared" si="1"/>
        <v>#N/A</v>
      </c>
      <c r="L163" s="62"/>
      <c r="M163" s="62"/>
    </row>
    <row r="164" spans="2:14" x14ac:dyDescent="0.4">
      <c r="B164" s="57">
        <v>157</v>
      </c>
      <c r="C164" s="58" t="e">
        <f>IF(b!B163="","",VLOOKUP(B164,b!$B$7:$D$166,2,FALSE))</f>
        <v>#N/A</v>
      </c>
      <c r="D164" s="58" t="e">
        <f>IF(b!B163="","",VLOOKUP(B164,b!$B$7:$D$166,3,FALSE))</f>
        <v>#N/A</v>
      </c>
      <c r="E164" s="59" t="e">
        <f>VLOOKUP($D$3,パラメータ!$C$5:$E$40,3,FALSE)</f>
        <v>#N/A</v>
      </c>
      <c r="F164" s="59" t="e">
        <f>VLOOKUP($D$3,パラメータ!$C$5:$F$40,4,FALSE)</f>
        <v>#N/A</v>
      </c>
      <c r="G164" s="59" t="e">
        <f>VLOOKUP($D$3,パラメータ!$C$5:$G$40,5,FALSE)</f>
        <v>#N/A</v>
      </c>
      <c r="H164" s="59" t="e">
        <f>VLOOKUP($D$3,パラメータ!$C$5:$H$40,6,FALSE)</f>
        <v>#N/A</v>
      </c>
      <c r="I164" s="60"/>
      <c r="J164" s="61" t="e">
        <f t="shared" si="0"/>
        <v>#N/A</v>
      </c>
      <c r="K164" s="61" t="e">
        <f t="shared" si="1"/>
        <v>#N/A</v>
      </c>
      <c r="L164" s="62"/>
      <c r="M164" s="62"/>
    </row>
    <row r="165" spans="2:14" x14ac:dyDescent="0.4">
      <c r="B165" s="57">
        <v>158</v>
      </c>
      <c r="C165" s="58" t="e">
        <f>IF(b!B164="","",VLOOKUP(B165,b!$B$7:$D$166,2,FALSE))</f>
        <v>#N/A</v>
      </c>
      <c r="D165" s="58" t="e">
        <f>IF(b!B164="","",VLOOKUP(B165,b!$B$7:$D$166,3,FALSE))</f>
        <v>#N/A</v>
      </c>
      <c r="E165" s="59" t="e">
        <f>VLOOKUP($D$3,パラメータ!$C$5:$E$40,3,FALSE)</f>
        <v>#N/A</v>
      </c>
      <c r="F165" s="59" t="e">
        <f>VLOOKUP($D$3,パラメータ!$C$5:$F$40,4,FALSE)</f>
        <v>#N/A</v>
      </c>
      <c r="G165" s="59" t="e">
        <f>VLOOKUP($D$3,パラメータ!$C$5:$G$40,5,FALSE)</f>
        <v>#N/A</v>
      </c>
      <c r="H165" s="59" t="e">
        <f>VLOOKUP($D$3,パラメータ!$C$5:$H$40,6,FALSE)</f>
        <v>#N/A</v>
      </c>
      <c r="I165" s="60"/>
      <c r="J165" s="61" t="e">
        <f t="shared" si="0"/>
        <v>#N/A</v>
      </c>
      <c r="K165" s="61" t="e">
        <f t="shared" si="1"/>
        <v>#N/A</v>
      </c>
      <c r="L165" s="62"/>
      <c r="M165" s="62"/>
    </row>
    <row r="166" spans="2:14" x14ac:dyDescent="0.4">
      <c r="B166" s="57">
        <v>159</v>
      </c>
      <c r="C166" s="58" t="e">
        <f>IF(b!B165="","",VLOOKUP(B166,b!$B$7:$D$166,2,FALSE))</f>
        <v>#N/A</v>
      </c>
      <c r="D166" s="58" t="e">
        <f>IF(b!B165="","",VLOOKUP(B166,b!$B$7:$D$166,3,FALSE))</f>
        <v>#N/A</v>
      </c>
      <c r="E166" s="59" t="e">
        <f>VLOOKUP($D$3,パラメータ!$C$5:$E$40,3,FALSE)</f>
        <v>#N/A</v>
      </c>
      <c r="F166" s="59" t="e">
        <f>VLOOKUP($D$3,パラメータ!$C$5:$F$40,4,FALSE)</f>
        <v>#N/A</v>
      </c>
      <c r="G166" s="59" t="e">
        <f>VLOOKUP($D$3,パラメータ!$C$5:$G$40,5,FALSE)</f>
        <v>#N/A</v>
      </c>
      <c r="H166" s="59" t="e">
        <f>VLOOKUP($D$3,パラメータ!$C$5:$H$40,6,FALSE)</f>
        <v>#N/A</v>
      </c>
      <c r="I166" s="60"/>
      <c r="J166" s="61" t="e">
        <f t="shared" si="0"/>
        <v>#N/A</v>
      </c>
      <c r="K166" s="61" t="e">
        <f t="shared" si="1"/>
        <v>#N/A</v>
      </c>
      <c r="L166" s="62"/>
      <c r="M166" s="62"/>
    </row>
    <row r="167" spans="2:14" x14ac:dyDescent="0.4">
      <c r="B167" s="57">
        <v>160</v>
      </c>
      <c r="C167" s="58" t="e">
        <f>IF(b!B166="","",VLOOKUP(B167,b!$B$7:$D$166,2,FALSE))</f>
        <v>#N/A</v>
      </c>
      <c r="D167" s="58" t="e">
        <f>IF(b!B166="","",VLOOKUP(B167,b!$B$7:$D$166,3,FALSE))</f>
        <v>#N/A</v>
      </c>
      <c r="E167" s="59" t="e">
        <f>VLOOKUP($D$3,パラメータ!$C$5:$E$40,3,FALSE)</f>
        <v>#N/A</v>
      </c>
      <c r="F167" s="59" t="e">
        <f>VLOOKUP($D$3,パラメータ!$C$5:$F$40,4,FALSE)</f>
        <v>#N/A</v>
      </c>
      <c r="G167" s="59" t="e">
        <f>VLOOKUP($D$3,パラメータ!$C$5:$G$40,5,FALSE)</f>
        <v>#N/A</v>
      </c>
      <c r="H167" s="59" t="e">
        <f>VLOOKUP($D$3,パラメータ!$C$5:$H$40,6,FALSE)</f>
        <v>#N/A</v>
      </c>
      <c r="I167" s="60"/>
      <c r="J167" s="61" t="e">
        <f t="shared" si="0"/>
        <v>#N/A</v>
      </c>
      <c r="K167" s="61" t="e">
        <f t="shared" si="1"/>
        <v>#N/A</v>
      </c>
      <c r="L167" s="62"/>
      <c r="M167" s="62"/>
    </row>
    <row r="168" spans="2:14" x14ac:dyDescent="0.4">
      <c r="C168" s="62"/>
      <c r="D168" s="62"/>
      <c r="F168" s="63"/>
      <c r="G168" s="63"/>
      <c r="H168" s="63"/>
      <c r="I168" s="63"/>
      <c r="J168" s="63"/>
      <c r="K168" s="64"/>
      <c r="L168" s="82"/>
      <c r="M168" s="62"/>
      <c r="N168" s="62"/>
    </row>
  </sheetData>
  <sheetProtection algorithmName="SHA-512" hashValue="tlv5xHHHFxHhUPLQl/WWAuCCP7T9pF8m1LT1MYjobkIAZvTIMgBRDjlf2/US9ogz/AMo1OIRRcRlRmJNaJ4jjA==" saltValue="hysU7AVCiP31nehhW+a1kg==" spinCount="100000" sheet="1" formatCells="0" formatColumns="0" formatRows="0" insertColumns="0" insertRows="0" insertHyperlinks="0" deleteColumns="0" deleteRows="0" sort="0" autoFilter="0" pivotTables="0"/>
  <mergeCells count="2">
    <mergeCell ref="D2:F2"/>
    <mergeCell ref="D3:F3"/>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166"/>
  <sheetViews>
    <sheetView workbookViewId="0">
      <selection activeCell="E2" sqref="E2"/>
    </sheetView>
  </sheetViews>
  <sheetFormatPr defaultRowHeight="13.5" x14ac:dyDescent="0.4"/>
  <cols>
    <col min="1" max="1" width="2.625" style="1" customWidth="1"/>
    <col min="2" max="2" width="10.625" style="1" customWidth="1"/>
    <col min="3" max="3" width="12.625" style="2" customWidth="1"/>
    <col min="4" max="4" width="12.625" style="1" customWidth="1"/>
    <col min="5" max="5" width="5.375" style="1" customWidth="1"/>
    <col min="6" max="8" width="7.625" style="1" customWidth="1"/>
    <col min="9" max="9" width="1.625" style="1" customWidth="1"/>
    <col min="10" max="12" width="7.625" style="1" customWidth="1"/>
    <col min="13" max="13" width="1.625" style="1" customWidth="1"/>
    <col min="14" max="16" width="7.625" style="1" customWidth="1"/>
    <col min="17" max="17" width="1.625" style="1" customWidth="1"/>
    <col min="18" max="20" width="7.625" style="1" customWidth="1"/>
    <col min="21" max="21" width="1.625" style="1" customWidth="1"/>
    <col min="22" max="24" width="7.625" style="1" customWidth="1"/>
    <col min="25" max="25" width="1.625" style="1" customWidth="1"/>
    <col min="26" max="28" width="7.625" style="1" customWidth="1"/>
    <col min="29" max="29" width="1.625" style="1" customWidth="1"/>
    <col min="30" max="32" width="7.625" style="1" customWidth="1"/>
    <col min="33" max="33" width="1.625" style="1" customWidth="1"/>
    <col min="34" max="36" width="7.625" style="1" customWidth="1"/>
    <col min="37" max="37" width="1.625" style="1" customWidth="1"/>
    <col min="38" max="39" width="7.625" style="1" customWidth="1"/>
    <col min="40" max="40" width="9" style="1" customWidth="1"/>
    <col min="41" max="16384" width="9" style="1"/>
  </cols>
  <sheetData>
    <row r="2" spans="2:39" x14ac:dyDescent="0.4">
      <c r="B2" s="65" t="s">
        <v>303</v>
      </c>
      <c r="C2" s="65" t="e">
        <f>樹種!C2</f>
        <v>#N/A</v>
      </c>
      <c r="D2" s="65" t="s">
        <v>304</v>
      </c>
      <c r="E2" s="65" t="e">
        <f>樹種!D2</f>
        <v>#N/A</v>
      </c>
    </row>
    <row r="3" spans="2:39" x14ac:dyDescent="0.4">
      <c r="F3" s="52" t="s">
        <v>305</v>
      </c>
      <c r="G3" s="52"/>
      <c r="J3" s="52" t="s">
        <v>306</v>
      </c>
      <c r="N3" s="1" t="s">
        <v>379</v>
      </c>
      <c r="R3" s="52" t="s">
        <v>378</v>
      </c>
      <c r="V3" s="1" t="s">
        <v>377</v>
      </c>
      <c r="Z3" s="1" t="s">
        <v>376</v>
      </c>
      <c r="AD3" s="1" t="s">
        <v>375</v>
      </c>
      <c r="AH3" s="1" t="s">
        <v>374</v>
      </c>
    </row>
    <row r="4" spans="2:39" x14ac:dyDescent="0.4">
      <c r="B4" s="66" t="s">
        <v>3</v>
      </c>
      <c r="C4" s="67" t="s">
        <v>4</v>
      </c>
      <c r="D4" s="66" t="s">
        <v>5</v>
      </c>
      <c r="F4" s="43" t="s">
        <v>3</v>
      </c>
      <c r="G4" s="68" t="s">
        <v>4</v>
      </c>
      <c r="H4" s="43" t="s">
        <v>5</v>
      </c>
      <c r="J4" s="43" t="s">
        <v>3</v>
      </c>
      <c r="K4" s="68" t="s">
        <v>4</v>
      </c>
      <c r="L4" s="43" t="s">
        <v>5</v>
      </c>
      <c r="M4" s="159"/>
      <c r="N4" s="153" t="s">
        <v>3</v>
      </c>
      <c r="O4" s="68" t="s">
        <v>4</v>
      </c>
      <c r="P4" s="153" t="s">
        <v>5</v>
      </c>
      <c r="Q4" s="153"/>
      <c r="R4" s="43" t="s">
        <v>3</v>
      </c>
      <c r="S4" s="68" t="s">
        <v>4</v>
      </c>
      <c r="T4" s="43" t="s">
        <v>5</v>
      </c>
      <c r="V4" s="43" t="s">
        <v>3</v>
      </c>
      <c r="W4" s="68" t="s">
        <v>4</v>
      </c>
      <c r="X4" s="43" t="s">
        <v>5</v>
      </c>
      <c r="Z4" s="43" t="s">
        <v>3</v>
      </c>
      <c r="AA4" s="68" t="s">
        <v>4</v>
      </c>
      <c r="AB4" s="43" t="s">
        <v>5</v>
      </c>
      <c r="AD4" s="43" t="s">
        <v>3</v>
      </c>
      <c r="AE4" s="68" t="s">
        <v>4</v>
      </c>
      <c r="AF4" s="43" t="s">
        <v>5</v>
      </c>
      <c r="AH4" s="43" t="s">
        <v>3</v>
      </c>
      <c r="AI4" s="68" t="s">
        <v>4</v>
      </c>
      <c r="AJ4" s="43" t="s">
        <v>5</v>
      </c>
      <c r="AK4" s="159"/>
      <c r="AL4" s="159"/>
      <c r="AM4" s="159"/>
    </row>
    <row r="5" spans="2:39" x14ac:dyDescent="0.4">
      <c r="B5" s="69"/>
      <c r="C5" s="70" t="s">
        <v>6</v>
      </c>
      <c r="D5" s="69" t="s">
        <v>7</v>
      </c>
      <c r="F5" s="42"/>
      <c r="G5" s="71" t="s">
        <v>6</v>
      </c>
      <c r="H5" s="42" t="s">
        <v>7</v>
      </c>
      <c r="J5" s="42"/>
      <c r="K5" s="71" t="s">
        <v>6</v>
      </c>
      <c r="L5" s="42" t="s">
        <v>7</v>
      </c>
      <c r="M5" s="159"/>
      <c r="N5" s="154"/>
      <c r="O5" s="71" t="s">
        <v>6</v>
      </c>
      <c r="P5" s="154" t="s">
        <v>7</v>
      </c>
      <c r="Q5" s="154"/>
      <c r="R5" s="42"/>
      <c r="S5" s="71" t="s">
        <v>6</v>
      </c>
      <c r="T5" s="42" t="s">
        <v>7</v>
      </c>
      <c r="V5" s="42"/>
      <c r="W5" s="71" t="s">
        <v>6</v>
      </c>
      <c r="X5" s="42" t="s">
        <v>7</v>
      </c>
      <c r="Z5" s="42"/>
      <c r="AA5" s="71" t="s">
        <v>6</v>
      </c>
      <c r="AB5" s="42" t="s">
        <v>7</v>
      </c>
      <c r="AD5" s="42"/>
      <c r="AE5" s="71" t="s">
        <v>6</v>
      </c>
      <c r="AF5" s="42" t="s">
        <v>7</v>
      </c>
      <c r="AH5" s="42"/>
      <c r="AI5" s="71" t="s">
        <v>6</v>
      </c>
      <c r="AJ5" s="42" t="s">
        <v>7</v>
      </c>
      <c r="AK5" s="159"/>
      <c r="AL5" s="159"/>
      <c r="AM5" s="159"/>
    </row>
    <row r="6" spans="2:39" ht="15.75" x14ac:dyDescent="0.4">
      <c r="B6" s="72" t="s">
        <v>8</v>
      </c>
      <c r="C6" s="73" t="s">
        <v>9</v>
      </c>
      <c r="D6" s="73" t="s">
        <v>9</v>
      </c>
      <c r="F6" s="74" t="s">
        <v>8</v>
      </c>
      <c r="G6" s="75" t="s">
        <v>9</v>
      </c>
      <c r="H6" s="75" t="s">
        <v>9</v>
      </c>
      <c r="J6" s="74" t="s">
        <v>8</v>
      </c>
      <c r="K6" s="75" t="s">
        <v>9</v>
      </c>
      <c r="L6" s="75" t="s">
        <v>9</v>
      </c>
      <c r="M6" s="160"/>
      <c r="N6" s="74" t="s">
        <v>8</v>
      </c>
      <c r="O6" s="75" t="s">
        <v>9</v>
      </c>
      <c r="P6" s="75" t="s">
        <v>9</v>
      </c>
      <c r="Q6" s="75"/>
      <c r="R6" s="74" t="s">
        <v>8</v>
      </c>
      <c r="S6" s="75" t="s">
        <v>9</v>
      </c>
      <c r="T6" s="75" t="s">
        <v>9</v>
      </c>
      <c r="V6" s="74" t="s">
        <v>8</v>
      </c>
      <c r="W6" s="75" t="s">
        <v>9</v>
      </c>
      <c r="X6" s="75" t="s">
        <v>9</v>
      </c>
      <c r="Z6" s="74" t="s">
        <v>8</v>
      </c>
      <c r="AA6" s="75" t="s">
        <v>9</v>
      </c>
      <c r="AB6" s="75" t="s">
        <v>9</v>
      </c>
      <c r="AD6" s="74" t="s">
        <v>8</v>
      </c>
      <c r="AE6" s="75" t="s">
        <v>9</v>
      </c>
      <c r="AF6" s="75" t="s">
        <v>9</v>
      </c>
      <c r="AH6" s="74" t="s">
        <v>8</v>
      </c>
      <c r="AI6" s="75" t="s">
        <v>9</v>
      </c>
      <c r="AJ6" s="75" t="s">
        <v>9</v>
      </c>
      <c r="AK6" s="160"/>
      <c r="AL6" s="160"/>
      <c r="AM6" s="160"/>
    </row>
    <row r="7" spans="2:39" x14ac:dyDescent="0.4">
      <c r="B7" s="12" t="e">
        <f>IF($C$2=1,F7,IF($C$2=2,J7,IF($C$2=3,N7,IF($C$2=4,R7,IF($C$2=5,V7,IF($C$2=6,Z7,IF($C$2=7,AD7,IF($C$2=8,AH7,""))))))))</f>
        <v>#N/A</v>
      </c>
      <c r="C7" s="76" t="e">
        <f>IF($C$2=1,G7,IF($C$2=2,K7,IF($C$2=3,O7,IF($C$2=4,S7,IF($C$2=5,W7,IF($C$2=6,AA7,IF($C$2=7,AE7,IF($C$2=8,AI7,""))))))))</f>
        <v>#N/A</v>
      </c>
      <c r="D7" s="12" t="e">
        <f t="shared" ref="B7:D8" si="0">IF($C$2=1,H7,IF($C$2=2,L7,IF($C$2=3,P7,IF($C$2=4,T7,IF($C$2=5,X7,IF($C$2=6,AB7,IF($C$2=7,AF7,IF($C$2=8,AJ7,""))))))))</f>
        <v>#N/A</v>
      </c>
      <c r="F7" s="12" t="e">
        <f>IF($E$2=1,a!D5,IF($E$2=2,a!D85,IF($E$2=3,a!D165,IF($E$2=4,a!D245,IF($E$2=5,a!D325,IF($E$2=6,a!D405,IF($E$2=7,a!D485,"")))))))</f>
        <v>#N/A</v>
      </c>
      <c r="G7" s="76" t="e">
        <f>IF($E$2=1,a!E5,IF($E$2=2,a!E85,IF($E$2=3,a!E165,IF($E$2=4,a!E245,IF($E$2=5,a!E325,IF($E$2=6,a!E405,IF($E$2=7,a!E485,"")))))))</f>
        <v>#N/A</v>
      </c>
      <c r="H7" s="12" t="e">
        <f>IF($E$2=1,a!F5,IF($E$2=2,a!F85,IF($E$2=3,a!F165,IF($E$2=4,a!F245,IF($E$2=5,a!F325,IF($E$2=6,a!F405,IF($E$2=7,a!F485,"")))))))</f>
        <v>#N/A</v>
      </c>
      <c r="J7" s="12" t="e">
        <f>IF($E$2=1,a!D565,IF($E$2=2,a!D685,IF($E$2=3,a!D805,IF($E$2=4,a!D925,IF($E$2=5,a!D1025,"")))))</f>
        <v>#N/A</v>
      </c>
      <c r="K7" s="76" t="e">
        <f>IF($E$2=1,a!E565,IF($E$2=2,a!E685,IF($E$2=3,a!E805,IF($E$2=4,a!E925,IF($E$2=5,a!E1025,"")))))</f>
        <v>#N/A</v>
      </c>
      <c r="L7" s="12" t="e">
        <f>IF($E$2=1,a!F565,IF($E$2=2,a!F685,IF($E$2=3,a!F805,IF($E$2=4,a!F925,IF($E$2=5,a!F1025,"")))))</f>
        <v>#N/A</v>
      </c>
      <c r="M7" s="161"/>
      <c r="N7" s="12" t="e">
        <f>IF($E$2=1,a!D1125,IF($E$2=2,a!D1275,IF($E$2=3,a!D1425,IF($E$2=4,a!D1575,IF($E$2=5,a!D1725,IF($E$2=6,a!D1875,""))))))</f>
        <v>#N/A</v>
      </c>
      <c r="O7" s="76" t="e">
        <f>IF($E$2=1,a!E1125,IF($E$2=2,a!E1275,IF($E$2=3,a!E1425,IF($E$2=4,a!E1575,IF($E$2=5,a!E1725,IF($E$2=6,a!E1875,""))))))</f>
        <v>#N/A</v>
      </c>
      <c r="P7" s="12" t="e">
        <f>IF($E$2=1,a!F1125,IF($E$2=2,a!F1275,IF($E$2=3,a!F1425,IF($E$2=4,a!F1575,IF($E$2=5,a!F1725,IF($E$2=6,a!F1875,""))))))</f>
        <v>#N/A</v>
      </c>
      <c r="Q7" s="12"/>
      <c r="R7" s="12" t="e">
        <f>IF($E$2=1,a!D2025,IF($E$2=2,a!D2125,IF($E$2=3,a!D2225,IF($E$2=4,a!D2325,IF($E$2=5,a!D2425,IF($E$2=6,a!D2525,""))))))</f>
        <v>#N/A</v>
      </c>
      <c r="S7" s="76" t="e">
        <f>IF($E$2=1,a!E2025,IF($E$2=2,a!E2125,IF($E$2=3,a!E2225,IF($E$2=4,a!E2325,IF($E$2=5,a!E2425,IF($E$2=6,a!E2525,""))))))</f>
        <v>#N/A</v>
      </c>
      <c r="T7" s="12" t="e">
        <f>IF($E$2=1,a!F2025,IF($E$2=2,a!F2125,IF($E$2=3,a!F2225,IF($E$2=4,a!F2325,IF($E$2=5,a!F2425,IF($E$2=6,a!F2525,""))))))</f>
        <v>#N/A</v>
      </c>
      <c r="V7" s="12" t="e">
        <f>IF($E$2=1,a!D2625,IF($E$2=2,a!D2695,IF($E$2=3,a!D2765,IF($E$2=4,a!D2835,IF($E$2=5,a!D2905,IF($E$2=6,a!D2975,IF($E$2=7,a!D3125,"")))))))</f>
        <v>#N/A</v>
      </c>
      <c r="W7" s="76" t="e">
        <f>IF($E$2=1,a!E2625,IF($E$2=2,a!E2695,IF($E$2=3,a!E2765,IF($E$2=4,a!E2835,IF($E$2=5,a!E2905,IF($E$2=6,a!E2975,IF($E$2=7,a!E3125,"")))))))</f>
        <v>#N/A</v>
      </c>
      <c r="X7" s="12" t="e">
        <f>IF($E$2=1,a!F2625,IF($E$2=2,a!F2695,IF($E$2=3,a!F2765,IF($E$2=4,a!F2835,IF($E$2=5,a!F2905,IF($E$2=6,a!F2975,IF($E$2=7,a!F3125,"")))))))</f>
        <v>#N/A</v>
      </c>
      <c r="Z7" s="12" t="e">
        <f>IF($E$2=1,a!D3195,IF($E$2=2,a!D3255,IF($E$2=3,a!D3315,"")))</f>
        <v>#N/A</v>
      </c>
      <c r="AA7" s="76" t="e">
        <f>IF($E$2=1,a!E3195,IF($E$2=2,a!E3255,IF($E$2=3,a!E3315,"")))</f>
        <v>#N/A</v>
      </c>
      <c r="AB7" s="12" t="e">
        <f>IF($E$2=1,a!F3195,IF($E$2=2,a!F3255,IF($E$2=3,a!F3315,"")))</f>
        <v>#N/A</v>
      </c>
      <c r="AD7" s="12" t="e">
        <f>IF($E$2=1,a!D3375,IF($E$2=2,a!D3535,IF($E$2=3,a!D3695,IF($E$2=91,a!D3855,IF($E$2=92,a!D4015,"")))))</f>
        <v>#N/A</v>
      </c>
      <c r="AE7" s="76" t="e">
        <f>IF($E$2=1,a!E3375,IF($E$2=2,a!E3535,IF($E$2=3,a!E3695,IF($E$2=91,a!E3855,IF($E$2=92,a!E4015,"")))))</f>
        <v>#N/A</v>
      </c>
      <c r="AF7" s="12">
        <v>0</v>
      </c>
      <c r="AH7" s="12" t="e">
        <f>IF($E$2=1,a!D4175,IF($E$2=2,a!D4225,IF($E$2=3,a!D4275,"")))</f>
        <v>#N/A</v>
      </c>
      <c r="AI7" s="76" t="e">
        <f>IF($E$2=1,a!E4175,IF($E$2=2,a!E4225,IF($E$2=3,a!E4275,"")))</f>
        <v>#N/A</v>
      </c>
      <c r="AJ7" s="12" t="e">
        <f>IF($E$2=1,a!F4175,IF($E$2=2,a!F4225,IF($E$2=3,a!F4275,"")))</f>
        <v>#N/A</v>
      </c>
      <c r="AK7" s="161"/>
      <c r="AL7" s="161"/>
      <c r="AM7" s="161"/>
    </row>
    <row r="8" spans="2:39" x14ac:dyDescent="0.4">
      <c r="B8" s="12" t="e">
        <f t="shared" si="0"/>
        <v>#N/A</v>
      </c>
      <c r="C8" s="76" t="e">
        <f t="shared" si="0"/>
        <v>#N/A</v>
      </c>
      <c r="D8" s="12" t="e">
        <f t="shared" si="0"/>
        <v>#N/A</v>
      </c>
      <c r="F8" s="12" t="e">
        <f>IF($E$2=1,a!D6,IF($E$2=2,a!D86,IF($E$2=3,a!D166,IF($E$2=4,a!D246,IF($E$2=5,a!D326,IF($E$2=6,a!D406,IF($E$2=7,a!D486,"")))))))</f>
        <v>#N/A</v>
      </c>
      <c r="G8" s="76" t="e">
        <f>IF($E$2=1,a!E6,IF($E$2=2,a!E86,IF($E$2=3,a!E166,IF($E$2=4,a!E246,IF($E$2=5,a!E326,IF($E$2=6,a!E406,IF($E$2=7,a!E486,"")))))))</f>
        <v>#N/A</v>
      </c>
      <c r="H8" s="12" t="e">
        <f>IF($E$2=1,a!F6,IF($E$2=2,a!F86,IF($E$2=3,a!F166,IF($E$2=4,a!F246,IF($E$2=5,a!F326,IF($E$2=6,a!F406,IF($E$2=7,a!F486,"")))))))</f>
        <v>#N/A</v>
      </c>
      <c r="J8" s="12" t="e">
        <f>IF($E$2=1,a!D566,IF($E$2=2,a!D686,IF($E$2=3,a!D806,IF($E$2=4,a!D926,IF($E$2=5,a!D1026,"")))))</f>
        <v>#N/A</v>
      </c>
      <c r="K8" s="76" t="e">
        <f>IF($E$2=1,a!E566,IF($E$2=2,a!E686,IF($E$2=3,a!E806,IF($E$2=4,a!E926,IF($E$2=5,a!E1026,"")))))</f>
        <v>#N/A</v>
      </c>
      <c r="L8" s="12" t="e">
        <f>IF($E$2=1,a!F566,IF($E$2=2,a!F686,IF($E$2=3,a!F806,IF($E$2=4,a!F926,IF($E$2=5,a!F1026,"")))))</f>
        <v>#N/A</v>
      </c>
      <c r="M8" s="161"/>
      <c r="N8" s="12" t="e">
        <f>IF($E$2=1,a!D1126,IF($E$2=2,a!D1276,IF($E$2=3,a!D1426,IF($E$2=4,a!D1576,IF($E$2=5,a!D1726,IF($E$2=6,a!D1876,""))))))</f>
        <v>#N/A</v>
      </c>
      <c r="O8" s="76" t="e">
        <f>IF($E$2=1,a!E1126,IF($E$2=2,a!E1276,IF($E$2=3,a!E1426,IF($E$2=4,a!E1576,IF($E$2=5,a!E1726,IF($E$2=6,a!E1876,""))))))</f>
        <v>#N/A</v>
      </c>
      <c r="P8" s="12" t="e">
        <f>IF($E$2=1,a!F1126,IF($E$2=2,a!F1276,IF($E$2=3,a!F1426,IF($E$2=4,a!F1576,IF($E$2=5,a!F1726,IF($E$2=6,a!F1876,""))))))</f>
        <v>#N/A</v>
      </c>
      <c r="Q8" s="12"/>
      <c r="R8" s="12" t="e">
        <f>IF($E$2=1,a!D2026,IF($E$2=2,a!D2126,IF($E$2=3,a!D2226,IF($E$2=4,a!D2326,IF($E$2=5,a!D2426,IF($E$2=6,a!D2526,""))))))</f>
        <v>#N/A</v>
      </c>
      <c r="S8" s="76" t="e">
        <f>IF($E$2=1,a!E2026,IF($E$2=2,a!E2126,IF($E$2=3,a!E2226,IF($E$2=4,a!E2326,IF($E$2=5,a!E2426,IF($E$2=6,a!E2526,""))))))</f>
        <v>#N/A</v>
      </c>
      <c r="T8" s="12" t="e">
        <f>IF($E$2=1,a!F2026,IF($E$2=2,a!F2126,IF($E$2=3,a!F2226,IF($E$2=4,a!F2326,IF($E$2=5,a!F2426,IF($E$2=6,a!F2526,""))))))</f>
        <v>#N/A</v>
      </c>
      <c r="V8" s="12" t="e">
        <f>IF($E$2=1,a!D2626,IF($E$2=2,a!D2696,IF($E$2=3,a!D2766,IF($E$2=4,a!D2836,IF($E$2=5,a!D2906,IF($E$2=6,a!D2976,IF($E$2=7,a!D3126,"")))))))</f>
        <v>#N/A</v>
      </c>
      <c r="W8" s="76" t="e">
        <f>IF($E$2=1,a!E2626,IF($E$2=2,a!E2696,IF($E$2=3,a!E2766,IF($E$2=4,a!E2836,IF($E$2=5,a!E2906,IF($E$2=6,a!E2976,IF($E$2=7,a!E3126,"")))))))</f>
        <v>#N/A</v>
      </c>
      <c r="X8" s="12" t="e">
        <f>IF($E$2=1,a!F2626,IF($E$2=2,a!F2696,IF($E$2=3,a!F2766,IF($E$2=4,a!F2836,IF($E$2=5,a!F2906,IF($E$2=6,a!F2976,IF($E$2=7,a!F3126,"")))))))</f>
        <v>#N/A</v>
      </c>
      <c r="Z8" s="12" t="e">
        <f>IF($E$2=1,a!D3196,IF($E$2=2,a!D3256,IF($E$2=3,a!D3316,"")))</f>
        <v>#N/A</v>
      </c>
      <c r="AA8" s="76" t="e">
        <f>IF($E$2=1,a!E3196,IF($E$2=2,a!E3256,IF($E$2=3,a!E3316,"")))</f>
        <v>#N/A</v>
      </c>
      <c r="AB8" s="12" t="e">
        <f>IF($E$2=1,a!F3196,IF($E$2=2,a!F3256,IF($E$2=3,a!F3316,"")))</f>
        <v>#N/A</v>
      </c>
      <c r="AD8" s="12" t="e">
        <f>IF($E$2=1,a!D3376,IF($E$2=2,a!D3536,IF($E$2=3,a!D3696,IF($E$2=91,a!D3856,IF($E$2=92,a!D4016,"")))))</f>
        <v>#N/A</v>
      </c>
      <c r="AE8" s="76" t="e">
        <f>IF($E$2=1,a!E3376,IF($E$2=2,a!E3536,IF($E$2=3,a!E3696,IF($E$2=91,a!E3856,IF($E$2=92,a!E4016,"")))))</f>
        <v>#N/A</v>
      </c>
      <c r="AF8" s="12">
        <v>0</v>
      </c>
      <c r="AH8" s="12" t="e">
        <f>IF($E$2=1,a!D4176,IF($E$2=2,a!D4226,IF($E$2=3,a!D4276,"")))</f>
        <v>#N/A</v>
      </c>
      <c r="AI8" s="76" t="e">
        <f>IF($E$2=1,a!E4176,IF($E$2=2,a!E4226,IF($E$2=3,a!E4276,"")))</f>
        <v>#N/A</v>
      </c>
      <c r="AJ8" s="12" t="e">
        <f>IF($E$2=1,a!F4176,IF($E$2=2,a!F4226,IF($E$2=3,a!F4276,"")))</f>
        <v>#N/A</v>
      </c>
      <c r="AK8" s="161"/>
      <c r="AL8" s="161"/>
      <c r="AM8" s="161"/>
    </row>
    <row r="9" spans="2:39" x14ac:dyDescent="0.4">
      <c r="B9" s="12" t="e">
        <f t="shared" ref="B9:B55" si="1">IF($C$2=1,F9,IF($C$2=2,J9,IF($C$2=3,N9,IF($C$2=4,R9,IF($C$2=5,V9,IF($C$2=6,Z9,IF($C$2=7,AD9,IF($C$2=8,AH9,""))))))))</f>
        <v>#N/A</v>
      </c>
      <c r="C9" s="76" t="e">
        <f t="shared" ref="C9:C56" si="2">IF($C$2=1,G9,IF($C$2=2,K9,IF($C$2=3,O9,IF($C$2=4,S9,IF($C$2=5,W9,IF($C$2=6,AA9,IF($C$2=7,AE9,IF($C$2=8,AI9,""))))))))</f>
        <v>#N/A</v>
      </c>
      <c r="D9" s="12" t="e">
        <f t="shared" ref="D9:D56" si="3">IF($C$2=1,H9,IF($C$2=2,L9,IF($C$2=3,P9,IF($C$2=4,T9,IF($C$2=5,X9,IF($C$2=6,AB9,IF($C$2=7,AF9,IF($C$2=8,AJ9,""))))))))</f>
        <v>#N/A</v>
      </c>
      <c r="F9" s="12" t="e">
        <f>IF($E$2=1,a!D7,IF($E$2=2,a!D87,IF($E$2=3,a!D167,IF($E$2=4,a!D247,IF($E$2=5,a!D327,IF($E$2=6,a!D407,IF($E$2=7,a!D487,"")))))))</f>
        <v>#N/A</v>
      </c>
      <c r="G9" s="76" t="e">
        <f>IF($E$2=1,a!E7,IF($E$2=2,a!E87,IF($E$2=3,a!E167,IF($E$2=4,a!E247,IF($E$2=5,a!E327,IF($E$2=6,a!E407,IF($E$2=7,a!E487,"")))))))</f>
        <v>#N/A</v>
      </c>
      <c r="H9" s="12" t="e">
        <f>IF($E$2=1,a!F7,IF($E$2=2,a!F87,IF($E$2=3,a!F167,IF($E$2=4,a!F247,IF($E$2=5,a!F327,IF($E$2=6,a!F407,IF($E$2=7,a!F487,"")))))))</f>
        <v>#N/A</v>
      </c>
      <c r="J9" s="12" t="e">
        <f>IF($E$2=1,a!D567,IF($E$2=2,a!D687,IF($E$2=3,a!D807,IF($E$2=4,a!D927,IF($E$2=5,a!D1027,"")))))</f>
        <v>#N/A</v>
      </c>
      <c r="K9" s="76" t="e">
        <f>IF($E$2=1,a!E567,IF($E$2=2,a!E687,IF($E$2=3,a!E807,IF($E$2=4,a!E927,IF($E$2=5,a!E1027,"")))))</f>
        <v>#N/A</v>
      </c>
      <c r="L9" s="12" t="e">
        <f>IF($E$2=1,a!F567,IF($E$2=2,a!F687,IF($E$2=3,a!F807,IF($E$2=4,a!F927,IF($E$2=5,a!F1027,"")))))</f>
        <v>#N/A</v>
      </c>
      <c r="M9" s="161"/>
      <c r="N9" s="12" t="e">
        <f>IF($E$2=1,a!D1127,IF($E$2=2,a!D1277,IF($E$2=3,a!D1427,IF($E$2=4,a!D1577,IF($E$2=5,a!D1727,IF($E$2=6,a!D1877,""))))))</f>
        <v>#N/A</v>
      </c>
      <c r="O9" s="76" t="e">
        <f>IF($E$2=1,a!E1127,IF($E$2=2,a!E1277,IF($E$2=3,a!E1427,IF($E$2=4,a!E1577,IF($E$2=5,a!E1727,IF($E$2=6,a!E1877,""))))))</f>
        <v>#N/A</v>
      </c>
      <c r="P9" s="12" t="e">
        <f>IF($E$2=1,a!F1127,IF($E$2=2,a!F1277,IF($E$2=3,a!F1427,IF($E$2=4,a!F1577,IF($E$2=5,a!F1727,IF($E$2=6,a!F1877,""))))))</f>
        <v>#N/A</v>
      </c>
      <c r="Q9" s="12"/>
      <c r="R9" s="12" t="e">
        <f>IF($E$2=1,a!D2027,IF($E$2=2,a!D2127,IF($E$2=3,a!D2227,IF($E$2=4,a!D2327,IF($E$2=5,a!D2427,IF($E$2=6,a!D2527,""))))))</f>
        <v>#N/A</v>
      </c>
      <c r="S9" s="76" t="e">
        <f>IF($E$2=1,a!E2027,IF($E$2=2,a!E2127,IF($E$2=3,a!E2227,IF($E$2=4,a!E2327,IF($E$2=5,a!E2427,IF($E$2=6,a!E2527,""))))))</f>
        <v>#N/A</v>
      </c>
      <c r="T9" s="12" t="e">
        <f>IF($E$2=1,a!F2027,IF($E$2=2,a!F2127,IF($E$2=3,a!F2227,IF($E$2=4,a!F2327,IF($E$2=5,a!F2427,IF($E$2=6,a!F2527,""))))))</f>
        <v>#N/A</v>
      </c>
      <c r="V9" s="12" t="e">
        <f>IF($E$2=1,a!D2627,IF($E$2=2,a!D2697,IF($E$2=3,a!D2767,IF($E$2=4,a!D2837,IF($E$2=5,a!D2907,IF($E$2=6,a!D2977,IF($E$2=7,a!D3127,"")))))))</f>
        <v>#N/A</v>
      </c>
      <c r="W9" s="76" t="e">
        <f>IF($E$2=1,a!E2627,IF($E$2=2,a!E2697,IF($E$2=3,a!E2767,IF($E$2=4,a!E2837,IF($E$2=5,a!E2907,IF($E$2=6,a!E2977,IF($E$2=7,a!E3127,"")))))))</f>
        <v>#N/A</v>
      </c>
      <c r="X9" s="12" t="e">
        <f>IF($E$2=1,a!F2627,IF($E$2=2,a!F2697,IF($E$2=3,a!F2767,IF($E$2=4,a!F2837,IF($E$2=5,a!F2907,IF($E$2=6,a!F2977,IF($E$2=7,a!F3127,"")))))))</f>
        <v>#N/A</v>
      </c>
      <c r="Z9" s="12" t="e">
        <f>IF($E$2=1,a!D3197,IF($E$2=2,a!D3257,IF($E$2=3,a!D3317,"")))</f>
        <v>#N/A</v>
      </c>
      <c r="AA9" s="76" t="e">
        <f>IF($E$2=1,a!E3197,IF($E$2=2,a!E3257,IF($E$2=3,a!E3317,"")))</f>
        <v>#N/A</v>
      </c>
      <c r="AB9" s="12" t="e">
        <f>IF($E$2=1,a!F3197,IF($E$2=2,a!F3257,IF($E$2=3,a!F3317,"")))</f>
        <v>#N/A</v>
      </c>
      <c r="AD9" s="12" t="e">
        <f>IF($E$2=1,a!D3377,IF($E$2=2,a!D3537,IF($E$2=3,a!D3697,IF($E$2=91,a!D3857,IF($E$2=92,a!D4017,"")))))</f>
        <v>#N/A</v>
      </c>
      <c r="AE9" s="76" t="e">
        <f>IF($E$2=1,a!E3377,IF($E$2=2,a!E3537,IF($E$2=3,a!E3697,IF($E$2=91,a!E3857,IF($E$2=92,a!E4017,"")))))</f>
        <v>#N/A</v>
      </c>
      <c r="AF9" s="12">
        <v>1</v>
      </c>
      <c r="AH9" s="12" t="e">
        <f>IF($E$2=1,a!D4177,IF($E$2=2,a!D4227,IF($E$2=3,a!D4277,"")))</f>
        <v>#N/A</v>
      </c>
      <c r="AI9" s="76" t="e">
        <f>IF($E$2=1,a!E4177,IF($E$2=2,a!E4227,IF($E$2=3,a!E4277,"")))</f>
        <v>#N/A</v>
      </c>
      <c r="AJ9" s="12" t="e">
        <f>IF($E$2=1,a!F4177,IF($E$2=2,a!F4227,IF($E$2=3,a!F4277,"")))</f>
        <v>#N/A</v>
      </c>
      <c r="AK9" s="161"/>
      <c r="AL9" s="161"/>
      <c r="AM9" s="161"/>
    </row>
    <row r="10" spans="2:39" x14ac:dyDescent="0.4">
      <c r="B10" s="12" t="e">
        <f t="shared" si="1"/>
        <v>#N/A</v>
      </c>
      <c r="C10" s="76" t="e">
        <f t="shared" si="2"/>
        <v>#N/A</v>
      </c>
      <c r="D10" s="12" t="e">
        <f t="shared" si="3"/>
        <v>#N/A</v>
      </c>
      <c r="F10" s="12" t="e">
        <f>IF($E$2=1,a!D8,IF($E$2=2,a!D88,IF($E$2=3,a!D168,IF($E$2=4,a!D248,IF($E$2=5,a!D328,IF($E$2=6,a!D408,IF($E$2=7,a!D488,"")))))))</f>
        <v>#N/A</v>
      </c>
      <c r="G10" s="76" t="e">
        <f>IF($E$2=1,a!E8,IF($E$2=2,a!E88,IF($E$2=3,a!E168,IF($E$2=4,a!E248,IF($E$2=5,a!E328,IF($E$2=6,a!E408,IF($E$2=7,a!E488,"")))))))</f>
        <v>#N/A</v>
      </c>
      <c r="H10" s="12" t="e">
        <f>IF($E$2=1,a!F8,IF($E$2=2,a!F88,IF($E$2=3,a!F168,IF($E$2=4,a!F248,IF($E$2=5,a!F328,IF($E$2=6,a!F408,IF($E$2=7,a!F488,"")))))))</f>
        <v>#N/A</v>
      </c>
      <c r="J10" s="12" t="e">
        <f>IF($E$2=1,a!D568,IF($E$2=2,a!D688,IF($E$2=3,a!D808,IF($E$2=4,a!D928,IF($E$2=5,a!D1028,"")))))</f>
        <v>#N/A</v>
      </c>
      <c r="K10" s="76" t="e">
        <f>IF($E$2=1,a!E568,IF($E$2=2,a!E688,IF($E$2=3,a!E808,IF($E$2=4,a!E928,IF($E$2=5,a!E1028,"")))))</f>
        <v>#N/A</v>
      </c>
      <c r="L10" s="12" t="e">
        <f>IF($E$2=1,a!F568,IF($E$2=2,a!F688,IF($E$2=3,a!F808,IF($E$2=4,a!F928,IF($E$2=5,a!F1028,"")))))</f>
        <v>#N/A</v>
      </c>
      <c r="M10" s="161"/>
      <c r="N10" s="12" t="e">
        <f>IF($E$2=1,a!D1128,IF($E$2=2,a!D1278,IF($E$2=3,a!D1428,IF($E$2=4,a!D1578,IF($E$2=5,a!D1728,IF($E$2=6,a!D1878,""))))))</f>
        <v>#N/A</v>
      </c>
      <c r="O10" s="76" t="e">
        <f>IF($E$2=1,a!E1128,IF($E$2=2,a!E1278,IF($E$2=3,a!E1428,IF($E$2=4,a!E1578,IF($E$2=5,a!E1728,IF($E$2=6,a!E1878,""))))))</f>
        <v>#N/A</v>
      </c>
      <c r="P10" s="12" t="e">
        <f>IF($E$2=1,a!F1128,IF($E$2=2,a!F1278,IF($E$2=3,a!F1428,IF($E$2=4,a!F1578,IF($E$2=5,a!F1728,IF($E$2=6,a!F1878,""))))))</f>
        <v>#N/A</v>
      </c>
      <c r="Q10" s="12"/>
      <c r="R10" s="12" t="e">
        <f>IF($E$2=1,a!D2028,IF($E$2=2,a!D2128,IF($E$2=3,a!D2228,IF($E$2=4,a!D2328,IF($E$2=5,a!D2428,IF($E$2=6,a!D2528,""))))))</f>
        <v>#N/A</v>
      </c>
      <c r="S10" s="76" t="e">
        <f>IF($E$2=1,a!E2028,IF($E$2=2,a!E2128,IF($E$2=3,a!E2228,IF($E$2=4,a!E2328,IF($E$2=5,a!E2428,IF($E$2=6,a!E2528,""))))))</f>
        <v>#N/A</v>
      </c>
      <c r="T10" s="12" t="e">
        <f>IF($E$2=1,a!F2028,IF($E$2=2,a!F2128,IF($E$2=3,a!F2228,IF($E$2=4,a!F2328,IF($E$2=5,a!F2428,IF($E$2=6,a!F2528,""))))))</f>
        <v>#N/A</v>
      </c>
      <c r="V10" s="12" t="e">
        <f>IF($E$2=1,a!D2628,IF($E$2=2,a!D2698,IF($E$2=3,a!D2768,IF($E$2=4,a!D2838,IF($E$2=5,a!D2908,IF($E$2=6,a!D2978,IF($E$2=7,a!D3128,"")))))))</f>
        <v>#N/A</v>
      </c>
      <c r="W10" s="76" t="e">
        <f>IF($E$2=1,a!E2628,IF($E$2=2,a!E2698,IF($E$2=3,a!E2768,IF($E$2=4,a!E2838,IF($E$2=5,a!E2908,IF($E$2=6,a!E2978,IF($E$2=7,a!E3128,"")))))))</f>
        <v>#N/A</v>
      </c>
      <c r="X10" s="12" t="e">
        <f>IF($E$2=1,a!F2628,IF($E$2=2,a!F2698,IF($E$2=3,a!F2768,IF($E$2=4,a!F2838,IF($E$2=5,a!F2908,IF($E$2=6,a!F2978,IF($E$2=7,a!F3128,"")))))))</f>
        <v>#N/A</v>
      </c>
      <c r="Z10" s="12" t="e">
        <f>IF($E$2=1,a!D3198,IF($E$2=2,a!D3258,IF($E$2=3,a!D3318,"")))</f>
        <v>#N/A</v>
      </c>
      <c r="AA10" s="76" t="e">
        <f>IF($E$2=1,a!E3198,IF($E$2=2,a!E3258,IF($E$2=3,a!E3318,"")))</f>
        <v>#N/A</v>
      </c>
      <c r="AB10" s="12" t="e">
        <f>IF($E$2=1,a!F3198,IF($E$2=2,a!F3258,IF($E$2=3,a!F3318,"")))</f>
        <v>#N/A</v>
      </c>
      <c r="AD10" s="12" t="e">
        <f>IF($E$2=1,a!D3378,IF($E$2=2,a!D3538,IF($E$2=3,a!D3698,IF($E$2=91,a!D3858,IF($E$2=92,a!D4018,"")))))</f>
        <v>#N/A</v>
      </c>
      <c r="AE10" s="76" t="e">
        <f>IF($E$2=1,a!E3378,IF($E$2=2,a!E3538,IF($E$2=3,a!E3698,IF($E$2=91,a!E3858,IF($E$2=92,a!E4018,"")))))</f>
        <v>#N/A</v>
      </c>
      <c r="AF10" s="12">
        <v>2</v>
      </c>
      <c r="AH10" s="12" t="e">
        <f>IF($E$2=1,a!D4178,IF($E$2=2,a!D4228,IF($E$2=3,a!D4278,"")))</f>
        <v>#N/A</v>
      </c>
      <c r="AI10" s="76" t="e">
        <f>IF($E$2=1,a!E4178,IF($E$2=2,a!E4228,IF($E$2=3,a!E4278,"")))</f>
        <v>#N/A</v>
      </c>
      <c r="AJ10" s="12" t="e">
        <f>IF($E$2=1,a!F4178,IF($E$2=2,a!F4228,IF($E$2=3,a!F4278,"")))</f>
        <v>#N/A</v>
      </c>
      <c r="AK10" s="161"/>
      <c r="AL10" s="161"/>
      <c r="AM10" s="161"/>
    </row>
    <row r="11" spans="2:39" x14ac:dyDescent="0.4">
      <c r="B11" s="12" t="e">
        <f t="shared" si="1"/>
        <v>#N/A</v>
      </c>
      <c r="C11" s="76" t="e">
        <f t="shared" si="2"/>
        <v>#N/A</v>
      </c>
      <c r="D11" s="12" t="e">
        <f t="shared" si="3"/>
        <v>#N/A</v>
      </c>
      <c r="F11" s="12" t="e">
        <f>IF($E$2=1,a!D9,IF($E$2=2,a!D89,IF($E$2=3,a!D169,IF($E$2=4,a!D249,IF($E$2=5,a!D329,IF($E$2=6,a!D409,IF($E$2=7,a!D489,"")))))))</f>
        <v>#N/A</v>
      </c>
      <c r="G11" s="76" t="e">
        <f>IF($E$2=1,a!E9,IF($E$2=2,a!E89,IF($E$2=3,a!E169,IF($E$2=4,a!E249,IF($E$2=5,a!E329,IF($E$2=6,a!E409,IF($E$2=7,a!E489,"")))))))</f>
        <v>#N/A</v>
      </c>
      <c r="H11" s="12" t="e">
        <f>IF($E$2=1,a!F9,IF($E$2=2,a!F89,IF($E$2=3,a!F169,IF($E$2=4,a!F249,IF($E$2=5,a!F329,IF($E$2=6,a!F409,IF($E$2=7,a!F489,"")))))))</f>
        <v>#N/A</v>
      </c>
      <c r="J11" s="12" t="e">
        <f>IF($E$2=1,a!D569,IF($E$2=2,a!D689,IF($E$2=3,a!D809,IF($E$2=4,a!D929,IF($E$2=5,a!D1029,"")))))</f>
        <v>#N/A</v>
      </c>
      <c r="K11" s="76" t="e">
        <f>IF($E$2=1,a!E569,IF($E$2=2,a!E689,IF($E$2=3,a!E809,IF($E$2=4,a!E929,IF($E$2=5,a!E1029,"")))))</f>
        <v>#N/A</v>
      </c>
      <c r="L11" s="12" t="e">
        <f>IF($E$2=1,a!F569,IF($E$2=2,a!F689,IF($E$2=3,a!F809,IF($E$2=4,a!F929,IF($E$2=5,a!F1029,"")))))</f>
        <v>#N/A</v>
      </c>
      <c r="M11" s="161"/>
      <c r="N11" s="12" t="e">
        <f>IF($E$2=1,a!D1129,IF($E$2=2,a!D1279,IF($E$2=3,a!D1429,IF($E$2=4,a!D1579,IF($E$2=5,a!D1729,IF($E$2=6,a!D1879,""))))))</f>
        <v>#N/A</v>
      </c>
      <c r="O11" s="76" t="e">
        <f>IF($E$2=1,a!E1129,IF($E$2=2,a!E1279,IF($E$2=3,a!E1429,IF($E$2=4,a!E1579,IF($E$2=5,a!E1729,IF($E$2=6,a!E1879,""))))))</f>
        <v>#N/A</v>
      </c>
      <c r="P11" s="12" t="e">
        <f>IF($E$2=1,a!F1129,IF($E$2=2,a!F1279,IF($E$2=3,a!F1429,IF($E$2=4,a!F1579,IF($E$2=5,a!F1729,IF($E$2=6,a!F1879,""))))))</f>
        <v>#N/A</v>
      </c>
      <c r="Q11" s="12"/>
      <c r="R11" s="12" t="e">
        <f>IF($E$2=1,a!D2029,IF($E$2=2,a!D2129,IF($E$2=3,a!D2229,IF($E$2=4,a!D2329,IF($E$2=5,a!D2429,IF($E$2=6,a!D2529,""))))))</f>
        <v>#N/A</v>
      </c>
      <c r="S11" s="76" t="e">
        <f>IF($E$2=1,a!E2029,IF($E$2=2,a!E2129,IF($E$2=3,a!E2229,IF($E$2=4,a!E2329,IF($E$2=5,a!E2429,IF($E$2=6,a!E2529,""))))))</f>
        <v>#N/A</v>
      </c>
      <c r="T11" s="12" t="e">
        <f>IF($E$2=1,a!F2029,IF($E$2=2,a!F2129,IF($E$2=3,a!F2229,IF($E$2=4,a!F2329,IF($E$2=5,a!F2429,IF($E$2=6,a!F2529,""))))))</f>
        <v>#N/A</v>
      </c>
      <c r="V11" s="12" t="e">
        <f>IF($E$2=1,a!D2629,IF($E$2=2,a!D2699,IF($E$2=3,a!D2769,IF($E$2=4,a!D2839,IF($E$2=5,a!D2909,IF($E$2=6,a!D2979,IF($E$2=7,a!D3129,"")))))))</f>
        <v>#N/A</v>
      </c>
      <c r="W11" s="76" t="e">
        <f>IF($E$2=1,a!E2629,IF($E$2=2,a!E2699,IF($E$2=3,a!E2769,IF($E$2=4,a!E2839,IF($E$2=5,a!E2909,IF($E$2=6,a!E2979,IF($E$2=7,a!E3129,"")))))))</f>
        <v>#N/A</v>
      </c>
      <c r="X11" s="12" t="e">
        <f>IF($E$2=1,a!F2629,IF($E$2=2,a!F2699,IF($E$2=3,a!F2769,IF($E$2=4,a!F2839,IF($E$2=5,a!F2909,IF($E$2=6,a!F2979,IF($E$2=7,a!F3129,"")))))))</f>
        <v>#N/A</v>
      </c>
      <c r="Z11" s="12" t="e">
        <f>IF($E$2=1,a!D3199,IF($E$2=2,a!D3259,IF($E$2=3,a!D3319,"")))</f>
        <v>#N/A</v>
      </c>
      <c r="AA11" s="76" t="e">
        <f>IF($E$2=1,a!E3199,IF($E$2=2,a!E3259,IF($E$2=3,a!E3319,"")))</f>
        <v>#N/A</v>
      </c>
      <c r="AB11" s="12" t="e">
        <f>IF($E$2=1,a!F3199,IF($E$2=2,a!F3259,IF($E$2=3,a!F3319,"")))</f>
        <v>#N/A</v>
      </c>
      <c r="AD11" s="12" t="e">
        <f>IF($E$2=1,a!D3379,IF($E$2=2,a!D3539,IF($E$2=3,a!D3699,IF($E$2=91,a!D3859,IF($E$2=92,a!D4019,"")))))</f>
        <v>#N/A</v>
      </c>
      <c r="AE11" s="76" t="e">
        <f>IF($E$2=1,a!E3379,IF($E$2=2,a!E3539,IF($E$2=3,a!E3699,IF($E$2=91,a!E3859,IF($E$2=92,a!E4019,"")))))</f>
        <v>#N/A</v>
      </c>
      <c r="AF11" s="12">
        <v>3</v>
      </c>
      <c r="AH11" s="12" t="e">
        <f>IF($E$2=1,a!D4179,IF($E$2=2,a!D4229,IF($E$2=3,a!D4279,"")))</f>
        <v>#N/A</v>
      </c>
      <c r="AI11" s="76" t="e">
        <f>IF($E$2=1,a!E4179,IF($E$2=2,a!E4229,IF($E$2=3,a!E4279,"")))</f>
        <v>#N/A</v>
      </c>
      <c r="AJ11" s="12" t="e">
        <f>IF($E$2=1,a!F4179,IF($E$2=2,a!F4229,IF($E$2=3,a!F4279,"")))</f>
        <v>#N/A</v>
      </c>
      <c r="AK11" s="161"/>
      <c r="AL11" s="161"/>
      <c r="AM11" s="161"/>
    </row>
    <row r="12" spans="2:39" x14ac:dyDescent="0.4">
      <c r="B12" s="12" t="e">
        <f t="shared" si="1"/>
        <v>#N/A</v>
      </c>
      <c r="C12" s="76" t="e">
        <f t="shared" si="2"/>
        <v>#N/A</v>
      </c>
      <c r="D12" s="12" t="e">
        <f t="shared" si="3"/>
        <v>#N/A</v>
      </c>
      <c r="F12" s="12" t="e">
        <f>IF($E$2=1,a!D10,IF($E$2=2,a!D90,IF($E$2=3,a!D170,IF($E$2=4,a!D250,IF($E$2=5,a!D330,IF($E$2=6,a!D410,IF($E$2=7,a!D490,"")))))))</f>
        <v>#N/A</v>
      </c>
      <c r="G12" s="76" t="e">
        <f>IF($E$2=1,a!E10,IF($E$2=2,a!E90,IF($E$2=3,a!E170,IF($E$2=4,a!E250,IF($E$2=5,a!E330,IF($E$2=6,a!E410,IF($E$2=7,a!E490,"")))))))</f>
        <v>#N/A</v>
      </c>
      <c r="H12" s="12" t="e">
        <f>IF($E$2=1,a!F10,IF($E$2=2,a!F90,IF($E$2=3,a!F170,IF($E$2=4,a!F250,IF($E$2=5,a!F330,IF($E$2=6,a!F410,IF($E$2=7,a!F490,"")))))))</f>
        <v>#N/A</v>
      </c>
      <c r="J12" s="12" t="e">
        <f>IF($E$2=1,a!D570,IF($E$2=2,a!D690,IF($E$2=3,a!D810,IF($E$2=4,a!D930,IF($E$2=5,a!D1030,"")))))</f>
        <v>#N/A</v>
      </c>
      <c r="K12" s="76" t="e">
        <f>IF($E$2=1,a!E570,IF($E$2=2,a!E690,IF($E$2=3,a!E810,IF($E$2=4,a!E930,IF($E$2=5,a!E1030,"")))))</f>
        <v>#N/A</v>
      </c>
      <c r="L12" s="12" t="e">
        <f>IF($E$2=1,a!F570,IF($E$2=2,a!F690,IF($E$2=3,a!F810,IF($E$2=4,a!F930,IF($E$2=5,a!F1030,"")))))</f>
        <v>#N/A</v>
      </c>
      <c r="M12" s="161"/>
      <c r="N12" s="12" t="e">
        <f>IF($E$2=1,a!D1130,IF($E$2=2,a!D1280,IF($E$2=3,a!D1430,IF($E$2=4,a!D1580,IF($E$2=5,a!D1730,IF($E$2=6,a!D1880,""))))))</f>
        <v>#N/A</v>
      </c>
      <c r="O12" s="76" t="e">
        <f>IF($E$2=1,a!E1130,IF($E$2=2,a!E1280,IF($E$2=3,a!E1430,IF($E$2=4,a!E1580,IF($E$2=5,a!E1730,IF($E$2=6,a!E1880,""))))))</f>
        <v>#N/A</v>
      </c>
      <c r="P12" s="12" t="e">
        <f>IF($E$2=1,a!F1130,IF($E$2=2,a!F1280,IF($E$2=3,a!F1430,IF($E$2=4,a!F1580,IF($E$2=5,a!F1730,IF($E$2=6,a!F1880,""))))))</f>
        <v>#N/A</v>
      </c>
      <c r="Q12" s="12"/>
      <c r="R12" s="12" t="e">
        <f>IF($E$2=1,a!D2030,IF($E$2=2,a!D2130,IF($E$2=3,a!D2230,IF($E$2=4,a!D2330,IF($E$2=5,a!D2430,IF($E$2=6,a!D2530,""))))))</f>
        <v>#N/A</v>
      </c>
      <c r="S12" s="76" t="e">
        <f>IF($E$2=1,a!E2030,IF($E$2=2,a!E2130,IF($E$2=3,a!E2230,IF($E$2=4,a!E2330,IF($E$2=5,a!E2430,IF($E$2=6,a!E2530,""))))))</f>
        <v>#N/A</v>
      </c>
      <c r="T12" s="12" t="e">
        <f>IF($E$2=1,a!F2030,IF($E$2=2,a!F2130,IF($E$2=3,a!F2230,IF($E$2=4,a!F2330,IF($E$2=5,a!F2430,IF($E$2=6,a!F2530,""))))))</f>
        <v>#N/A</v>
      </c>
      <c r="V12" s="12" t="e">
        <f>IF($E$2=1,a!D2630,IF($E$2=2,a!D2700,IF($E$2=3,a!D2770,IF($E$2=4,a!D2840,IF($E$2=5,a!D2910,IF($E$2=6,a!D2980,IF($E$2=7,a!D3130,"")))))))</f>
        <v>#N/A</v>
      </c>
      <c r="W12" s="76" t="e">
        <f>IF($E$2=1,a!E2630,IF($E$2=2,a!E2700,IF($E$2=3,a!E2770,IF($E$2=4,a!E2840,IF($E$2=5,a!E2910,IF($E$2=6,a!E2980,IF($E$2=7,a!E3130,"")))))))</f>
        <v>#N/A</v>
      </c>
      <c r="X12" s="12" t="e">
        <f>IF($E$2=1,a!F2630,IF($E$2=2,a!F2700,IF($E$2=3,a!F2770,IF($E$2=4,a!F2840,IF($E$2=5,a!F2910,IF($E$2=6,a!F2980,IF($E$2=7,a!F3130,"")))))))</f>
        <v>#N/A</v>
      </c>
      <c r="Z12" s="12" t="e">
        <f>IF($E$2=1,a!D3200,IF($E$2=2,a!D3260,IF($E$2=3,a!D3320,"")))</f>
        <v>#N/A</v>
      </c>
      <c r="AA12" s="76" t="e">
        <f>IF($E$2=1,a!E3200,IF($E$2=2,a!E3260,IF($E$2=3,a!E3320,"")))</f>
        <v>#N/A</v>
      </c>
      <c r="AB12" s="12" t="e">
        <f>IF($E$2=1,a!F3200,IF($E$2=2,a!F3260,IF($E$2=3,a!F3320,"")))</f>
        <v>#N/A</v>
      </c>
      <c r="AD12" s="12" t="e">
        <f>IF($E$2=1,a!D3380,IF($E$2=2,a!D3540,IF($E$2=3,a!D3700,IF($E$2=91,a!D3860,IF($E$2=92,a!D4020,"")))))</f>
        <v>#N/A</v>
      </c>
      <c r="AE12" s="76" t="e">
        <f>IF($E$2=1,a!E3380,IF($E$2=2,a!E3540,IF($E$2=3,a!E3700,IF($E$2=91,a!E3860,IF($E$2=92,a!E4020,"")))))</f>
        <v>#N/A</v>
      </c>
      <c r="AF12" s="12">
        <v>4</v>
      </c>
      <c r="AH12" s="12" t="e">
        <f>IF($E$2=1,a!D4180,IF($E$2=2,a!D4230,IF($E$2=3,a!D4280,"")))</f>
        <v>#N/A</v>
      </c>
      <c r="AI12" s="76" t="e">
        <f>IF($E$2=1,a!E4180,IF($E$2=2,a!E4230,IF($E$2=3,a!E4280,"")))</f>
        <v>#N/A</v>
      </c>
      <c r="AJ12" s="12" t="e">
        <f>IF($E$2=1,a!F4180,IF($E$2=2,a!F4230,IF($E$2=3,a!F4280,"")))</f>
        <v>#N/A</v>
      </c>
      <c r="AK12" s="161"/>
      <c r="AL12" s="161"/>
      <c r="AM12" s="161"/>
    </row>
    <row r="13" spans="2:39" x14ac:dyDescent="0.4">
      <c r="B13" s="12" t="e">
        <f t="shared" si="1"/>
        <v>#N/A</v>
      </c>
      <c r="C13" s="76" t="e">
        <f t="shared" si="2"/>
        <v>#N/A</v>
      </c>
      <c r="D13" s="12" t="e">
        <f t="shared" si="3"/>
        <v>#N/A</v>
      </c>
      <c r="F13" s="12" t="e">
        <f>IF($E$2=1,a!D11,IF($E$2=2,a!D91,IF($E$2=3,a!D171,IF($E$2=4,a!D251,IF($E$2=5,a!D331,IF($E$2=6,a!D411,IF($E$2=7,a!D491,"")))))))</f>
        <v>#N/A</v>
      </c>
      <c r="G13" s="76" t="e">
        <f>IF($E$2=1,a!E11,IF($E$2=2,a!E91,IF($E$2=3,a!E171,IF($E$2=4,a!E251,IF($E$2=5,a!E331,IF($E$2=6,a!E411,IF($E$2=7,a!E491,"")))))))</f>
        <v>#N/A</v>
      </c>
      <c r="H13" s="12" t="e">
        <f>IF($E$2=1,a!F11,IF($E$2=2,a!F91,IF($E$2=3,a!F171,IF($E$2=4,a!F251,IF($E$2=5,a!F331,IF($E$2=6,a!F411,IF($E$2=7,a!F491,"")))))))</f>
        <v>#N/A</v>
      </c>
      <c r="J13" s="12" t="e">
        <f>IF($E$2=1,a!D571,IF($E$2=2,a!D691,IF($E$2=3,a!D811,IF($E$2=4,a!D931,IF($E$2=5,a!D1031,"")))))</f>
        <v>#N/A</v>
      </c>
      <c r="K13" s="76" t="e">
        <f>IF($E$2=1,a!E571,IF($E$2=2,a!E691,IF($E$2=3,a!E811,IF($E$2=4,a!E931,IF($E$2=5,a!E1031,"")))))</f>
        <v>#N/A</v>
      </c>
      <c r="L13" s="12" t="e">
        <f>IF($E$2=1,a!F571,IF($E$2=2,a!F691,IF($E$2=3,a!F811,IF($E$2=4,a!F931,IF($E$2=5,a!F1031,"")))))</f>
        <v>#N/A</v>
      </c>
      <c r="M13" s="161"/>
      <c r="N13" s="12" t="e">
        <f>IF($E$2=1,a!D1131,IF($E$2=2,a!D1281,IF($E$2=3,a!D1431,IF($E$2=4,a!D1581,IF($E$2=5,a!D1731,IF($E$2=6,a!D1881,""))))))</f>
        <v>#N/A</v>
      </c>
      <c r="O13" s="76" t="e">
        <f>IF($E$2=1,a!E1131,IF($E$2=2,a!E1281,IF($E$2=3,a!E1431,IF($E$2=4,a!E1581,IF($E$2=5,a!E1731,IF($E$2=6,a!E1881,""))))))</f>
        <v>#N/A</v>
      </c>
      <c r="P13" s="12" t="e">
        <f>IF($E$2=1,a!F1131,IF($E$2=2,a!F1281,IF($E$2=3,a!F1431,IF($E$2=4,a!F1581,IF($E$2=5,a!F1731,IF($E$2=6,a!F1881,""))))))</f>
        <v>#N/A</v>
      </c>
      <c r="Q13" s="12"/>
      <c r="R13" s="12" t="e">
        <f>IF($E$2=1,a!D2031,IF($E$2=2,a!D2131,IF($E$2=3,a!D2231,IF($E$2=4,a!D2331,IF($E$2=5,a!D2431,IF($E$2=6,a!D2531,""))))))</f>
        <v>#N/A</v>
      </c>
      <c r="S13" s="76" t="e">
        <f>IF($E$2=1,a!E2031,IF($E$2=2,a!E2131,IF($E$2=3,a!E2231,IF($E$2=4,a!E2331,IF($E$2=5,a!E2431,IF($E$2=6,a!E2531,""))))))</f>
        <v>#N/A</v>
      </c>
      <c r="T13" s="12" t="e">
        <f>IF($E$2=1,a!F2031,IF($E$2=2,a!F2131,IF($E$2=3,a!F2231,IF($E$2=4,a!F2331,IF($E$2=5,a!F2431,IF($E$2=6,a!F2531,""))))))</f>
        <v>#N/A</v>
      </c>
      <c r="V13" s="12" t="e">
        <f>IF($E$2=1,a!D2631,IF($E$2=2,a!D2701,IF($E$2=3,a!D2771,IF($E$2=4,a!D2841,IF($E$2=5,a!D2911,IF($E$2=6,a!D2981,IF($E$2=7,a!D3131,"")))))))</f>
        <v>#N/A</v>
      </c>
      <c r="W13" s="76" t="e">
        <f>IF($E$2=1,a!E2631,IF($E$2=2,a!E2701,IF($E$2=3,a!E2771,IF($E$2=4,a!E2841,IF($E$2=5,a!E2911,IF($E$2=6,a!E2981,IF($E$2=7,a!E3131,"")))))))</f>
        <v>#N/A</v>
      </c>
      <c r="X13" s="12" t="e">
        <f>IF($E$2=1,a!F2631,IF($E$2=2,a!F2701,IF($E$2=3,a!F2771,IF($E$2=4,a!F2841,IF($E$2=5,a!F2911,IF($E$2=6,a!F2981,IF($E$2=7,a!F3131,"")))))))</f>
        <v>#N/A</v>
      </c>
      <c r="Z13" s="12" t="e">
        <f>IF($E$2=1,a!D3201,IF($E$2=2,a!D3261,IF($E$2=3,a!D3321,"")))</f>
        <v>#N/A</v>
      </c>
      <c r="AA13" s="76" t="e">
        <f>IF($E$2=1,a!E3201,IF($E$2=2,a!E3261,IF($E$2=3,a!E3321,"")))</f>
        <v>#N/A</v>
      </c>
      <c r="AB13" s="12" t="e">
        <f>IF($E$2=1,a!F3201,IF($E$2=2,a!F3261,IF($E$2=3,a!F3321,"")))</f>
        <v>#N/A</v>
      </c>
      <c r="AD13" s="12" t="e">
        <f>IF($E$2=1,a!D3381,IF($E$2=2,a!D3541,IF($E$2=3,a!D3701,IF($E$2=91,a!D3861,IF($E$2=92,a!D4021,"")))))</f>
        <v>#N/A</v>
      </c>
      <c r="AE13" s="76" t="e">
        <f>IF($E$2=1,a!E3381,IF($E$2=2,a!E3541,IF($E$2=3,a!E3701,IF($E$2=91,a!E3861,IF($E$2=92,a!E4021,"")))))</f>
        <v>#N/A</v>
      </c>
      <c r="AF13" s="12">
        <v>6</v>
      </c>
      <c r="AH13" s="12" t="e">
        <f>IF($E$2=1,a!D4181,IF($E$2=2,a!D4231,IF($E$2=3,a!D4281,"")))</f>
        <v>#N/A</v>
      </c>
      <c r="AI13" s="76" t="e">
        <f>IF($E$2=1,a!E4181,IF($E$2=2,a!E4231,IF($E$2=3,a!E4281,"")))</f>
        <v>#N/A</v>
      </c>
      <c r="AJ13" s="12" t="e">
        <f>IF($E$2=1,a!F4181,IF($E$2=2,a!F4231,IF($E$2=3,a!F4281,"")))</f>
        <v>#N/A</v>
      </c>
      <c r="AK13" s="161"/>
      <c r="AL13" s="161"/>
      <c r="AM13" s="161"/>
    </row>
    <row r="14" spans="2:39" x14ac:dyDescent="0.4">
      <c r="B14" s="12" t="e">
        <f t="shared" si="1"/>
        <v>#N/A</v>
      </c>
      <c r="C14" s="76" t="e">
        <f t="shared" si="2"/>
        <v>#N/A</v>
      </c>
      <c r="D14" s="12" t="e">
        <f t="shared" si="3"/>
        <v>#N/A</v>
      </c>
      <c r="F14" s="12" t="e">
        <f>IF($E$2=1,a!D12,IF($E$2=2,a!D92,IF($E$2=3,a!D172,IF($E$2=4,a!D252,IF($E$2=5,a!D332,IF($E$2=6,a!D412,IF($E$2=7,a!D492,"")))))))</f>
        <v>#N/A</v>
      </c>
      <c r="G14" s="76" t="e">
        <f>IF($E$2=1,a!E12,IF($E$2=2,a!E92,IF($E$2=3,a!E172,IF($E$2=4,a!E252,IF($E$2=5,a!E332,IF($E$2=6,a!E412,IF($E$2=7,a!E492,"")))))))</f>
        <v>#N/A</v>
      </c>
      <c r="H14" s="12" t="e">
        <f>IF($E$2=1,a!F12,IF($E$2=2,a!F92,IF($E$2=3,a!F172,IF($E$2=4,a!F252,IF($E$2=5,a!F332,IF($E$2=6,a!F412,IF($E$2=7,a!F492,"")))))))</f>
        <v>#N/A</v>
      </c>
      <c r="J14" s="12" t="e">
        <f>IF($E$2=1,a!D572,IF($E$2=2,a!D692,IF($E$2=3,a!D812,IF($E$2=4,a!D932,IF($E$2=5,a!D1032,"")))))</f>
        <v>#N/A</v>
      </c>
      <c r="K14" s="76" t="e">
        <f>IF($E$2=1,a!E572,IF($E$2=2,a!E692,IF($E$2=3,a!E812,IF($E$2=4,a!E932,IF($E$2=5,a!E1032,"")))))</f>
        <v>#N/A</v>
      </c>
      <c r="L14" s="12" t="e">
        <f>IF($E$2=1,a!F572,IF($E$2=2,a!F692,IF($E$2=3,a!F812,IF($E$2=4,a!F932,IF($E$2=5,a!F1032,"")))))</f>
        <v>#N/A</v>
      </c>
      <c r="M14" s="161"/>
      <c r="N14" s="12" t="e">
        <f>IF($E$2=1,a!D1132,IF($E$2=2,a!D1282,IF($E$2=3,a!D1432,IF($E$2=4,a!D1582,IF($E$2=5,a!D1732,IF($E$2=6,a!D1882,""))))))</f>
        <v>#N/A</v>
      </c>
      <c r="O14" s="76" t="e">
        <f>IF($E$2=1,a!E1132,IF($E$2=2,a!E1282,IF($E$2=3,a!E1432,IF($E$2=4,a!E1582,IF($E$2=5,a!E1732,IF($E$2=6,a!E1882,""))))))</f>
        <v>#N/A</v>
      </c>
      <c r="P14" s="12" t="e">
        <f>IF($E$2=1,a!F1132,IF($E$2=2,a!F1282,IF($E$2=3,a!F1432,IF($E$2=4,a!F1582,IF($E$2=5,a!F1732,IF($E$2=6,a!F1882,""))))))</f>
        <v>#N/A</v>
      </c>
      <c r="Q14" s="12"/>
      <c r="R14" s="12" t="e">
        <f>IF($E$2=1,a!D2032,IF($E$2=2,a!D2132,IF($E$2=3,a!D2232,IF($E$2=4,a!D2332,IF($E$2=5,a!D2432,IF($E$2=6,a!D2532,""))))))</f>
        <v>#N/A</v>
      </c>
      <c r="S14" s="76" t="e">
        <f>IF($E$2=1,a!E2032,IF($E$2=2,a!E2132,IF($E$2=3,a!E2232,IF($E$2=4,a!E2332,IF($E$2=5,a!E2432,IF($E$2=6,a!E2532,""))))))</f>
        <v>#N/A</v>
      </c>
      <c r="T14" s="12" t="e">
        <f>IF($E$2=1,a!F2032,IF($E$2=2,a!F2132,IF($E$2=3,a!F2232,IF($E$2=4,a!F2332,IF($E$2=5,a!F2432,IF($E$2=6,a!F2532,""))))))</f>
        <v>#N/A</v>
      </c>
      <c r="V14" s="12" t="e">
        <f>IF($E$2=1,a!D2632,IF($E$2=2,a!D2702,IF($E$2=3,a!D2772,IF($E$2=4,a!D2842,IF($E$2=5,a!D2912,IF($E$2=6,a!D2982,IF($E$2=7,a!D3132,"")))))))</f>
        <v>#N/A</v>
      </c>
      <c r="W14" s="76" t="e">
        <f>IF($E$2=1,a!E2632,IF($E$2=2,a!E2702,IF($E$2=3,a!E2772,IF($E$2=4,a!E2842,IF($E$2=5,a!E2912,IF($E$2=6,a!E2982,IF($E$2=7,a!E3132,"")))))))</f>
        <v>#N/A</v>
      </c>
      <c r="X14" s="12" t="e">
        <f>IF($E$2=1,a!F2632,IF($E$2=2,a!F2702,IF($E$2=3,a!F2772,IF($E$2=4,a!F2842,IF($E$2=5,a!F2912,IF($E$2=6,a!F2982,IF($E$2=7,a!F3132,"")))))))</f>
        <v>#N/A</v>
      </c>
      <c r="Z14" s="12" t="e">
        <f>IF($E$2=1,a!D3202,IF($E$2=2,a!D3262,IF($E$2=3,a!D3322,"")))</f>
        <v>#N/A</v>
      </c>
      <c r="AA14" s="76" t="e">
        <f>IF($E$2=1,a!E3202,IF($E$2=2,a!E3262,IF($E$2=3,a!E3322,"")))</f>
        <v>#N/A</v>
      </c>
      <c r="AB14" s="12" t="e">
        <f>IF($E$2=1,a!F3202,IF($E$2=2,a!F3262,IF($E$2=3,a!F3322,"")))</f>
        <v>#N/A</v>
      </c>
      <c r="AD14" s="12" t="e">
        <f>IF($E$2=1,a!D3382,IF($E$2=2,a!D3542,IF($E$2=3,a!D3702,IF($E$2=91,a!D3862,IF($E$2=92,a!D4022,"")))))</f>
        <v>#N/A</v>
      </c>
      <c r="AE14" s="76" t="e">
        <f>IF($E$2=1,a!E3382,IF($E$2=2,a!E3542,IF($E$2=3,a!E3702,IF($E$2=91,a!E3862,IF($E$2=92,a!E4022,"")))))</f>
        <v>#N/A</v>
      </c>
      <c r="AF14" s="12">
        <v>7</v>
      </c>
      <c r="AH14" s="12" t="e">
        <f>IF($E$2=1,a!D4182,IF($E$2=2,a!D4232,IF($E$2=3,a!D4282,"")))</f>
        <v>#N/A</v>
      </c>
      <c r="AI14" s="76" t="e">
        <f>IF($E$2=1,a!E4182,IF($E$2=2,a!E4232,IF($E$2=3,a!E4282,"")))</f>
        <v>#N/A</v>
      </c>
      <c r="AJ14" s="12" t="e">
        <f>IF($E$2=1,a!F4182,IF($E$2=2,a!F4232,IF($E$2=3,a!F4282,"")))</f>
        <v>#N/A</v>
      </c>
      <c r="AK14" s="161"/>
      <c r="AL14" s="161"/>
      <c r="AM14" s="161"/>
    </row>
    <row r="15" spans="2:39" x14ac:dyDescent="0.4">
      <c r="B15" s="12" t="e">
        <f t="shared" si="1"/>
        <v>#N/A</v>
      </c>
      <c r="C15" s="76" t="e">
        <f t="shared" si="2"/>
        <v>#N/A</v>
      </c>
      <c r="D15" s="12" t="e">
        <f t="shared" si="3"/>
        <v>#N/A</v>
      </c>
      <c r="F15" s="12" t="e">
        <f>IF($E$2=1,a!D13,IF($E$2=2,a!D93,IF($E$2=3,a!D173,IF($E$2=4,a!D253,IF($E$2=5,a!D333,IF($E$2=6,a!D413,IF($E$2=7,a!D493,"")))))))</f>
        <v>#N/A</v>
      </c>
      <c r="G15" s="76" t="e">
        <f>IF($E$2=1,a!E13,IF($E$2=2,a!E93,IF($E$2=3,a!E173,IF($E$2=4,a!E253,IF($E$2=5,a!E333,IF($E$2=6,a!E413,IF($E$2=7,a!E493,"")))))))</f>
        <v>#N/A</v>
      </c>
      <c r="H15" s="12" t="e">
        <f>IF($E$2=1,a!F13,IF($E$2=2,a!F93,IF($E$2=3,a!F173,IF($E$2=4,a!F253,IF($E$2=5,a!F333,IF($E$2=6,a!F413,IF($E$2=7,a!F493,"")))))))</f>
        <v>#N/A</v>
      </c>
      <c r="J15" s="12" t="e">
        <f>IF($E$2=1,a!D573,IF($E$2=2,a!D693,IF($E$2=3,a!D813,IF($E$2=4,a!D933,IF($E$2=5,a!D1033,"")))))</f>
        <v>#N/A</v>
      </c>
      <c r="K15" s="76" t="e">
        <f>IF($E$2=1,a!E573,IF($E$2=2,a!E693,IF($E$2=3,a!E813,IF($E$2=4,a!E933,IF($E$2=5,a!E1033,"")))))</f>
        <v>#N/A</v>
      </c>
      <c r="L15" s="12" t="e">
        <f>IF($E$2=1,a!F573,IF($E$2=2,a!F693,IF($E$2=3,a!F813,IF($E$2=4,a!F933,IF($E$2=5,a!F1033,"")))))</f>
        <v>#N/A</v>
      </c>
      <c r="M15" s="161"/>
      <c r="N15" s="12" t="e">
        <f>IF($E$2=1,a!D1133,IF($E$2=2,a!D1283,IF($E$2=3,a!D1433,IF($E$2=4,a!D1583,IF($E$2=5,a!D1733,IF($E$2=6,a!D1883,""))))))</f>
        <v>#N/A</v>
      </c>
      <c r="O15" s="76" t="e">
        <f>IF($E$2=1,a!E1133,IF($E$2=2,a!E1283,IF($E$2=3,a!E1433,IF($E$2=4,a!E1583,IF($E$2=5,a!E1733,IF($E$2=6,a!E1883,""))))))</f>
        <v>#N/A</v>
      </c>
      <c r="P15" s="12" t="e">
        <f>IF($E$2=1,a!F1133,IF($E$2=2,a!F1283,IF($E$2=3,a!F1433,IF($E$2=4,a!F1583,IF($E$2=5,a!F1733,IF($E$2=6,a!F1883,""))))))</f>
        <v>#N/A</v>
      </c>
      <c r="Q15" s="12"/>
      <c r="R15" s="12" t="e">
        <f>IF($E$2=1,a!D2033,IF($E$2=2,a!D2133,IF($E$2=3,a!D2233,IF($E$2=4,a!D2333,IF($E$2=5,a!D2433,IF($E$2=6,a!D2533,""))))))</f>
        <v>#N/A</v>
      </c>
      <c r="S15" s="76" t="e">
        <f>IF($E$2=1,a!E2033,IF($E$2=2,a!E2133,IF($E$2=3,a!E2233,IF($E$2=4,a!E2333,IF($E$2=5,a!E2433,IF($E$2=6,a!E2533,""))))))</f>
        <v>#N/A</v>
      </c>
      <c r="T15" s="12" t="e">
        <f>IF($E$2=1,a!F2033,IF($E$2=2,a!F2133,IF($E$2=3,a!F2233,IF($E$2=4,a!F2333,IF($E$2=5,a!F2433,IF($E$2=6,a!F2533,""))))))</f>
        <v>#N/A</v>
      </c>
      <c r="V15" s="12" t="e">
        <f>IF($E$2=1,a!D2633,IF($E$2=2,a!D2703,IF($E$2=3,a!D2773,IF($E$2=4,a!D2843,IF($E$2=5,a!D2913,IF($E$2=6,a!D2983,IF($E$2=7,a!D3133,"")))))))</f>
        <v>#N/A</v>
      </c>
      <c r="W15" s="76" t="e">
        <f>IF($E$2=1,a!E2633,IF($E$2=2,a!E2703,IF($E$2=3,a!E2773,IF($E$2=4,a!E2843,IF($E$2=5,a!E2913,IF($E$2=6,a!E2983,IF($E$2=7,a!E3133,"")))))))</f>
        <v>#N/A</v>
      </c>
      <c r="X15" s="12" t="e">
        <f>IF($E$2=1,a!F2633,IF($E$2=2,a!F2703,IF($E$2=3,a!F2773,IF($E$2=4,a!F2843,IF($E$2=5,a!F2913,IF($E$2=6,a!F2983,IF($E$2=7,a!F3133,"")))))))</f>
        <v>#N/A</v>
      </c>
      <c r="Z15" s="12" t="e">
        <f>IF($E$2=1,a!D3203,IF($E$2=2,a!D3263,IF($E$2=3,a!D3323,"")))</f>
        <v>#N/A</v>
      </c>
      <c r="AA15" s="76" t="e">
        <f>IF($E$2=1,a!E3203,IF($E$2=2,a!E3263,IF($E$2=3,a!E3323,"")))</f>
        <v>#N/A</v>
      </c>
      <c r="AB15" s="12" t="e">
        <f>IF($E$2=1,a!F3203,IF($E$2=2,a!F3263,IF($E$2=3,a!F3323,"")))</f>
        <v>#N/A</v>
      </c>
      <c r="AD15" s="12" t="e">
        <f>IF($E$2=1,a!D3383,IF($E$2=2,a!D3543,IF($E$2=3,a!D3703,IF($E$2=91,a!D3863,IF($E$2=92,a!D4023,"")))))</f>
        <v>#N/A</v>
      </c>
      <c r="AE15" s="76" t="e">
        <f>IF($E$2=1,a!E3383,IF($E$2=2,a!E3543,IF($E$2=3,a!E3703,IF($E$2=91,a!E3863,IF($E$2=92,a!E4023,"")))))</f>
        <v>#N/A</v>
      </c>
      <c r="AF15" s="12">
        <v>9</v>
      </c>
      <c r="AH15" s="12" t="e">
        <f>IF($E$2=1,a!D4183,IF($E$2=2,a!D4233,IF($E$2=3,a!D4283,"")))</f>
        <v>#N/A</v>
      </c>
      <c r="AI15" s="76" t="e">
        <f>IF($E$2=1,a!E4183,IF($E$2=2,a!E4233,IF($E$2=3,a!E4283,"")))</f>
        <v>#N/A</v>
      </c>
      <c r="AJ15" s="12" t="e">
        <f>IF($E$2=1,a!F4183,IF($E$2=2,a!F4233,IF($E$2=3,a!F4283,"")))</f>
        <v>#N/A</v>
      </c>
      <c r="AK15" s="161"/>
      <c r="AL15" s="161"/>
      <c r="AM15" s="161"/>
    </row>
    <row r="16" spans="2:39" x14ac:dyDescent="0.4">
      <c r="B16" s="12" t="e">
        <f t="shared" si="1"/>
        <v>#N/A</v>
      </c>
      <c r="C16" s="76" t="e">
        <f t="shared" si="2"/>
        <v>#N/A</v>
      </c>
      <c r="D16" s="12" t="e">
        <f t="shared" si="3"/>
        <v>#N/A</v>
      </c>
      <c r="F16" s="12" t="e">
        <f>IF($E$2=1,a!D14,IF($E$2=2,a!D94,IF($E$2=3,a!D174,IF($E$2=4,a!D254,IF($E$2=5,a!D334,IF($E$2=6,a!D414,IF($E$2=7,a!D494,"")))))))</f>
        <v>#N/A</v>
      </c>
      <c r="G16" s="76" t="e">
        <f>IF($E$2=1,a!E14,IF($E$2=2,a!E94,IF($E$2=3,a!E174,IF($E$2=4,a!E254,IF($E$2=5,a!E334,IF($E$2=6,a!E414,IF($E$2=7,a!E494,"")))))))</f>
        <v>#N/A</v>
      </c>
      <c r="H16" s="12" t="e">
        <f>IF($E$2=1,a!F14,IF($E$2=2,a!F94,IF($E$2=3,a!F174,IF($E$2=4,a!F254,IF($E$2=5,a!F334,IF($E$2=6,a!F414,IF($E$2=7,a!F494,"")))))))</f>
        <v>#N/A</v>
      </c>
      <c r="J16" s="12" t="e">
        <f>IF($E$2=1,a!D574,IF($E$2=2,a!D694,IF($E$2=3,a!D814,IF($E$2=4,a!D934,IF($E$2=5,a!D1034,"")))))</f>
        <v>#N/A</v>
      </c>
      <c r="K16" s="76" t="e">
        <f>IF($E$2=1,a!E574,IF($E$2=2,a!E694,IF($E$2=3,a!E814,IF($E$2=4,a!E934,IF($E$2=5,a!E1034,"")))))</f>
        <v>#N/A</v>
      </c>
      <c r="L16" s="12" t="e">
        <f>IF($E$2=1,a!F574,IF($E$2=2,a!F694,IF($E$2=3,a!F814,IF($E$2=4,a!F934,IF($E$2=5,a!F1034,"")))))</f>
        <v>#N/A</v>
      </c>
      <c r="M16" s="161"/>
      <c r="N16" s="12" t="e">
        <f>IF($E$2=1,a!D1134,IF($E$2=2,a!D1284,IF($E$2=3,a!D1434,IF($E$2=4,a!D1584,IF($E$2=5,a!D1734,IF($E$2=6,a!D1884,""))))))</f>
        <v>#N/A</v>
      </c>
      <c r="O16" s="76" t="e">
        <f>IF($E$2=1,a!E1134,IF($E$2=2,a!E1284,IF($E$2=3,a!E1434,IF($E$2=4,a!E1584,IF($E$2=5,a!E1734,IF($E$2=6,a!E1884,""))))))</f>
        <v>#N/A</v>
      </c>
      <c r="P16" s="12" t="e">
        <f>IF($E$2=1,a!F1134,IF($E$2=2,a!F1284,IF($E$2=3,a!F1434,IF($E$2=4,a!F1584,IF($E$2=5,a!F1734,IF($E$2=6,a!F1884,""))))))</f>
        <v>#N/A</v>
      </c>
      <c r="Q16" s="12"/>
      <c r="R16" s="12" t="e">
        <f>IF($E$2=1,a!D2034,IF($E$2=2,a!D2134,IF($E$2=3,a!D2234,IF($E$2=4,a!D2334,IF($E$2=5,a!D2434,IF($E$2=6,a!D2534,""))))))</f>
        <v>#N/A</v>
      </c>
      <c r="S16" s="76" t="e">
        <f>IF($E$2=1,a!E2034,IF($E$2=2,a!E2134,IF($E$2=3,a!E2234,IF($E$2=4,a!E2334,IF($E$2=5,a!E2434,IF($E$2=6,a!E2534,""))))))</f>
        <v>#N/A</v>
      </c>
      <c r="T16" s="12" t="e">
        <f>IF($E$2=1,a!F2034,IF($E$2=2,a!F2134,IF($E$2=3,a!F2234,IF($E$2=4,a!F2334,IF($E$2=5,a!F2434,IF($E$2=6,a!F2534,""))))))</f>
        <v>#N/A</v>
      </c>
      <c r="V16" s="12" t="e">
        <f>IF($E$2=1,a!D2634,IF($E$2=2,a!D2704,IF($E$2=3,a!D2774,IF($E$2=4,a!D2844,IF($E$2=5,a!D2914,IF($E$2=6,a!D2984,IF($E$2=7,a!D3134,"")))))))</f>
        <v>#N/A</v>
      </c>
      <c r="W16" s="76" t="e">
        <f>IF($E$2=1,a!E2634,IF($E$2=2,a!E2704,IF($E$2=3,a!E2774,IF($E$2=4,a!E2844,IF($E$2=5,a!E2914,IF($E$2=6,a!E2984,IF($E$2=7,a!E3134,"")))))))</f>
        <v>#N/A</v>
      </c>
      <c r="X16" s="12" t="e">
        <f>IF($E$2=1,a!F2634,IF($E$2=2,a!F2704,IF($E$2=3,a!F2774,IF($E$2=4,a!F2844,IF($E$2=5,a!F2914,IF($E$2=6,a!F2984,IF($E$2=7,a!F3134,"")))))))</f>
        <v>#N/A</v>
      </c>
      <c r="Z16" s="12" t="e">
        <f>IF($E$2=1,a!D3204,IF($E$2=2,a!D3264,IF($E$2=3,a!D3324,"")))</f>
        <v>#N/A</v>
      </c>
      <c r="AA16" s="76" t="e">
        <f>IF($E$2=1,a!E3204,IF($E$2=2,a!E3264,IF($E$2=3,a!E3324,"")))</f>
        <v>#N/A</v>
      </c>
      <c r="AB16" s="12" t="e">
        <f>IF($E$2=1,a!F3204,IF($E$2=2,a!F3264,IF($E$2=3,a!F3324,"")))</f>
        <v>#N/A</v>
      </c>
      <c r="AD16" s="12" t="e">
        <f>IF($E$2=1,a!D3384,IF($E$2=2,a!D3544,IF($E$2=3,a!D3704,IF($E$2=91,a!D3864,IF($E$2=92,a!D4024,"")))))</f>
        <v>#N/A</v>
      </c>
      <c r="AE16" s="76" t="e">
        <f>IF($E$2=1,a!E3384,IF($E$2=2,a!E3544,IF($E$2=3,a!E3704,IF($E$2=91,a!E3864,IF($E$2=92,a!E4024,"")))))</f>
        <v>#N/A</v>
      </c>
      <c r="AF16" s="12">
        <v>12</v>
      </c>
      <c r="AH16" s="12" t="e">
        <f>IF($E$2=1,a!D4184,IF($E$2=2,a!D4234,IF($E$2=3,a!D4284,"")))</f>
        <v>#N/A</v>
      </c>
      <c r="AI16" s="76" t="e">
        <f>IF($E$2=1,a!E4184,IF($E$2=2,a!E4234,IF($E$2=3,a!E4284,"")))</f>
        <v>#N/A</v>
      </c>
      <c r="AJ16" s="12" t="e">
        <f>IF($E$2=1,a!F4184,IF($E$2=2,a!F4234,IF($E$2=3,a!F4284,"")))</f>
        <v>#N/A</v>
      </c>
      <c r="AK16" s="161"/>
      <c r="AL16" s="161"/>
      <c r="AM16" s="161"/>
    </row>
    <row r="17" spans="2:39" x14ac:dyDescent="0.4">
      <c r="B17" s="12" t="e">
        <f t="shared" si="1"/>
        <v>#N/A</v>
      </c>
      <c r="C17" s="76" t="e">
        <f t="shared" si="2"/>
        <v>#N/A</v>
      </c>
      <c r="D17" s="12" t="e">
        <f t="shared" si="3"/>
        <v>#N/A</v>
      </c>
      <c r="F17" s="12" t="e">
        <f>IF($E$2=1,a!D15,IF($E$2=2,a!D95,IF($E$2=3,a!D175,IF($E$2=4,a!D255,IF($E$2=5,a!D335,IF($E$2=6,a!D415,IF($E$2=7,a!D495,"")))))))</f>
        <v>#N/A</v>
      </c>
      <c r="G17" s="76" t="e">
        <f>IF($E$2=1,a!E15,IF($E$2=2,a!E95,IF($E$2=3,a!E175,IF($E$2=4,a!E255,IF($E$2=5,a!E335,IF($E$2=6,a!E415,IF($E$2=7,a!E495,"")))))))</f>
        <v>#N/A</v>
      </c>
      <c r="H17" s="12" t="e">
        <f>IF($E$2=1,a!F15,IF($E$2=2,a!F95,IF($E$2=3,a!F175,IF($E$2=4,a!F255,IF($E$2=5,a!F335,IF($E$2=6,a!F415,IF($E$2=7,a!F495,"")))))))</f>
        <v>#N/A</v>
      </c>
      <c r="J17" s="12" t="e">
        <f>IF($E$2=1,a!D575,IF($E$2=2,a!D695,IF($E$2=3,a!D815,IF($E$2=4,a!D935,IF($E$2=5,a!D1035,"")))))</f>
        <v>#N/A</v>
      </c>
      <c r="K17" s="76" t="e">
        <f>IF($E$2=1,a!E575,IF($E$2=2,a!E695,IF($E$2=3,a!E815,IF($E$2=4,a!E935,IF($E$2=5,a!E1035,"")))))</f>
        <v>#N/A</v>
      </c>
      <c r="L17" s="12" t="e">
        <f>IF($E$2=1,a!F575,IF($E$2=2,a!F695,IF($E$2=3,a!F815,IF($E$2=4,a!F935,IF($E$2=5,a!F1035,"")))))</f>
        <v>#N/A</v>
      </c>
      <c r="M17" s="161"/>
      <c r="N17" s="12" t="e">
        <f>IF($E$2=1,a!D1135,IF($E$2=2,a!D1285,IF($E$2=3,a!D1435,IF($E$2=4,a!D1585,IF($E$2=5,a!D1735,IF($E$2=6,a!D1885,""))))))</f>
        <v>#N/A</v>
      </c>
      <c r="O17" s="76" t="e">
        <f>IF($E$2=1,a!E1135,IF($E$2=2,a!E1285,IF($E$2=3,a!E1435,IF($E$2=4,a!E1585,IF($E$2=5,a!E1735,IF($E$2=6,a!E1885,""))))))</f>
        <v>#N/A</v>
      </c>
      <c r="P17" s="12" t="e">
        <f>IF($E$2=1,a!F1135,IF($E$2=2,a!F1285,IF($E$2=3,a!F1435,IF($E$2=4,a!F1585,IF($E$2=5,a!F1735,IF($E$2=6,a!F1885,""))))))</f>
        <v>#N/A</v>
      </c>
      <c r="Q17" s="12"/>
      <c r="R17" s="12" t="e">
        <f>IF($E$2=1,a!D2035,IF($E$2=2,a!D2135,IF($E$2=3,a!D2235,IF($E$2=4,a!D2335,IF($E$2=5,a!D2435,IF($E$2=6,a!D2535,""))))))</f>
        <v>#N/A</v>
      </c>
      <c r="S17" s="76" t="e">
        <f>IF($E$2=1,a!E2035,IF($E$2=2,a!E2135,IF($E$2=3,a!E2235,IF($E$2=4,a!E2335,IF($E$2=5,a!E2435,IF($E$2=6,a!E2535,""))))))</f>
        <v>#N/A</v>
      </c>
      <c r="T17" s="12" t="e">
        <f>IF($E$2=1,a!F2035,IF($E$2=2,a!F2135,IF($E$2=3,a!F2235,IF($E$2=4,a!F2335,IF($E$2=5,a!F2435,IF($E$2=6,a!F2535,""))))))</f>
        <v>#N/A</v>
      </c>
      <c r="V17" s="12" t="e">
        <f>IF($E$2=1,a!D2635,IF($E$2=2,a!D2705,IF($E$2=3,a!D2775,IF($E$2=4,a!D2845,IF($E$2=5,a!D2915,IF($E$2=6,a!D2985,IF($E$2=7,a!D3135,"")))))))</f>
        <v>#N/A</v>
      </c>
      <c r="W17" s="76" t="e">
        <f>IF($E$2=1,a!E2635,IF($E$2=2,a!E2705,IF($E$2=3,a!E2775,IF($E$2=4,a!E2845,IF($E$2=5,a!E2915,IF($E$2=6,a!E2985,IF($E$2=7,a!E3135,"")))))))</f>
        <v>#N/A</v>
      </c>
      <c r="X17" s="12" t="e">
        <f>IF($E$2=1,a!F2635,IF($E$2=2,a!F2705,IF($E$2=3,a!F2775,IF($E$2=4,a!F2845,IF($E$2=5,a!F2915,IF($E$2=6,a!F2985,IF($E$2=7,a!F3135,"")))))))</f>
        <v>#N/A</v>
      </c>
      <c r="Z17" s="12" t="e">
        <f>IF($E$2=1,a!D3205,IF($E$2=2,a!D3265,IF($E$2=3,a!D3325,"")))</f>
        <v>#N/A</v>
      </c>
      <c r="AA17" s="76" t="e">
        <f>IF($E$2=1,a!E3205,IF($E$2=2,a!E3265,IF($E$2=3,a!E3325,"")))</f>
        <v>#N/A</v>
      </c>
      <c r="AB17" s="12" t="e">
        <f>IF($E$2=1,a!F3205,IF($E$2=2,a!F3265,IF($E$2=3,a!F3325,"")))</f>
        <v>#N/A</v>
      </c>
      <c r="AD17" s="12" t="e">
        <f>IF($E$2=1,a!D3385,IF($E$2=2,a!D3545,IF($E$2=3,a!D3705,IF($E$2=91,a!D3865,IF($E$2=92,a!D4025,"")))))</f>
        <v>#N/A</v>
      </c>
      <c r="AE17" s="76" t="e">
        <f>IF($E$2=1,a!E3385,IF($E$2=2,a!E3545,IF($E$2=3,a!E3705,IF($E$2=91,a!E3865,IF($E$2=92,a!E4025,"")))))</f>
        <v>#N/A</v>
      </c>
      <c r="AF17" s="12">
        <v>14</v>
      </c>
      <c r="AH17" s="12" t="e">
        <f>IF($E$2=1,a!D4185,IF($E$2=2,a!D4235,IF($E$2=3,a!D4285,"")))</f>
        <v>#N/A</v>
      </c>
      <c r="AI17" s="76" t="e">
        <f>IF($E$2=1,a!E4185,IF($E$2=2,a!E4235,IF($E$2=3,a!E4285,"")))</f>
        <v>#N/A</v>
      </c>
      <c r="AJ17" s="12" t="e">
        <f>IF($E$2=1,a!F4185,IF($E$2=2,a!F4235,IF($E$2=3,a!F4285,"")))</f>
        <v>#N/A</v>
      </c>
      <c r="AK17" s="161"/>
      <c r="AL17" s="161"/>
      <c r="AM17" s="161"/>
    </row>
    <row r="18" spans="2:39" x14ac:dyDescent="0.4">
      <c r="B18" s="12" t="e">
        <f t="shared" si="1"/>
        <v>#N/A</v>
      </c>
      <c r="C18" s="76" t="e">
        <f t="shared" si="2"/>
        <v>#N/A</v>
      </c>
      <c r="D18" s="12" t="e">
        <f t="shared" si="3"/>
        <v>#N/A</v>
      </c>
      <c r="F18" s="12" t="e">
        <f>IF($E$2=1,a!D16,IF($E$2=2,a!D96,IF($E$2=3,a!D176,IF($E$2=4,a!D256,IF($E$2=5,a!D336,IF($E$2=6,a!D416,IF($E$2=7,a!D496,"")))))))</f>
        <v>#N/A</v>
      </c>
      <c r="G18" s="76" t="e">
        <f>IF($E$2=1,a!E16,IF($E$2=2,a!E96,IF($E$2=3,a!E176,IF($E$2=4,a!E256,IF($E$2=5,a!E336,IF($E$2=6,a!E416,IF($E$2=7,a!E496,"")))))))</f>
        <v>#N/A</v>
      </c>
      <c r="H18" s="12" t="e">
        <f>IF($E$2=1,a!F16,IF($E$2=2,a!F96,IF($E$2=3,a!F176,IF($E$2=4,a!F256,IF($E$2=5,a!F336,IF($E$2=6,a!F416,IF($E$2=7,a!F496,"")))))))</f>
        <v>#N/A</v>
      </c>
      <c r="J18" s="12" t="e">
        <f>IF($E$2=1,a!D576,IF($E$2=2,a!D696,IF($E$2=3,a!D816,IF($E$2=4,a!D936,IF($E$2=5,a!D1036,"")))))</f>
        <v>#N/A</v>
      </c>
      <c r="K18" s="76" t="e">
        <f>IF($E$2=1,a!E576,IF($E$2=2,a!E696,IF($E$2=3,a!E816,IF($E$2=4,a!E936,IF($E$2=5,a!E1036,"")))))</f>
        <v>#N/A</v>
      </c>
      <c r="L18" s="12" t="e">
        <f>IF($E$2=1,a!F576,IF($E$2=2,a!F696,IF($E$2=3,a!F816,IF($E$2=4,a!F936,IF($E$2=5,a!F1036,"")))))</f>
        <v>#N/A</v>
      </c>
      <c r="M18" s="161"/>
      <c r="N18" s="12" t="e">
        <f>IF($E$2=1,a!D1136,IF($E$2=2,a!D1286,IF($E$2=3,a!D1436,IF($E$2=4,a!D1586,IF($E$2=5,a!D1736,IF($E$2=6,a!D1886,""))))))</f>
        <v>#N/A</v>
      </c>
      <c r="O18" s="76" t="e">
        <f>IF($E$2=1,a!E1136,IF($E$2=2,a!E1286,IF($E$2=3,a!E1436,IF($E$2=4,a!E1586,IF($E$2=5,a!E1736,IF($E$2=6,a!E1886,""))))))</f>
        <v>#N/A</v>
      </c>
      <c r="P18" s="12" t="e">
        <f>IF($E$2=1,a!F1136,IF($E$2=2,a!F1286,IF($E$2=3,a!F1436,IF($E$2=4,a!F1586,IF($E$2=5,a!F1736,IF($E$2=6,a!F1886,""))))))</f>
        <v>#N/A</v>
      </c>
      <c r="Q18" s="12"/>
      <c r="R18" s="12" t="e">
        <f>IF($E$2=1,a!D2036,IF($E$2=2,a!D2136,IF($E$2=3,a!D2236,IF($E$2=4,a!D2336,IF($E$2=5,a!D2436,IF($E$2=6,a!D2536,""))))))</f>
        <v>#N/A</v>
      </c>
      <c r="S18" s="76" t="e">
        <f>IF($E$2=1,a!E2036,IF($E$2=2,a!E2136,IF($E$2=3,a!E2236,IF($E$2=4,a!E2336,IF($E$2=5,a!E2436,IF($E$2=6,a!E2536,""))))))</f>
        <v>#N/A</v>
      </c>
      <c r="T18" s="12" t="e">
        <f>IF($E$2=1,a!F2036,IF($E$2=2,a!F2136,IF($E$2=3,a!F2236,IF($E$2=4,a!F2336,IF($E$2=5,a!F2436,IF($E$2=6,a!F2536,""))))))</f>
        <v>#N/A</v>
      </c>
      <c r="V18" s="12" t="e">
        <f>IF($E$2=1,a!D2636,IF($E$2=2,a!D2706,IF($E$2=3,a!D2776,IF($E$2=4,a!D2846,IF($E$2=5,a!D2916,IF($E$2=6,a!D2986,IF($E$2=7,a!D3136,"")))))))</f>
        <v>#N/A</v>
      </c>
      <c r="W18" s="76" t="e">
        <f>IF($E$2=1,a!E2636,IF($E$2=2,a!E2706,IF($E$2=3,a!E2776,IF($E$2=4,a!E2846,IF($E$2=5,a!E2916,IF($E$2=6,a!E2986,IF($E$2=7,a!E3136,"")))))))</f>
        <v>#N/A</v>
      </c>
      <c r="X18" s="12" t="e">
        <f>IF($E$2=1,a!F2636,IF($E$2=2,a!F2706,IF($E$2=3,a!F2776,IF($E$2=4,a!F2846,IF($E$2=5,a!F2916,IF($E$2=6,a!F2986,IF($E$2=7,a!F3136,"")))))))</f>
        <v>#N/A</v>
      </c>
      <c r="Z18" s="12" t="e">
        <f>IF($E$2=1,a!D3206,IF($E$2=2,a!D3266,IF($E$2=3,a!D3326,"")))</f>
        <v>#N/A</v>
      </c>
      <c r="AA18" s="76" t="e">
        <f>IF($E$2=1,a!E3206,IF($E$2=2,a!E3266,IF($E$2=3,a!E3326,"")))</f>
        <v>#N/A</v>
      </c>
      <c r="AB18" s="12" t="e">
        <f>IF($E$2=1,a!F3206,IF($E$2=2,a!F3266,IF($E$2=3,a!F3326,"")))</f>
        <v>#N/A</v>
      </c>
      <c r="AD18" s="12" t="e">
        <f>IF($E$2=1,a!D3386,IF($E$2=2,a!D3546,IF($E$2=3,a!D3706,IF($E$2=91,a!D3866,IF($E$2=92,a!D4026,"")))))</f>
        <v>#N/A</v>
      </c>
      <c r="AE18" s="76" t="e">
        <f>IF($E$2=1,a!E3386,IF($E$2=2,a!E3546,IF($E$2=3,a!E3706,IF($E$2=91,a!E3866,IF($E$2=92,a!E4026,"")))))</f>
        <v>#N/A</v>
      </c>
      <c r="AF18" s="12">
        <v>16</v>
      </c>
      <c r="AH18" s="12" t="e">
        <f>IF($E$2=1,a!D4186,IF($E$2=2,a!D4236,IF($E$2=3,a!D4286,"")))</f>
        <v>#N/A</v>
      </c>
      <c r="AI18" s="76" t="e">
        <f>IF($E$2=1,a!E4186,IF($E$2=2,a!E4236,IF($E$2=3,a!E4286,"")))</f>
        <v>#N/A</v>
      </c>
      <c r="AJ18" s="12" t="e">
        <f>IF($E$2=1,a!F4186,IF($E$2=2,a!F4236,IF($E$2=3,a!F4286,"")))</f>
        <v>#N/A</v>
      </c>
      <c r="AK18" s="161"/>
      <c r="AL18" s="161"/>
      <c r="AM18" s="161"/>
    </row>
    <row r="19" spans="2:39" x14ac:dyDescent="0.4">
      <c r="B19" s="12" t="e">
        <f t="shared" si="1"/>
        <v>#N/A</v>
      </c>
      <c r="C19" s="76" t="e">
        <f t="shared" si="2"/>
        <v>#N/A</v>
      </c>
      <c r="D19" s="12" t="e">
        <f t="shared" si="3"/>
        <v>#N/A</v>
      </c>
      <c r="F19" s="12" t="e">
        <f>IF($E$2=1,a!D17,IF($E$2=2,a!D97,IF($E$2=3,a!D177,IF($E$2=4,a!D257,IF($E$2=5,a!D337,IF($E$2=6,a!D417,IF($E$2=7,a!D497,"")))))))</f>
        <v>#N/A</v>
      </c>
      <c r="G19" s="76" t="e">
        <f>IF($E$2=1,a!E17,IF($E$2=2,a!E97,IF($E$2=3,a!E177,IF($E$2=4,a!E257,IF($E$2=5,a!E337,IF($E$2=6,a!E417,IF($E$2=7,a!E497,"")))))))</f>
        <v>#N/A</v>
      </c>
      <c r="H19" s="12" t="e">
        <f>IF($E$2=1,a!F17,IF($E$2=2,a!F97,IF($E$2=3,a!F177,IF($E$2=4,a!F257,IF($E$2=5,a!F337,IF($E$2=6,a!F417,IF($E$2=7,a!F497,"")))))))</f>
        <v>#N/A</v>
      </c>
      <c r="J19" s="12" t="e">
        <f>IF($E$2=1,a!D577,IF($E$2=2,a!D697,IF($E$2=3,a!D817,IF($E$2=4,a!D937,IF($E$2=5,a!D1037,"")))))</f>
        <v>#N/A</v>
      </c>
      <c r="K19" s="76" t="e">
        <f>IF($E$2=1,a!E577,IF($E$2=2,a!E697,IF($E$2=3,a!E817,IF($E$2=4,a!E937,IF($E$2=5,a!E1037,"")))))</f>
        <v>#N/A</v>
      </c>
      <c r="L19" s="12" t="e">
        <f>IF($E$2=1,a!F577,IF($E$2=2,a!F697,IF($E$2=3,a!F817,IF($E$2=4,a!F937,IF($E$2=5,a!F1037,"")))))</f>
        <v>#N/A</v>
      </c>
      <c r="M19" s="161"/>
      <c r="N19" s="12" t="e">
        <f>IF($E$2=1,a!D1137,IF($E$2=2,a!D1287,IF($E$2=3,a!D1437,IF($E$2=4,a!D1587,IF($E$2=5,a!D1737,IF($E$2=6,a!D1887,""))))))</f>
        <v>#N/A</v>
      </c>
      <c r="O19" s="76" t="e">
        <f>IF($E$2=1,a!E1137,IF($E$2=2,a!E1287,IF($E$2=3,a!E1437,IF($E$2=4,a!E1587,IF($E$2=5,a!E1737,IF($E$2=6,a!E1887,""))))))</f>
        <v>#N/A</v>
      </c>
      <c r="P19" s="12" t="e">
        <f>IF($E$2=1,a!F1137,IF($E$2=2,a!F1287,IF($E$2=3,a!F1437,IF($E$2=4,a!F1587,IF($E$2=5,a!F1737,IF($E$2=6,a!F1887,""))))))</f>
        <v>#N/A</v>
      </c>
      <c r="Q19" s="12"/>
      <c r="R19" s="12" t="e">
        <f>IF($E$2=1,a!D2037,IF($E$2=2,a!D2137,IF($E$2=3,a!D2237,IF($E$2=4,a!D2337,IF($E$2=5,a!D2437,IF($E$2=6,a!D2537,""))))))</f>
        <v>#N/A</v>
      </c>
      <c r="S19" s="76" t="e">
        <f>IF($E$2=1,a!E2037,IF($E$2=2,a!E2137,IF($E$2=3,a!E2237,IF($E$2=4,a!E2337,IF($E$2=5,a!E2437,IF($E$2=6,a!E2537,""))))))</f>
        <v>#N/A</v>
      </c>
      <c r="T19" s="12" t="e">
        <f>IF($E$2=1,a!F2037,IF($E$2=2,a!F2137,IF($E$2=3,a!F2237,IF($E$2=4,a!F2337,IF($E$2=5,a!F2437,IF($E$2=6,a!F2537,""))))))</f>
        <v>#N/A</v>
      </c>
      <c r="V19" s="12" t="e">
        <f>IF($E$2=1,a!D2637,IF($E$2=2,a!D2707,IF($E$2=3,a!D2777,IF($E$2=4,a!D2847,IF($E$2=5,a!D2917,IF($E$2=6,a!D2987,IF($E$2=7,a!D3137,"")))))))</f>
        <v>#N/A</v>
      </c>
      <c r="W19" s="76" t="e">
        <f>IF($E$2=1,a!E2637,IF($E$2=2,a!E2707,IF($E$2=3,a!E2777,IF($E$2=4,a!E2847,IF($E$2=5,a!E2917,IF($E$2=6,a!E2987,IF($E$2=7,a!E3137,"")))))))</f>
        <v>#N/A</v>
      </c>
      <c r="X19" s="12" t="e">
        <f>IF($E$2=1,a!F2637,IF($E$2=2,a!F2707,IF($E$2=3,a!F2777,IF($E$2=4,a!F2847,IF($E$2=5,a!F2917,IF($E$2=6,a!F2987,IF($E$2=7,a!F3137,"")))))))</f>
        <v>#N/A</v>
      </c>
      <c r="Z19" s="12" t="e">
        <f>IF($E$2=1,a!D3207,IF($E$2=2,a!D3267,IF($E$2=3,a!D3327,"")))</f>
        <v>#N/A</v>
      </c>
      <c r="AA19" s="76" t="e">
        <f>IF($E$2=1,a!E3207,IF($E$2=2,a!E3267,IF($E$2=3,a!E3327,"")))</f>
        <v>#N/A</v>
      </c>
      <c r="AB19" s="12" t="e">
        <f>IF($E$2=1,a!F3207,IF($E$2=2,a!F3267,IF($E$2=3,a!F3327,"")))</f>
        <v>#N/A</v>
      </c>
      <c r="AD19" s="12" t="e">
        <f>IF($E$2=1,a!D3387,IF($E$2=2,a!D3547,IF($E$2=3,a!D3707,IF($E$2=91,a!D3867,IF($E$2=92,a!D4027,"")))))</f>
        <v>#N/A</v>
      </c>
      <c r="AE19" s="76" t="e">
        <f>IF($E$2=1,a!E3387,IF($E$2=2,a!E3547,IF($E$2=3,a!E3707,IF($E$2=91,a!E3867,IF($E$2=92,a!E4027,"")))))</f>
        <v>#N/A</v>
      </c>
      <c r="AF19" s="12">
        <v>19</v>
      </c>
      <c r="AH19" s="12" t="e">
        <f>IF($E$2=1,a!D4187,IF($E$2=2,a!D4237,IF($E$2=3,a!D4287,"")))</f>
        <v>#N/A</v>
      </c>
      <c r="AI19" s="76" t="e">
        <f>IF($E$2=1,a!E4187,IF($E$2=2,a!E4237,IF($E$2=3,a!E4287,"")))</f>
        <v>#N/A</v>
      </c>
      <c r="AJ19" s="12" t="e">
        <f>IF($E$2=1,a!F4187,IF($E$2=2,a!F4237,IF($E$2=3,a!F4287,"")))</f>
        <v>#N/A</v>
      </c>
      <c r="AK19" s="161"/>
      <c r="AL19" s="161"/>
      <c r="AM19" s="161"/>
    </row>
    <row r="20" spans="2:39" x14ac:dyDescent="0.4">
      <c r="B20" s="12" t="e">
        <f t="shared" si="1"/>
        <v>#N/A</v>
      </c>
      <c r="C20" s="76" t="e">
        <f t="shared" si="2"/>
        <v>#N/A</v>
      </c>
      <c r="D20" s="12" t="e">
        <f t="shared" si="3"/>
        <v>#N/A</v>
      </c>
      <c r="F20" s="12" t="e">
        <f>IF($E$2=1,a!D18,IF($E$2=2,a!D98,IF($E$2=3,a!D178,IF($E$2=4,a!D258,IF($E$2=5,a!D338,IF($E$2=6,a!D418,IF($E$2=7,a!D498,"")))))))</f>
        <v>#N/A</v>
      </c>
      <c r="G20" s="76" t="e">
        <f>IF($E$2=1,a!E18,IF($E$2=2,a!E98,IF($E$2=3,a!E178,IF($E$2=4,a!E258,IF($E$2=5,a!E338,IF($E$2=6,a!E418,IF($E$2=7,a!E498,"")))))))</f>
        <v>#N/A</v>
      </c>
      <c r="H20" s="12" t="e">
        <f>IF($E$2=1,a!F18,IF($E$2=2,a!F98,IF($E$2=3,a!F178,IF($E$2=4,a!F258,IF($E$2=5,a!F338,IF($E$2=6,a!F418,IF($E$2=7,a!F498,"")))))))</f>
        <v>#N/A</v>
      </c>
      <c r="J20" s="12" t="e">
        <f>IF($E$2=1,a!D578,IF($E$2=2,a!D698,IF($E$2=3,a!D818,IF($E$2=4,a!D938,IF($E$2=5,a!D1038,"")))))</f>
        <v>#N/A</v>
      </c>
      <c r="K20" s="76" t="e">
        <f>IF($E$2=1,a!E578,IF($E$2=2,a!E698,IF($E$2=3,a!E818,IF($E$2=4,a!E938,IF($E$2=5,a!E1038,"")))))</f>
        <v>#N/A</v>
      </c>
      <c r="L20" s="12" t="e">
        <f>IF($E$2=1,a!F578,IF($E$2=2,a!F698,IF($E$2=3,a!F818,IF($E$2=4,a!F938,IF($E$2=5,a!F1038,"")))))</f>
        <v>#N/A</v>
      </c>
      <c r="M20" s="161"/>
      <c r="N20" s="12" t="e">
        <f>IF($E$2=1,a!D1138,IF($E$2=2,a!D1288,IF($E$2=3,a!D1438,IF($E$2=4,a!D1588,IF($E$2=5,a!D1738,IF($E$2=6,a!D1888,""))))))</f>
        <v>#N/A</v>
      </c>
      <c r="O20" s="76" t="e">
        <f>IF($E$2=1,a!E1138,IF($E$2=2,a!E1288,IF($E$2=3,a!E1438,IF($E$2=4,a!E1588,IF($E$2=5,a!E1738,IF($E$2=6,a!E1888,""))))))</f>
        <v>#N/A</v>
      </c>
      <c r="P20" s="12" t="e">
        <f>IF($E$2=1,a!F1138,IF($E$2=2,a!F1288,IF($E$2=3,a!F1438,IF($E$2=4,a!F1588,IF($E$2=5,a!F1738,IF($E$2=6,a!F1888,""))))))</f>
        <v>#N/A</v>
      </c>
      <c r="Q20" s="12"/>
      <c r="R20" s="12" t="e">
        <f>IF($E$2=1,a!D2038,IF($E$2=2,a!D2138,IF($E$2=3,a!D2238,IF($E$2=4,a!D2338,IF($E$2=5,a!D2438,IF($E$2=6,a!D2538,""))))))</f>
        <v>#N/A</v>
      </c>
      <c r="S20" s="76" t="e">
        <f>IF($E$2=1,a!E2038,IF($E$2=2,a!E2138,IF($E$2=3,a!E2238,IF($E$2=4,a!E2338,IF($E$2=5,a!E2438,IF($E$2=6,a!E2538,""))))))</f>
        <v>#N/A</v>
      </c>
      <c r="T20" s="12" t="e">
        <f>IF($E$2=1,a!F2038,IF($E$2=2,a!F2138,IF($E$2=3,a!F2238,IF($E$2=4,a!F2338,IF($E$2=5,a!F2438,IF($E$2=6,a!F2538,""))))))</f>
        <v>#N/A</v>
      </c>
      <c r="V20" s="12" t="e">
        <f>IF($E$2=1,a!D2638,IF($E$2=2,a!D2708,IF($E$2=3,a!D2778,IF($E$2=4,a!D2848,IF($E$2=5,a!D2918,IF($E$2=6,a!D2988,IF($E$2=7,a!D3138,"")))))))</f>
        <v>#N/A</v>
      </c>
      <c r="W20" s="76" t="e">
        <f>IF($E$2=1,a!E2638,IF($E$2=2,a!E2708,IF($E$2=3,a!E2778,IF($E$2=4,a!E2848,IF($E$2=5,a!E2918,IF($E$2=6,a!E2988,IF($E$2=7,a!E3138,"")))))))</f>
        <v>#N/A</v>
      </c>
      <c r="X20" s="12" t="e">
        <f>IF($E$2=1,a!F2638,IF($E$2=2,a!F2708,IF($E$2=3,a!F2778,IF($E$2=4,a!F2848,IF($E$2=5,a!F2918,IF($E$2=6,a!F2988,IF($E$2=7,a!F3138,"")))))))</f>
        <v>#N/A</v>
      </c>
      <c r="Z20" s="12" t="e">
        <f>IF($E$2=1,a!D3208,IF($E$2=2,a!D3268,IF($E$2=3,a!D3328,"")))</f>
        <v>#N/A</v>
      </c>
      <c r="AA20" s="76" t="e">
        <f>IF($E$2=1,a!E3208,IF($E$2=2,a!E3268,IF($E$2=3,a!E3328,"")))</f>
        <v>#N/A</v>
      </c>
      <c r="AB20" s="12" t="e">
        <f>IF($E$2=1,a!F3208,IF($E$2=2,a!F3268,IF($E$2=3,a!F3328,"")))</f>
        <v>#N/A</v>
      </c>
      <c r="AD20" s="12" t="e">
        <f>IF($E$2=1,a!D3388,IF($E$2=2,a!D3548,IF($E$2=3,a!D3708,IF($E$2=91,a!D3868,IF($E$2=92,a!D4028,"")))))</f>
        <v>#N/A</v>
      </c>
      <c r="AE20" s="76" t="e">
        <f>IF($E$2=1,a!E3388,IF($E$2=2,a!E3548,IF($E$2=3,a!E3708,IF($E$2=91,a!E3868,IF($E$2=92,a!E4028,"")))))</f>
        <v>#N/A</v>
      </c>
      <c r="AF20" s="12">
        <v>23</v>
      </c>
      <c r="AH20" s="12" t="e">
        <f>IF($E$2=1,a!D4188,IF($E$2=2,a!D4238,IF($E$2=3,a!D4288,"")))</f>
        <v>#N/A</v>
      </c>
      <c r="AI20" s="76" t="e">
        <f>IF($E$2=1,a!E4188,IF($E$2=2,a!E4238,IF($E$2=3,a!E4288,"")))</f>
        <v>#N/A</v>
      </c>
      <c r="AJ20" s="12" t="e">
        <f>IF($E$2=1,a!F4188,IF($E$2=2,a!F4238,IF($E$2=3,a!F4288,"")))</f>
        <v>#N/A</v>
      </c>
      <c r="AK20" s="161"/>
      <c r="AL20" s="161"/>
      <c r="AM20" s="161"/>
    </row>
    <row r="21" spans="2:39" x14ac:dyDescent="0.4">
      <c r="B21" s="12" t="e">
        <f t="shared" si="1"/>
        <v>#N/A</v>
      </c>
      <c r="C21" s="76" t="e">
        <f t="shared" si="2"/>
        <v>#N/A</v>
      </c>
      <c r="D21" s="12" t="e">
        <f t="shared" si="3"/>
        <v>#N/A</v>
      </c>
      <c r="F21" s="12" t="e">
        <f>IF($E$2=1,a!D19,IF($E$2=2,a!D99,IF($E$2=3,a!D179,IF($E$2=4,a!D259,IF($E$2=5,a!D339,IF($E$2=6,a!D419,IF($E$2=7,a!D499,"")))))))</f>
        <v>#N/A</v>
      </c>
      <c r="G21" s="76" t="e">
        <f>IF($E$2=1,a!E19,IF($E$2=2,a!E99,IF($E$2=3,a!E179,IF($E$2=4,a!E259,IF($E$2=5,a!E339,IF($E$2=6,a!E419,IF($E$2=7,a!E499,"")))))))</f>
        <v>#N/A</v>
      </c>
      <c r="H21" s="12" t="e">
        <f>IF($E$2=1,a!F19,IF($E$2=2,a!F99,IF($E$2=3,a!F179,IF($E$2=4,a!F259,IF($E$2=5,a!F339,IF($E$2=6,a!F419,IF($E$2=7,a!F499,"")))))))</f>
        <v>#N/A</v>
      </c>
      <c r="J21" s="12" t="e">
        <f>IF($E$2=1,a!D579,IF($E$2=2,a!D699,IF($E$2=3,a!D819,IF($E$2=4,a!D939,IF($E$2=5,a!D1039,"")))))</f>
        <v>#N/A</v>
      </c>
      <c r="K21" s="76" t="e">
        <f>IF($E$2=1,a!E579,IF($E$2=2,a!E699,IF($E$2=3,a!E819,IF($E$2=4,a!E939,IF($E$2=5,a!E1039,"")))))</f>
        <v>#N/A</v>
      </c>
      <c r="L21" s="12" t="e">
        <f>IF($E$2=1,a!F579,IF($E$2=2,a!F699,IF($E$2=3,a!F819,IF($E$2=4,a!F939,IF($E$2=5,a!F1039,"")))))</f>
        <v>#N/A</v>
      </c>
      <c r="M21" s="161"/>
      <c r="N21" s="12" t="e">
        <f>IF($E$2=1,a!D1139,IF($E$2=2,a!D1289,IF($E$2=3,a!D1439,IF($E$2=4,a!D1589,IF($E$2=5,a!D1739,IF($E$2=6,a!D1889,""))))))</f>
        <v>#N/A</v>
      </c>
      <c r="O21" s="76" t="e">
        <f>IF($E$2=1,a!E1139,IF($E$2=2,a!E1289,IF($E$2=3,a!E1439,IF($E$2=4,a!E1589,IF($E$2=5,a!E1739,IF($E$2=6,a!E1889,""))))))</f>
        <v>#N/A</v>
      </c>
      <c r="P21" s="12" t="e">
        <f>IF($E$2=1,a!F1139,IF($E$2=2,a!F1289,IF($E$2=3,a!F1439,IF($E$2=4,a!F1589,IF($E$2=5,a!F1739,IF($E$2=6,a!F1889,""))))))</f>
        <v>#N/A</v>
      </c>
      <c r="Q21" s="12"/>
      <c r="R21" s="12" t="e">
        <f>IF($E$2=1,a!D2039,IF($E$2=2,a!D2139,IF($E$2=3,a!D2239,IF($E$2=4,a!D2339,IF($E$2=5,a!D2439,IF($E$2=6,a!D2539,""))))))</f>
        <v>#N/A</v>
      </c>
      <c r="S21" s="76" t="e">
        <f>IF($E$2=1,a!E2039,IF($E$2=2,a!E2139,IF($E$2=3,a!E2239,IF($E$2=4,a!E2339,IF($E$2=5,a!E2439,IF($E$2=6,a!E2539,""))))))</f>
        <v>#N/A</v>
      </c>
      <c r="T21" s="12" t="e">
        <f>IF($E$2=1,a!F2039,IF($E$2=2,a!F2139,IF($E$2=3,a!F2239,IF($E$2=4,a!F2339,IF($E$2=5,a!F2439,IF($E$2=6,a!F2539,""))))))</f>
        <v>#N/A</v>
      </c>
      <c r="V21" s="12" t="e">
        <f>IF($E$2=1,a!D2639,IF($E$2=2,a!D2709,IF($E$2=3,a!D2779,IF($E$2=4,a!D2849,IF($E$2=5,a!D2919,IF($E$2=6,a!D2989,IF($E$2=7,a!D3139,"")))))))</f>
        <v>#N/A</v>
      </c>
      <c r="W21" s="76" t="e">
        <f>IF($E$2=1,a!E2639,IF($E$2=2,a!E2709,IF($E$2=3,a!E2779,IF($E$2=4,a!E2849,IF($E$2=5,a!E2919,IF($E$2=6,a!E2989,IF($E$2=7,a!E3139,"")))))))</f>
        <v>#N/A</v>
      </c>
      <c r="X21" s="12" t="e">
        <f>IF($E$2=1,a!F2639,IF($E$2=2,a!F2709,IF($E$2=3,a!F2779,IF($E$2=4,a!F2849,IF($E$2=5,a!F2919,IF($E$2=6,a!F2989,IF($E$2=7,a!F3139,"")))))))</f>
        <v>#N/A</v>
      </c>
      <c r="Z21" s="12" t="e">
        <f>IF($E$2=1,a!D3209,IF($E$2=2,a!D3269,IF($E$2=3,a!D3329,"")))</f>
        <v>#N/A</v>
      </c>
      <c r="AA21" s="76" t="e">
        <f>IF($E$2=1,a!E3209,IF($E$2=2,a!E3269,IF($E$2=3,a!E3329,"")))</f>
        <v>#N/A</v>
      </c>
      <c r="AB21" s="12" t="e">
        <f>IF($E$2=1,a!F3209,IF($E$2=2,a!F3269,IF($E$2=3,a!F3329,"")))</f>
        <v>#N/A</v>
      </c>
      <c r="AD21" s="12" t="e">
        <f>IF($E$2=1,a!D3389,IF($E$2=2,a!D3549,IF($E$2=3,a!D3709,IF($E$2=91,a!D3869,IF($E$2=92,a!D4029,"")))))</f>
        <v>#N/A</v>
      </c>
      <c r="AE21" s="76" t="e">
        <f>IF($E$2=1,a!E3389,IF($E$2=2,a!E3549,IF($E$2=3,a!E3709,IF($E$2=91,a!E3869,IF($E$2=92,a!E4029,"")))))</f>
        <v>#N/A</v>
      </c>
      <c r="AF21" s="12">
        <v>27</v>
      </c>
      <c r="AH21" s="12" t="e">
        <f>IF($E$2=1,a!D4189,IF($E$2=2,a!D4239,IF($E$2=3,a!D4289,"")))</f>
        <v>#N/A</v>
      </c>
      <c r="AI21" s="76" t="e">
        <f>IF($E$2=1,a!E4189,IF($E$2=2,a!E4239,IF($E$2=3,a!E4289,"")))</f>
        <v>#N/A</v>
      </c>
      <c r="AJ21" s="12" t="e">
        <f>IF($E$2=1,a!F4189,IF($E$2=2,a!F4239,IF($E$2=3,a!F4289,"")))</f>
        <v>#N/A</v>
      </c>
      <c r="AK21" s="161"/>
      <c r="AL21" s="161"/>
      <c r="AM21" s="161"/>
    </row>
    <row r="22" spans="2:39" x14ac:dyDescent="0.4">
      <c r="B22" s="12" t="e">
        <f t="shared" si="1"/>
        <v>#N/A</v>
      </c>
      <c r="C22" s="76" t="e">
        <f t="shared" si="2"/>
        <v>#N/A</v>
      </c>
      <c r="D22" s="12" t="e">
        <f t="shared" si="3"/>
        <v>#N/A</v>
      </c>
      <c r="F22" s="12" t="e">
        <f>IF($E$2=1,a!D20,IF($E$2=2,a!D100,IF($E$2=3,a!D180,IF($E$2=4,a!D260,IF($E$2=5,a!D340,IF($E$2=6,a!D420,IF($E$2=7,a!D500,"")))))))</f>
        <v>#N/A</v>
      </c>
      <c r="G22" s="76" t="e">
        <f>IF($E$2=1,a!E20,IF($E$2=2,a!E100,IF($E$2=3,a!E180,IF($E$2=4,a!E260,IF($E$2=5,a!E340,IF($E$2=6,a!E420,IF($E$2=7,a!E500,"")))))))</f>
        <v>#N/A</v>
      </c>
      <c r="H22" s="12" t="e">
        <f>IF($E$2=1,a!F20,IF($E$2=2,a!F100,IF($E$2=3,a!F180,IF($E$2=4,a!F260,IF($E$2=5,a!F340,IF($E$2=6,a!F420,IF($E$2=7,a!F500,"")))))))</f>
        <v>#N/A</v>
      </c>
      <c r="J22" s="12" t="e">
        <f>IF($E$2=1,a!D580,IF($E$2=2,a!D700,IF($E$2=3,a!D820,IF($E$2=4,a!D940,IF($E$2=5,a!D1040,"")))))</f>
        <v>#N/A</v>
      </c>
      <c r="K22" s="76" t="e">
        <f>IF($E$2=1,a!E580,IF($E$2=2,a!E700,IF($E$2=3,a!E820,IF($E$2=4,a!E940,IF($E$2=5,a!E1040,"")))))</f>
        <v>#N/A</v>
      </c>
      <c r="L22" s="12" t="e">
        <f>IF($E$2=1,a!F580,IF($E$2=2,a!F700,IF($E$2=3,a!F820,IF($E$2=4,a!F940,IF($E$2=5,a!F1040,"")))))</f>
        <v>#N/A</v>
      </c>
      <c r="M22" s="161"/>
      <c r="N22" s="12" t="e">
        <f>IF($E$2=1,a!D1140,IF($E$2=2,a!D1290,IF($E$2=3,a!D1440,IF($E$2=4,a!D1590,IF($E$2=5,a!D1740,IF($E$2=6,a!D1890,""))))))</f>
        <v>#N/A</v>
      </c>
      <c r="O22" s="76" t="e">
        <f>IF($E$2=1,a!E1140,IF($E$2=2,a!E1290,IF($E$2=3,a!E1440,IF($E$2=4,a!E1590,IF($E$2=5,a!E1740,IF($E$2=6,a!E1890,""))))))</f>
        <v>#N/A</v>
      </c>
      <c r="P22" s="12" t="e">
        <f>IF($E$2=1,a!F1140,IF($E$2=2,a!F1290,IF($E$2=3,a!F1440,IF($E$2=4,a!F1590,IF($E$2=5,a!F1740,IF($E$2=6,a!F1890,""))))))</f>
        <v>#N/A</v>
      </c>
      <c r="Q22" s="12"/>
      <c r="R22" s="12" t="e">
        <f>IF($E$2=1,a!D2040,IF($E$2=2,a!D2140,IF($E$2=3,a!D2240,IF($E$2=4,a!D2340,IF($E$2=5,a!D2440,IF($E$2=6,a!D2540,""))))))</f>
        <v>#N/A</v>
      </c>
      <c r="S22" s="76" t="e">
        <f>IF($E$2=1,a!E2040,IF($E$2=2,a!E2140,IF($E$2=3,a!E2240,IF($E$2=4,a!E2340,IF($E$2=5,a!E2440,IF($E$2=6,a!E2540,""))))))</f>
        <v>#N/A</v>
      </c>
      <c r="T22" s="12" t="e">
        <f>IF($E$2=1,a!F2040,IF($E$2=2,a!F2140,IF($E$2=3,a!F2240,IF($E$2=4,a!F2340,IF($E$2=5,a!F2440,IF($E$2=6,a!F2540,""))))))</f>
        <v>#N/A</v>
      </c>
      <c r="V22" s="12" t="e">
        <f>IF($E$2=1,a!D2640,IF($E$2=2,a!D2710,IF($E$2=3,a!D2780,IF($E$2=4,a!D2850,IF($E$2=5,a!D2920,IF($E$2=6,a!D2990,IF($E$2=7,a!D3140,"")))))))</f>
        <v>#N/A</v>
      </c>
      <c r="W22" s="76" t="e">
        <f>IF($E$2=1,a!E2640,IF($E$2=2,a!E2710,IF($E$2=3,a!E2780,IF($E$2=4,a!E2850,IF($E$2=5,a!E2920,IF($E$2=6,a!E2990,IF($E$2=7,a!E3140,"")))))))</f>
        <v>#N/A</v>
      </c>
      <c r="X22" s="12" t="e">
        <f>IF($E$2=1,a!F2640,IF($E$2=2,a!F2710,IF($E$2=3,a!F2780,IF($E$2=4,a!F2850,IF($E$2=5,a!F2920,IF($E$2=6,a!F2990,IF($E$2=7,a!F3140,"")))))))</f>
        <v>#N/A</v>
      </c>
      <c r="Z22" s="12" t="e">
        <f>IF($E$2=1,a!D3210,IF($E$2=2,a!D3270,IF($E$2=3,a!D3330,"")))</f>
        <v>#N/A</v>
      </c>
      <c r="AA22" s="76" t="e">
        <f>IF($E$2=1,a!E3210,IF($E$2=2,a!E3270,IF($E$2=3,a!E3330,"")))</f>
        <v>#N/A</v>
      </c>
      <c r="AB22" s="12" t="e">
        <f>IF($E$2=1,a!F3210,IF($E$2=2,a!F3270,IF($E$2=3,a!F3330,"")))</f>
        <v>#N/A</v>
      </c>
      <c r="AD22" s="12" t="e">
        <f>IF($E$2=1,a!D3390,IF($E$2=2,a!D3550,IF($E$2=3,a!D3710,IF($E$2=91,a!D3870,IF($E$2=92,a!D4030,"")))))</f>
        <v>#N/A</v>
      </c>
      <c r="AE22" s="76" t="e">
        <f>IF($E$2=1,a!E3390,IF($E$2=2,a!E3550,IF($E$2=3,a!E3710,IF($E$2=91,a!E3870,IF($E$2=92,a!E4030,"")))))</f>
        <v>#N/A</v>
      </c>
      <c r="AF22" s="12">
        <v>31</v>
      </c>
      <c r="AH22" s="12" t="e">
        <f>IF($E$2=1,a!D4190,IF($E$2=2,a!D4240,IF($E$2=3,a!D4290,"")))</f>
        <v>#N/A</v>
      </c>
      <c r="AI22" s="76" t="e">
        <f>IF($E$2=1,a!E4190,IF($E$2=2,a!E4240,IF($E$2=3,a!E4290,"")))</f>
        <v>#N/A</v>
      </c>
      <c r="AJ22" s="12" t="e">
        <f>IF($E$2=1,a!F4190,IF($E$2=2,a!F4240,IF($E$2=3,a!F4290,"")))</f>
        <v>#N/A</v>
      </c>
      <c r="AK22" s="161"/>
      <c r="AL22" s="161"/>
      <c r="AM22" s="161"/>
    </row>
    <row r="23" spans="2:39" x14ac:dyDescent="0.4">
      <c r="B23" s="12" t="e">
        <f t="shared" si="1"/>
        <v>#N/A</v>
      </c>
      <c r="C23" s="76" t="e">
        <f t="shared" si="2"/>
        <v>#N/A</v>
      </c>
      <c r="D23" s="12" t="e">
        <f t="shared" si="3"/>
        <v>#N/A</v>
      </c>
      <c r="F23" s="12" t="e">
        <f>IF($E$2=1,a!D21,IF($E$2=2,a!D101,IF($E$2=3,a!D181,IF($E$2=4,a!D261,IF($E$2=5,a!D341,IF($E$2=6,a!D421,IF($E$2=7,a!D501,"")))))))</f>
        <v>#N/A</v>
      </c>
      <c r="G23" s="76" t="e">
        <f>IF($E$2=1,a!E21,IF($E$2=2,a!E101,IF($E$2=3,a!E181,IF($E$2=4,a!E261,IF($E$2=5,a!E341,IF($E$2=6,a!E421,IF($E$2=7,a!E501,"")))))))</f>
        <v>#N/A</v>
      </c>
      <c r="H23" s="12" t="e">
        <f>IF($E$2=1,a!F21,IF($E$2=2,a!F101,IF($E$2=3,a!F181,IF($E$2=4,a!F261,IF($E$2=5,a!F341,IF($E$2=6,a!F421,IF($E$2=7,a!F501,"")))))))</f>
        <v>#N/A</v>
      </c>
      <c r="J23" s="12" t="e">
        <f>IF($E$2=1,a!D581,IF($E$2=2,a!D701,IF($E$2=3,a!D821,IF($E$2=4,a!D941,IF($E$2=5,a!D1041,"")))))</f>
        <v>#N/A</v>
      </c>
      <c r="K23" s="76" t="e">
        <f>IF($E$2=1,a!E581,IF($E$2=2,a!E701,IF($E$2=3,a!E821,IF($E$2=4,a!E941,IF($E$2=5,a!E1041,"")))))</f>
        <v>#N/A</v>
      </c>
      <c r="L23" s="12" t="e">
        <f>IF($E$2=1,a!F581,IF($E$2=2,a!F701,IF($E$2=3,a!F821,IF($E$2=4,a!F941,IF($E$2=5,a!F1041,"")))))</f>
        <v>#N/A</v>
      </c>
      <c r="M23" s="161"/>
      <c r="N23" s="12" t="e">
        <f>IF($E$2=1,a!D1141,IF($E$2=2,a!D1291,IF($E$2=3,a!D1441,IF($E$2=4,a!D1591,IF($E$2=5,a!D1741,IF($E$2=6,a!D1891,""))))))</f>
        <v>#N/A</v>
      </c>
      <c r="O23" s="76" t="e">
        <f>IF($E$2=1,a!E1141,IF($E$2=2,a!E1291,IF($E$2=3,a!E1441,IF($E$2=4,a!E1591,IF($E$2=5,a!E1741,IF($E$2=6,a!E1891,""))))))</f>
        <v>#N/A</v>
      </c>
      <c r="P23" s="12" t="e">
        <f>IF($E$2=1,a!F1141,IF($E$2=2,a!F1291,IF($E$2=3,a!F1441,IF($E$2=4,a!F1591,IF($E$2=5,a!F1741,IF($E$2=6,a!F1891,""))))))</f>
        <v>#N/A</v>
      </c>
      <c r="Q23" s="12"/>
      <c r="R23" s="12" t="e">
        <f>IF($E$2=1,a!D2041,IF($E$2=2,a!D2141,IF($E$2=3,a!D2241,IF($E$2=4,a!D2341,IF($E$2=5,a!D2441,IF($E$2=6,a!D2541,""))))))</f>
        <v>#N/A</v>
      </c>
      <c r="S23" s="76" t="e">
        <f>IF($E$2=1,a!E2041,IF($E$2=2,a!E2141,IF($E$2=3,a!E2241,IF($E$2=4,a!E2341,IF($E$2=5,a!E2441,IF($E$2=6,a!E2541,""))))))</f>
        <v>#N/A</v>
      </c>
      <c r="T23" s="12" t="e">
        <f>IF($E$2=1,a!F2041,IF($E$2=2,a!F2141,IF($E$2=3,a!F2241,IF($E$2=4,a!F2341,IF($E$2=5,a!F2441,IF($E$2=6,a!F2541,""))))))</f>
        <v>#N/A</v>
      </c>
      <c r="V23" s="12" t="e">
        <f>IF($E$2=1,a!D2641,IF($E$2=2,a!D2711,IF($E$2=3,a!D2781,IF($E$2=4,a!D2851,IF($E$2=5,a!D2921,IF($E$2=6,a!D2991,IF($E$2=7,a!D3141,"")))))))</f>
        <v>#N/A</v>
      </c>
      <c r="W23" s="76" t="e">
        <f>IF($E$2=1,a!E2641,IF($E$2=2,a!E2711,IF($E$2=3,a!E2781,IF($E$2=4,a!E2851,IF($E$2=5,a!E2921,IF($E$2=6,a!E2991,IF($E$2=7,a!E3141,"")))))))</f>
        <v>#N/A</v>
      </c>
      <c r="X23" s="12" t="e">
        <f>IF($E$2=1,a!F2641,IF($E$2=2,a!F2711,IF($E$2=3,a!F2781,IF($E$2=4,a!F2851,IF($E$2=5,a!F2921,IF($E$2=6,a!F2991,IF($E$2=7,a!F3141,"")))))))</f>
        <v>#N/A</v>
      </c>
      <c r="Z23" s="12" t="e">
        <f>IF($E$2=1,a!D3211,IF($E$2=2,a!D3271,IF($E$2=3,a!D3331,"")))</f>
        <v>#N/A</v>
      </c>
      <c r="AA23" s="76" t="e">
        <f>IF($E$2=1,a!E3211,IF($E$2=2,a!E3271,IF($E$2=3,a!E3331,"")))</f>
        <v>#N/A</v>
      </c>
      <c r="AB23" s="12" t="e">
        <f>IF($E$2=1,a!F3211,IF($E$2=2,a!F3271,IF($E$2=3,a!F3331,"")))</f>
        <v>#N/A</v>
      </c>
      <c r="AD23" s="12" t="e">
        <f>IF($E$2=1,a!D3391,IF($E$2=2,a!D3551,IF($E$2=3,a!D3711,IF($E$2=91,a!D3871,IF($E$2=92,a!D4031,"")))))</f>
        <v>#N/A</v>
      </c>
      <c r="AE23" s="76" t="e">
        <f>IF($E$2=1,a!E3391,IF($E$2=2,a!E3551,IF($E$2=3,a!E3711,IF($E$2=91,a!E3871,IF($E$2=92,a!E4031,"")))))</f>
        <v>#N/A</v>
      </c>
      <c r="AF23" s="12">
        <v>35</v>
      </c>
      <c r="AH23" s="12" t="e">
        <f>IF($E$2=1,a!D4191,IF($E$2=2,a!D4241,IF($E$2=3,a!D4291,"")))</f>
        <v>#N/A</v>
      </c>
      <c r="AI23" s="76" t="e">
        <f>IF($E$2=1,a!E4191,IF($E$2=2,a!E4241,IF($E$2=3,a!E4291,"")))</f>
        <v>#N/A</v>
      </c>
      <c r="AJ23" s="12" t="e">
        <f>IF($E$2=1,a!F4191,IF($E$2=2,a!F4241,IF($E$2=3,a!F4291,"")))</f>
        <v>#N/A</v>
      </c>
      <c r="AK23" s="161"/>
      <c r="AL23" s="161"/>
      <c r="AM23" s="161"/>
    </row>
    <row r="24" spans="2:39" x14ac:dyDescent="0.4">
      <c r="B24" s="12" t="e">
        <f t="shared" si="1"/>
        <v>#N/A</v>
      </c>
      <c r="C24" s="76" t="e">
        <f t="shared" si="2"/>
        <v>#N/A</v>
      </c>
      <c r="D24" s="12" t="e">
        <f t="shared" si="3"/>
        <v>#N/A</v>
      </c>
      <c r="F24" s="12" t="e">
        <f>IF($E$2=1,a!D22,IF($E$2=2,a!D102,IF($E$2=3,a!D182,IF($E$2=4,a!D262,IF($E$2=5,a!D342,IF($E$2=6,a!D422,IF($E$2=7,a!D502,"")))))))</f>
        <v>#N/A</v>
      </c>
      <c r="G24" s="76" t="e">
        <f>IF($E$2=1,a!E22,IF($E$2=2,a!E102,IF($E$2=3,a!E182,IF($E$2=4,a!E262,IF($E$2=5,a!E342,IF($E$2=6,a!E422,IF($E$2=7,a!E502,"")))))))</f>
        <v>#N/A</v>
      </c>
      <c r="H24" s="12" t="e">
        <f>IF($E$2=1,a!F22,IF($E$2=2,a!F102,IF($E$2=3,a!F182,IF($E$2=4,a!F262,IF($E$2=5,a!F342,IF($E$2=6,a!F422,IF($E$2=7,a!F502,"")))))))</f>
        <v>#N/A</v>
      </c>
      <c r="J24" s="12" t="e">
        <f>IF($E$2=1,a!D582,IF($E$2=2,a!D702,IF($E$2=3,a!D822,IF($E$2=4,a!D942,IF($E$2=5,a!D1042,"")))))</f>
        <v>#N/A</v>
      </c>
      <c r="K24" s="76" t="e">
        <f>IF($E$2=1,a!E582,IF($E$2=2,a!E702,IF($E$2=3,a!E822,IF($E$2=4,a!E942,IF($E$2=5,a!E1042,"")))))</f>
        <v>#N/A</v>
      </c>
      <c r="L24" s="12" t="e">
        <f>IF($E$2=1,a!F582,IF($E$2=2,a!F702,IF($E$2=3,a!F822,IF($E$2=4,a!F942,IF($E$2=5,a!F1042,"")))))</f>
        <v>#N/A</v>
      </c>
      <c r="M24" s="161"/>
      <c r="N24" s="12" t="e">
        <f>IF($E$2=1,a!D1142,IF($E$2=2,a!D1292,IF($E$2=3,a!D1442,IF($E$2=4,a!D1592,IF($E$2=5,a!D1742,IF($E$2=6,a!D1892,""))))))</f>
        <v>#N/A</v>
      </c>
      <c r="O24" s="76" t="e">
        <f>IF($E$2=1,a!E1142,IF($E$2=2,a!E1292,IF($E$2=3,a!E1442,IF($E$2=4,a!E1592,IF($E$2=5,a!E1742,IF($E$2=6,a!E1892,""))))))</f>
        <v>#N/A</v>
      </c>
      <c r="P24" s="12" t="e">
        <f>IF($E$2=1,a!F1142,IF($E$2=2,a!F1292,IF($E$2=3,a!F1442,IF($E$2=4,a!F1592,IF($E$2=5,a!F1742,IF($E$2=6,a!F1892,""))))))</f>
        <v>#N/A</v>
      </c>
      <c r="Q24" s="12"/>
      <c r="R24" s="12" t="e">
        <f>IF($E$2=1,a!D2042,IF($E$2=2,a!D2142,IF($E$2=3,a!D2242,IF($E$2=4,a!D2342,IF($E$2=5,a!D2442,IF($E$2=6,a!D2542,""))))))</f>
        <v>#N/A</v>
      </c>
      <c r="S24" s="76" t="e">
        <f>IF($E$2=1,a!E2042,IF($E$2=2,a!E2142,IF($E$2=3,a!E2242,IF($E$2=4,a!E2342,IF($E$2=5,a!E2442,IF($E$2=6,a!E2542,""))))))</f>
        <v>#N/A</v>
      </c>
      <c r="T24" s="12" t="e">
        <f>IF($E$2=1,a!F2042,IF($E$2=2,a!F2142,IF($E$2=3,a!F2242,IF($E$2=4,a!F2342,IF($E$2=5,a!F2442,IF($E$2=6,a!F2542,""))))))</f>
        <v>#N/A</v>
      </c>
      <c r="V24" s="12" t="e">
        <f>IF($E$2=1,a!D2642,IF($E$2=2,a!D2712,IF($E$2=3,a!D2782,IF($E$2=4,a!D2852,IF($E$2=5,a!D2922,IF($E$2=6,a!D2992,IF($E$2=7,a!D3142,"")))))))</f>
        <v>#N/A</v>
      </c>
      <c r="W24" s="76" t="e">
        <f>IF($E$2=1,a!E2642,IF($E$2=2,a!E2712,IF($E$2=3,a!E2782,IF($E$2=4,a!E2852,IF($E$2=5,a!E2922,IF($E$2=6,a!E2992,IF($E$2=7,a!E3142,"")))))))</f>
        <v>#N/A</v>
      </c>
      <c r="X24" s="12" t="e">
        <f>IF($E$2=1,a!F2642,IF($E$2=2,a!F2712,IF($E$2=3,a!F2782,IF($E$2=4,a!F2852,IF($E$2=5,a!F2922,IF($E$2=6,a!F2992,IF($E$2=7,a!F3142,"")))))))</f>
        <v>#N/A</v>
      </c>
      <c r="Z24" s="12" t="e">
        <f>IF($E$2=1,a!D3212,IF($E$2=2,a!D3272,IF($E$2=3,a!D3332,"")))</f>
        <v>#N/A</v>
      </c>
      <c r="AA24" s="76" t="e">
        <f>IF($E$2=1,a!E3212,IF($E$2=2,a!E3272,IF($E$2=3,a!E3332,"")))</f>
        <v>#N/A</v>
      </c>
      <c r="AB24" s="12" t="e">
        <f>IF($E$2=1,a!F3212,IF($E$2=2,a!F3272,IF($E$2=3,a!F3332,"")))</f>
        <v>#N/A</v>
      </c>
      <c r="AD24" s="12" t="e">
        <f>IF($E$2=1,a!D3392,IF($E$2=2,a!D3552,IF($E$2=3,a!D3712,IF($E$2=91,a!D3872,IF($E$2=92,a!D4032,"")))))</f>
        <v>#N/A</v>
      </c>
      <c r="AE24" s="76" t="e">
        <f>IF($E$2=1,a!E3392,IF($E$2=2,a!E3552,IF($E$2=3,a!E3712,IF($E$2=91,a!E3872,IF($E$2=92,a!E4032,"")))))</f>
        <v>#N/A</v>
      </c>
      <c r="AF24" s="12">
        <v>37</v>
      </c>
      <c r="AH24" s="12" t="e">
        <f>IF($E$2=1,a!D4192,IF($E$2=2,a!D4242,IF($E$2=3,a!D4292,"")))</f>
        <v>#N/A</v>
      </c>
      <c r="AI24" s="76" t="e">
        <f>IF($E$2=1,a!E4192,IF($E$2=2,a!E4242,IF($E$2=3,a!E4292,"")))</f>
        <v>#N/A</v>
      </c>
      <c r="AJ24" s="12" t="e">
        <f>IF($E$2=1,a!F4192,IF($E$2=2,a!F4242,IF($E$2=3,a!F4292,"")))</f>
        <v>#N/A</v>
      </c>
      <c r="AK24" s="161"/>
      <c r="AL24" s="161"/>
      <c r="AM24" s="161"/>
    </row>
    <row r="25" spans="2:39" x14ac:dyDescent="0.4">
      <c r="B25" s="12" t="e">
        <f t="shared" si="1"/>
        <v>#N/A</v>
      </c>
      <c r="C25" s="76" t="e">
        <f t="shared" si="2"/>
        <v>#N/A</v>
      </c>
      <c r="D25" s="12" t="e">
        <f t="shared" si="3"/>
        <v>#N/A</v>
      </c>
      <c r="F25" s="12" t="e">
        <f>IF($E$2=1,a!D23,IF($E$2=2,a!D103,IF($E$2=3,a!D183,IF($E$2=4,a!D263,IF($E$2=5,a!D343,IF($E$2=6,a!D423,IF($E$2=7,a!D503,"")))))))</f>
        <v>#N/A</v>
      </c>
      <c r="G25" s="76" t="e">
        <f>IF($E$2=1,a!E23,IF($E$2=2,a!E103,IF($E$2=3,a!E183,IF($E$2=4,a!E263,IF($E$2=5,a!E343,IF($E$2=6,a!E423,IF($E$2=7,a!E503,"")))))))</f>
        <v>#N/A</v>
      </c>
      <c r="H25" s="12" t="e">
        <f>IF($E$2=1,a!F23,IF($E$2=2,a!F103,IF($E$2=3,a!F183,IF($E$2=4,a!F263,IF($E$2=5,a!F343,IF($E$2=6,a!F423,IF($E$2=7,a!F503,"")))))))</f>
        <v>#N/A</v>
      </c>
      <c r="J25" s="12" t="e">
        <f>IF($E$2=1,a!D583,IF($E$2=2,a!D703,IF($E$2=3,a!D823,IF($E$2=4,a!D943,IF($E$2=5,a!D1043,"")))))</f>
        <v>#N/A</v>
      </c>
      <c r="K25" s="76" t="e">
        <f>IF($E$2=1,a!E583,IF($E$2=2,a!E703,IF($E$2=3,a!E823,IF($E$2=4,a!E943,IF($E$2=5,a!E1043,"")))))</f>
        <v>#N/A</v>
      </c>
      <c r="L25" s="12" t="e">
        <f>IF($E$2=1,a!F583,IF($E$2=2,a!F703,IF($E$2=3,a!F823,IF($E$2=4,a!F943,IF($E$2=5,a!F1043,"")))))</f>
        <v>#N/A</v>
      </c>
      <c r="M25" s="161"/>
      <c r="N25" s="12" t="e">
        <f>IF($E$2=1,a!D1143,IF($E$2=2,a!D1293,IF($E$2=3,a!D1443,IF($E$2=4,a!D1593,IF($E$2=5,a!D1743,IF($E$2=6,a!D1893,""))))))</f>
        <v>#N/A</v>
      </c>
      <c r="O25" s="76" t="e">
        <f>IF($E$2=1,a!E1143,IF($E$2=2,a!E1293,IF($E$2=3,a!E1443,IF($E$2=4,a!E1593,IF($E$2=5,a!E1743,IF($E$2=6,a!E1893,""))))))</f>
        <v>#N/A</v>
      </c>
      <c r="P25" s="12" t="e">
        <f>IF($E$2=1,a!F1143,IF($E$2=2,a!F1293,IF($E$2=3,a!F1443,IF($E$2=4,a!F1593,IF($E$2=5,a!F1743,IF($E$2=6,a!F1893,""))))))</f>
        <v>#N/A</v>
      </c>
      <c r="Q25" s="12"/>
      <c r="R25" s="12" t="e">
        <f>IF($E$2=1,a!D2043,IF($E$2=2,a!D2143,IF($E$2=3,a!D2243,IF($E$2=4,a!D2343,IF($E$2=5,a!D2443,IF($E$2=6,a!D2543,""))))))</f>
        <v>#N/A</v>
      </c>
      <c r="S25" s="76" t="e">
        <f>IF($E$2=1,a!E2043,IF($E$2=2,a!E2143,IF($E$2=3,a!E2243,IF($E$2=4,a!E2343,IF($E$2=5,a!E2443,IF($E$2=6,a!E2543,""))))))</f>
        <v>#N/A</v>
      </c>
      <c r="T25" s="12" t="e">
        <f>IF($E$2=1,a!F2043,IF($E$2=2,a!F2143,IF($E$2=3,a!F2243,IF($E$2=4,a!F2343,IF($E$2=5,a!F2443,IF($E$2=6,a!F2543,""))))))</f>
        <v>#N/A</v>
      </c>
      <c r="V25" s="12" t="e">
        <f>IF($E$2=1,a!D2643,IF($E$2=2,a!D2713,IF($E$2=3,a!D2783,IF($E$2=4,a!D2853,IF($E$2=5,a!D2923,IF($E$2=6,a!D2993,IF($E$2=7,a!D3143,"")))))))</f>
        <v>#N/A</v>
      </c>
      <c r="W25" s="76" t="e">
        <f>IF($E$2=1,a!E2643,IF($E$2=2,a!E2713,IF($E$2=3,a!E2783,IF($E$2=4,a!E2853,IF($E$2=5,a!E2923,IF($E$2=6,a!E2993,IF($E$2=7,a!E3143,"")))))))</f>
        <v>#N/A</v>
      </c>
      <c r="X25" s="12" t="e">
        <f>IF($E$2=1,a!F2643,IF($E$2=2,a!F2713,IF($E$2=3,a!F2783,IF($E$2=4,a!F2853,IF($E$2=5,a!F2923,IF($E$2=6,a!F2993,IF($E$2=7,a!F3143,"")))))))</f>
        <v>#N/A</v>
      </c>
      <c r="Z25" s="12" t="e">
        <f>IF($E$2=1,a!D3213,IF($E$2=2,a!D3273,IF($E$2=3,a!D3333,"")))</f>
        <v>#N/A</v>
      </c>
      <c r="AA25" s="76" t="e">
        <f>IF($E$2=1,a!E3213,IF($E$2=2,a!E3273,IF($E$2=3,a!E3333,"")))</f>
        <v>#N/A</v>
      </c>
      <c r="AB25" s="12" t="e">
        <f>IF($E$2=1,a!F3213,IF($E$2=2,a!F3273,IF($E$2=3,a!F3333,"")))</f>
        <v>#N/A</v>
      </c>
      <c r="AD25" s="12" t="e">
        <f>IF($E$2=1,a!D3393,IF($E$2=2,a!D3553,IF($E$2=3,a!D3713,IF($E$2=91,a!D3873,IF($E$2=92,a!D4033,"")))))</f>
        <v>#N/A</v>
      </c>
      <c r="AE25" s="76" t="e">
        <f>IF($E$2=1,a!E3393,IF($E$2=2,a!E3553,IF($E$2=3,a!E3713,IF($E$2=91,a!E3873,IF($E$2=92,a!E4033,"")))))</f>
        <v>#N/A</v>
      </c>
      <c r="AF25" s="12">
        <v>39</v>
      </c>
      <c r="AH25" s="12" t="e">
        <f>IF($E$2=1,a!D4193,IF($E$2=2,a!D4243,IF($E$2=3,a!D4293,"")))</f>
        <v>#N/A</v>
      </c>
      <c r="AI25" s="76" t="e">
        <f>IF($E$2=1,a!E4193,IF($E$2=2,a!E4243,IF($E$2=3,a!E4293,"")))</f>
        <v>#N/A</v>
      </c>
      <c r="AJ25" s="12" t="e">
        <f>IF($E$2=1,a!F4193,IF($E$2=2,a!F4243,IF($E$2=3,a!F4293,"")))</f>
        <v>#N/A</v>
      </c>
      <c r="AK25" s="161"/>
      <c r="AL25" s="161"/>
      <c r="AM25" s="161"/>
    </row>
    <row r="26" spans="2:39" x14ac:dyDescent="0.4">
      <c r="B26" s="12" t="e">
        <f t="shared" si="1"/>
        <v>#N/A</v>
      </c>
      <c r="C26" s="76" t="e">
        <f t="shared" si="2"/>
        <v>#N/A</v>
      </c>
      <c r="D26" s="12" t="e">
        <f t="shared" si="3"/>
        <v>#N/A</v>
      </c>
      <c r="F26" s="12" t="e">
        <f>IF($E$2=1,a!D24,IF($E$2=2,a!D104,IF($E$2=3,a!D184,IF($E$2=4,a!D264,IF($E$2=5,a!D344,IF($E$2=6,a!D424,IF($E$2=7,a!D504,"")))))))</f>
        <v>#N/A</v>
      </c>
      <c r="G26" s="76" t="e">
        <f>IF($E$2=1,a!E24,IF($E$2=2,a!E104,IF($E$2=3,a!E184,IF($E$2=4,a!E264,IF($E$2=5,a!E344,IF($E$2=6,a!E424,IF($E$2=7,a!E504,"")))))))</f>
        <v>#N/A</v>
      </c>
      <c r="H26" s="12" t="e">
        <f>IF($E$2=1,a!F24,IF($E$2=2,a!F104,IF($E$2=3,a!F184,IF($E$2=4,a!F264,IF($E$2=5,a!F344,IF($E$2=6,a!F424,IF($E$2=7,a!F504,"")))))))</f>
        <v>#N/A</v>
      </c>
      <c r="J26" s="12" t="e">
        <f>IF($E$2=1,a!D584,IF($E$2=2,a!D704,IF($E$2=3,a!D824,IF($E$2=4,a!D944,IF($E$2=5,a!D1044,"")))))</f>
        <v>#N/A</v>
      </c>
      <c r="K26" s="76" t="e">
        <f>IF($E$2=1,a!E584,IF($E$2=2,a!E704,IF($E$2=3,a!E824,IF($E$2=4,a!E944,IF($E$2=5,a!E1044,"")))))</f>
        <v>#N/A</v>
      </c>
      <c r="L26" s="12" t="e">
        <f>IF($E$2=1,a!F584,IF($E$2=2,a!F704,IF($E$2=3,a!F824,IF($E$2=4,a!F944,IF($E$2=5,a!F1044,"")))))</f>
        <v>#N/A</v>
      </c>
      <c r="M26" s="161"/>
      <c r="N26" s="12" t="e">
        <f>IF($E$2=1,a!D1144,IF($E$2=2,a!D1294,IF($E$2=3,a!D1444,IF($E$2=4,a!D1594,IF($E$2=5,a!D1744,IF($E$2=6,a!D1894,""))))))</f>
        <v>#N/A</v>
      </c>
      <c r="O26" s="76" t="e">
        <f>IF($E$2=1,a!E1144,IF($E$2=2,a!E1294,IF($E$2=3,a!E1444,IF($E$2=4,a!E1594,IF($E$2=5,a!E1744,IF($E$2=6,a!E1894,""))))))</f>
        <v>#N/A</v>
      </c>
      <c r="P26" s="12" t="e">
        <f>IF($E$2=1,a!F1144,IF($E$2=2,a!F1294,IF($E$2=3,a!F1444,IF($E$2=4,a!F1594,IF($E$2=5,a!F1744,IF($E$2=6,a!F1894,""))))))</f>
        <v>#N/A</v>
      </c>
      <c r="Q26" s="12"/>
      <c r="R26" s="12" t="e">
        <f>IF($E$2=1,a!D2044,IF($E$2=2,a!D2144,IF($E$2=3,a!D2244,IF($E$2=4,a!D2344,IF($E$2=5,a!D2444,IF($E$2=6,a!D2544,""))))))</f>
        <v>#N/A</v>
      </c>
      <c r="S26" s="76" t="e">
        <f>IF($E$2=1,a!E2044,IF($E$2=2,a!E2144,IF($E$2=3,a!E2244,IF($E$2=4,a!E2344,IF($E$2=5,a!E2444,IF($E$2=6,a!E2544,""))))))</f>
        <v>#N/A</v>
      </c>
      <c r="T26" s="12" t="e">
        <f>IF($E$2=1,a!F2044,IF($E$2=2,a!F2144,IF($E$2=3,a!F2244,IF($E$2=4,a!F2344,IF($E$2=5,a!F2444,IF($E$2=6,a!F2544,""))))))</f>
        <v>#N/A</v>
      </c>
      <c r="V26" s="12" t="e">
        <f>IF($E$2=1,a!D2644,IF($E$2=2,a!D2714,IF($E$2=3,a!D2784,IF($E$2=4,a!D2854,IF($E$2=5,a!D2924,IF($E$2=6,a!D2994,IF($E$2=7,a!D3144,"")))))))</f>
        <v>#N/A</v>
      </c>
      <c r="W26" s="76" t="e">
        <f>IF($E$2=1,a!E2644,IF($E$2=2,a!E2714,IF($E$2=3,a!E2784,IF($E$2=4,a!E2854,IF($E$2=5,a!E2924,IF($E$2=6,a!E2994,IF($E$2=7,a!E3144,"")))))))</f>
        <v>#N/A</v>
      </c>
      <c r="X26" s="12" t="e">
        <f>IF($E$2=1,a!F2644,IF($E$2=2,a!F2714,IF($E$2=3,a!F2784,IF($E$2=4,a!F2854,IF($E$2=5,a!F2924,IF($E$2=6,a!F2994,IF($E$2=7,a!F3144,"")))))))</f>
        <v>#N/A</v>
      </c>
      <c r="Z26" s="12" t="e">
        <f>IF($E$2=1,a!D3214,IF($E$2=2,a!D3274,IF($E$2=3,a!D3334,"")))</f>
        <v>#N/A</v>
      </c>
      <c r="AA26" s="76" t="e">
        <f>IF($E$2=1,a!E3214,IF($E$2=2,a!E3274,IF($E$2=3,a!E3334,"")))</f>
        <v>#N/A</v>
      </c>
      <c r="AB26" s="12" t="e">
        <f>IF($E$2=1,a!F3214,IF($E$2=2,a!F3274,IF($E$2=3,a!F3334,"")))</f>
        <v>#N/A</v>
      </c>
      <c r="AD26" s="12" t="e">
        <f>IF($E$2=1,a!D3394,IF($E$2=2,a!D3554,IF($E$2=3,a!D3714,IF($E$2=91,a!D3874,IF($E$2=92,a!D4034,"")))))</f>
        <v>#N/A</v>
      </c>
      <c r="AE26" s="76" t="e">
        <f>IF($E$2=1,a!E3394,IF($E$2=2,a!E3554,IF($E$2=3,a!E3714,IF($E$2=91,a!E3874,IF($E$2=92,a!E4034,"")))))</f>
        <v>#N/A</v>
      </c>
      <c r="AF26" s="12">
        <v>41</v>
      </c>
      <c r="AH26" s="12" t="e">
        <f>IF($E$2=1,a!D4194,IF($E$2=2,a!D4244,IF($E$2=3,a!D4294,"")))</f>
        <v>#N/A</v>
      </c>
      <c r="AI26" s="76" t="e">
        <f>IF($E$2=1,a!E4194,IF($E$2=2,a!E4244,IF($E$2=3,a!E4294,"")))</f>
        <v>#N/A</v>
      </c>
      <c r="AJ26" s="12" t="e">
        <f>IF($E$2=1,a!F4194,IF($E$2=2,a!F4244,IF($E$2=3,a!F4294,"")))</f>
        <v>#N/A</v>
      </c>
      <c r="AK26" s="161"/>
      <c r="AL26" s="161"/>
      <c r="AM26" s="161"/>
    </row>
    <row r="27" spans="2:39" x14ac:dyDescent="0.4">
      <c r="B27" s="12" t="e">
        <f t="shared" si="1"/>
        <v>#N/A</v>
      </c>
      <c r="C27" s="76" t="e">
        <f t="shared" si="2"/>
        <v>#N/A</v>
      </c>
      <c r="D27" s="12" t="e">
        <f t="shared" si="3"/>
        <v>#N/A</v>
      </c>
      <c r="F27" s="12" t="e">
        <f>IF($E$2=1,a!D25,IF($E$2=2,a!D105,IF($E$2=3,a!D185,IF($E$2=4,a!D265,IF($E$2=5,a!D345,IF($E$2=6,a!D425,IF($E$2=7,a!D505,"")))))))</f>
        <v>#N/A</v>
      </c>
      <c r="G27" s="76" t="e">
        <f>IF($E$2=1,a!E25,IF($E$2=2,a!E105,IF($E$2=3,a!E185,IF($E$2=4,a!E265,IF($E$2=5,a!E345,IF($E$2=6,a!E425,IF($E$2=7,a!E505,"")))))))</f>
        <v>#N/A</v>
      </c>
      <c r="H27" s="12" t="e">
        <f>IF($E$2=1,a!F25,IF($E$2=2,a!F105,IF($E$2=3,a!F185,IF($E$2=4,a!F265,IF($E$2=5,a!F345,IF($E$2=6,a!F425,IF($E$2=7,a!F505,"")))))))</f>
        <v>#N/A</v>
      </c>
      <c r="J27" s="12" t="e">
        <f>IF($E$2=1,a!D585,IF($E$2=2,a!D705,IF($E$2=3,a!D825,IF($E$2=4,a!D945,IF($E$2=5,a!D1045,"")))))</f>
        <v>#N/A</v>
      </c>
      <c r="K27" s="76" t="e">
        <f>IF($E$2=1,a!E585,IF($E$2=2,a!E705,IF($E$2=3,a!E825,IF($E$2=4,a!E945,IF($E$2=5,a!E1045,"")))))</f>
        <v>#N/A</v>
      </c>
      <c r="L27" s="12" t="e">
        <f>IF($E$2=1,a!F585,IF($E$2=2,a!F705,IF($E$2=3,a!F825,IF($E$2=4,a!F945,IF($E$2=5,a!F1045,"")))))</f>
        <v>#N/A</v>
      </c>
      <c r="M27" s="161"/>
      <c r="N27" s="12" t="e">
        <f>IF($E$2=1,a!D1145,IF($E$2=2,a!D1295,IF($E$2=3,a!D1445,IF($E$2=4,a!D1595,IF($E$2=5,a!D1745,IF($E$2=6,a!D1895,""))))))</f>
        <v>#N/A</v>
      </c>
      <c r="O27" s="76" t="e">
        <f>IF($E$2=1,a!E1145,IF($E$2=2,a!E1295,IF($E$2=3,a!E1445,IF($E$2=4,a!E1595,IF($E$2=5,a!E1745,IF($E$2=6,a!E1895,""))))))</f>
        <v>#N/A</v>
      </c>
      <c r="P27" s="12" t="e">
        <f>IF($E$2=1,a!F1145,IF($E$2=2,a!F1295,IF($E$2=3,a!F1445,IF($E$2=4,a!F1595,IF($E$2=5,a!F1745,IF($E$2=6,a!F1895,""))))))</f>
        <v>#N/A</v>
      </c>
      <c r="Q27" s="12"/>
      <c r="R27" s="12" t="e">
        <f>IF($E$2=1,a!D2045,IF($E$2=2,a!D2145,IF($E$2=3,a!D2245,IF($E$2=4,a!D2345,IF($E$2=5,a!D2445,IF($E$2=6,a!D2545,""))))))</f>
        <v>#N/A</v>
      </c>
      <c r="S27" s="76" t="e">
        <f>IF($E$2=1,a!E2045,IF($E$2=2,a!E2145,IF($E$2=3,a!E2245,IF($E$2=4,a!E2345,IF($E$2=5,a!E2445,IF($E$2=6,a!E2545,""))))))</f>
        <v>#N/A</v>
      </c>
      <c r="T27" s="12" t="e">
        <f>IF($E$2=1,a!F2045,IF($E$2=2,a!F2145,IF($E$2=3,a!F2245,IF($E$2=4,a!F2345,IF($E$2=5,a!F2445,IF($E$2=6,a!F2545,""))))))</f>
        <v>#N/A</v>
      </c>
      <c r="V27" s="12" t="e">
        <f>IF($E$2=1,a!D2645,IF($E$2=2,a!D2715,IF($E$2=3,a!D2785,IF($E$2=4,a!D2855,IF($E$2=5,a!D2925,IF($E$2=6,a!D2995,IF($E$2=7,a!D3145,"")))))))</f>
        <v>#N/A</v>
      </c>
      <c r="W27" s="76" t="e">
        <f>IF($E$2=1,a!E2645,IF($E$2=2,a!E2715,IF($E$2=3,a!E2785,IF($E$2=4,a!E2855,IF($E$2=5,a!E2925,IF($E$2=6,a!E2995,IF($E$2=7,a!E3145,"")))))))</f>
        <v>#N/A</v>
      </c>
      <c r="X27" s="12" t="e">
        <f>IF($E$2=1,a!F2645,IF($E$2=2,a!F2715,IF($E$2=3,a!F2785,IF($E$2=4,a!F2855,IF($E$2=5,a!F2925,IF($E$2=6,a!F2995,IF($E$2=7,a!F3145,"")))))))</f>
        <v>#N/A</v>
      </c>
      <c r="Z27" s="12" t="e">
        <f>IF($E$2=1,a!D3215,IF($E$2=2,a!D3275,IF($E$2=3,a!D3335,"")))</f>
        <v>#N/A</v>
      </c>
      <c r="AA27" s="76" t="e">
        <f>IF($E$2=1,a!E3215,IF($E$2=2,a!E3275,IF($E$2=3,a!E3335,"")))</f>
        <v>#N/A</v>
      </c>
      <c r="AB27" s="12" t="e">
        <f>IF($E$2=1,a!F3215,IF($E$2=2,a!F3275,IF($E$2=3,a!F3335,"")))</f>
        <v>#N/A</v>
      </c>
      <c r="AD27" s="12" t="e">
        <f>IF($E$2=1,a!D3395,IF($E$2=2,a!D3555,IF($E$2=3,a!D3715,IF($E$2=91,a!D3875,IF($E$2=92,a!D4035,"")))))</f>
        <v>#N/A</v>
      </c>
      <c r="AE27" s="76" t="e">
        <f>IF($E$2=1,a!E3395,IF($E$2=2,a!E3555,IF($E$2=3,a!E3715,IF($E$2=91,a!E3875,IF($E$2=92,a!E4035,"")))))</f>
        <v>#N/A</v>
      </c>
      <c r="AF27" s="12">
        <v>44</v>
      </c>
      <c r="AH27" s="12" t="e">
        <f>IF($E$2=1,a!D4195,IF($E$2=2,a!D4245,IF($E$2=3,a!D4295,"")))</f>
        <v>#N/A</v>
      </c>
      <c r="AI27" s="76" t="e">
        <f>IF($E$2=1,a!E4195,IF($E$2=2,a!E4245,IF($E$2=3,a!E4295,"")))</f>
        <v>#N/A</v>
      </c>
      <c r="AJ27" s="12" t="e">
        <f>IF($E$2=1,a!F4195,IF($E$2=2,a!F4245,IF($E$2=3,a!F4295,"")))</f>
        <v>#N/A</v>
      </c>
      <c r="AK27" s="161"/>
      <c r="AL27" s="161"/>
      <c r="AM27" s="161"/>
    </row>
    <row r="28" spans="2:39" x14ac:dyDescent="0.4">
      <c r="B28" s="12" t="e">
        <f t="shared" si="1"/>
        <v>#N/A</v>
      </c>
      <c r="C28" s="76" t="e">
        <f t="shared" si="2"/>
        <v>#N/A</v>
      </c>
      <c r="D28" s="12" t="e">
        <f t="shared" si="3"/>
        <v>#N/A</v>
      </c>
      <c r="F28" s="12" t="e">
        <f>IF($E$2=1,a!D26,IF($E$2=2,a!D106,IF($E$2=3,a!D186,IF($E$2=4,a!D266,IF($E$2=5,a!D346,IF($E$2=6,a!D426,IF($E$2=7,a!D506,"")))))))</f>
        <v>#N/A</v>
      </c>
      <c r="G28" s="76" t="e">
        <f>IF($E$2=1,a!E26,IF($E$2=2,a!E106,IF($E$2=3,a!E186,IF($E$2=4,a!E266,IF($E$2=5,a!E346,IF($E$2=6,a!E426,IF($E$2=7,a!E506,"")))))))</f>
        <v>#N/A</v>
      </c>
      <c r="H28" s="12" t="e">
        <f>IF($E$2=1,a!F26,IF($E$2=2,a!F106,IF($E$2=3,a!F186,IF($E$2=4,a!F266,IF($E$2=5,a!F346,IF($E$2=6,a!F426,IF($E$2=7,a!F506,"")))))))</f>
        <v>#N/A</v>
      </c>
      <c r="J28" s="12" t="e">
        <f>IF($E$2=1,a!D586,IF($E$2=2,a!D706,IF($E$2=3,a!D826,IF($E$2=4,a!D946,IF($E$2=5,a!D1046,"")))))</f>
        <v>#N/A</v>
      </c>
      <c r="K28" s="76" t="e">
        <f>IF($E$2=1,a!E586,IF($E$2=2,a!E706,IF($E$2=3,a!E826,IF($E$2=4,a!E946,IF($E$2=5,a!E1046,"")))))</f>
        <v>#N/A</v>
      </c>
      <c r="L28" s="12" t="e">
        <f>IF($E$2=1,a!F586,IF($E$2=2,a!F706,IF($E$2=3,a!F826,IF($E$2=4,a!F946,IF($E$2=5,a!F1046,"")))))</f>
        <v>#N/A</v>
      </c>
      <c r="M28" s="161"/>
      <c r="N28" s="12" t="e">
        <f>IF($E$2=1,a!D1146,IF($E$2=2,a!D1296,IF($E$2=3,a!D1446,IF($E$2=4,a!D1596,IF($E$2=5,a!D1746,IF($E$2=6,a!D1896,""))))))</f>
        <v>#N/A</v>
      </c>
      <c r="O28" s="76" t="e">
        <f>IF($E$2=1,a!E1146,IF($E$2=2,a!E1296,IF($E$2=3,a!E1446,IF($E$2=4,a!E1596,IF($E$2=5,a!E1746,IF($E$2=6,a!E1896,""))))))</f>
        <v>#N/A</v>
      </c>
      <c r="P28" s="12" t="e">
        <f>IF($E$2=1,a!F1146,IF($E$2=2,a!F1296,IF($E$2=3,a!F1446,IF($E$2=4,a!F1596,IF($E$2=5,a!F1746,IF($E$2=6,a!F1896,""))))))</f>
        <v>#N/A</v>
      </c>
      <c r="Q28" s="12"/>
      <c r="R28" s="12" t="e">
        <f>IF($E$2=1,a!D2046,IF($E$2=2,a!D2146,IF($E$2=3,a!D2246,IF($E$2=4,a!D2346,IF($E$2=5,a!D2446,IF($E$2=6,a!D2546,""))))))</f>
        <v>#N/A</v>
      </c>
      <c r="S28" s="76" t="e">
        <f>IF($E$2=1,a!E2046,IF($E$2=2,a!E2146,IF($E$2=3,a!E2246,IF($E$2=4,a!E2346,IF($E$2=5,a!E2446,IF($E$2=6,a!E2546,""))))))</f>
        <v>#N/A</v>
      </c>
      <c r="T28" s="12" t="e">
        <f>IF($E$2=1,a!F2046,IF($E$2=2,a!F2146,IF($E$2=3,a!F2246,IF($E$2=4,a!F2346,IF($E$2=5,a!F2446,IF($E$2=6,a!F2546,""))))))</f>
        <v>#N/A</v>
      </c>
      <c r="V28" s="12" t="e">
        <f>IF($E$2=1,a!D2646,IF($E$2=2,a!D2716,IF($E$2=3,a!D2786,IF($E$2=4,a!D2856,IF($E$2=5,a!D2926,IF($E$2=6,a!D2996,IF($E$2=7,a!D3146,"")))))))</f>
        <v>#N/A</v>
      </c>
      <c r="W28" s="76" t="e">
        <f>IF($E$2=1,a!E2646,IF($E$2=2,a!E2716,IF($E$2=3,a!E2786,IF($E$2=4,a!E2856,IF($E$2=5,a!E2926,IF($E$2=6,a!E2996,IF($E$2=7,a!E3146,"")))))))</f>
        <v>#N/A</v>
      </c>
      <c r="X28" s="12" t="e">
        <f>IF($E$2=1,a!F2646,IF($E$2=2,a!F2716,IF($E$2=3,a!F2786,IF($E$2=4,a!F2856,IF($E$2=5,a!F2926,IF($E$2=6,a!F2996,IF($E$2=7,a!F3146,"")))))))</f>
        <v>#N/A</v>
      </c>
      <c r="Z28" s="12" t="e">
        <f>IF($E$2=1,a!D3216,IF($E$2=2,a!D3276,IF($E$2=3,a!D3336,"")))</f>
        <v>#N/A</v>
      </c>
      <c r="AA28" s="76" t="e">
        <f>IF($E$2=1,a!E3216,IF($E$2=2,a!E3276,IF($E$2=3,a!E3336,"")))</f>
        <v>#N/A</v>
      </c>
      <c r="AB28" s="12" t="e">
        <f>IF($E$2=1,a!F3216,IF($E$2=2,a!F3276,IF($E$2=3,a!F3336,"")))</f>
        <v>#N/A</v>
      </c>
      <c r="AD28" s="12" t="e">
        <f>IF($E$2=1,a!D3396,IF($E$2=2,a!D3556,IF($E$2=3,a!D3716,IF($E$2=91,a!D3876,IF($E$2=92,a!D4036,"")))))</f>
        <v>#N/A</v>
      </c>
      <c r="AE28" s="76" t="e">
        <f>IF($E$2=1,a!E3396,IF($E$2=2,a!E3556,IF($E$2=3,a!E3716,IF($E$2=91,a!E3876,IF($E$2=92,a!E4036,"")))))</f>
        <v>#N/A</v>
      </c>
      <c r="AF28" s="12">
        <v>46</v>
      </c>
      <c r="AH28" s="12" t="e">
        <f>IF($E$2=1,a!D4196,IF($E$2=2,a!D4246,IF($E$2=3,a!D4296,"")))</f>
        <v>#N/A</v>
      </c>
      <c r="AI28" s="76" t="e">
        <f>IF($E$2=1,a!E4196,IF($E$2=2,a!E4246,IF($E$2=3,a!E4296,"")))</f>
        <v>#N/A</v>
      </c>
      <c r="AJ28" s="12" t="e">
        <f>IF($E$2=1,a!F4196,IF($E$2=2,a!F4246,IF($E$2=3,a!F4296,"")))</f>
        <v>#N/A</v>
      </c>
      <c r="AK28" s="161"/>
      <c r="AL28" s="161"/>
      <c r="AM28" s="161"/>
    </row>
    <row r="29" spans="2:39" x14ac:dyDescent="0.4">
      <c r="B29" s="12" t="e">
        <f t="shared" si="1"/>
        <v>#N/A</v>
      </c>
      <c r="C29" s="76" t="e">
        <f t="shared" si="2"/>
        <v>#N/A</v>
      </c>
      <c r="D29" s="12" t="e">
        <f t="shared" si="3"/>
        <v>#N/A</v>
      </c>
      <c r="F29" s="12" t="e">
        <f>IF($E$2=1,a!D27,IF($E$2=2,a!D107,IF($E$2=3,a!D187,IF($E$2=4,a!D267,IF($E$2=5,a!D347,IF($E$2=6,a!D427,IF($E$2=7,a!D507,"")))))))</f>
        <v>#N/A</v>
      </c>
      <c r="G29" s="76" t="e">
        <f>IF($E$2=1,a!E27,IF($E$2=2,a!E107,IF($E$2=3,a!E187,IF($E$2=4,a!E267,IF($E$2=5,a!E347,IF($E$2=6,a!E427,IF($E$2=7,a!E507,"")))))))</f>
        <v>#N/A</v>
      </c>
      <c r="H29" s="12" t="e">
        <f>IF($E$2=1,a!F27,IF($E$2=2,a!F107,IF($E$2=3,a!F187,IF($E$2=4,a!F267,IF($E$2=5,a!F347,IF($E$2=6,a!F427,IF($E$2=7,a!F507,"")))))))</f>
        <v>#N/A</v>
      </c>
      <c r="J29" s="12" t="e">
        <f>IF($E$2=1,a!D587,IF($E$2=2,a!D707,IF($E$2=3,a!D827,IF($E$2=4,a!D947,IF($E$2=5,a!D1047,"")))))</f>
        <v>#N/A</v>
      </c>
      <c r="K29" s="76" t="e">
        <f>IF($E$2=1,a!E587,IF($E$2=2,a!E707,IF($E$2=3,a!E827,IF($E$2=4,a!E947,IF($E$2=5,a!E1047,"")))))</f>
        <v>#N/A</v>
      </c>
      <c r="L29" s="12" t="e">
        <f>IF($E$2=1,a!F587,IF($E$2=2,a!F707,IF($E$2=3,a!F827,IF($E$2=4,a!F947,IF($E$2=5,a!F1047,"")))))</f>
        <v>#N/A</v>
      </c>
      <c r="M29" s="161"/>
      <c r="N29" s="12" t="e">
        <f>IF($E$2=1,a!D1147,IF($E$2=2,a!D1297,IF($E$2=3,a!D1447,IF($E$2=4,a!D1597,IF($E$2=5,a!D1747,IF($E$2=6,a!D1897,""))))))</f>
        <v>#N/A</v>
      </c>
      <c r="O29" s="76" t="e">
        <f>IF($E$2=1,a!E1147,IF($E$2=2,a!E1297,IF($E$2=3,a!E1447,IF($E$2=4,a!E1597,IF($E$2=5,a!E1747,IF($E$2=6,a!E1897,""))))))</f>
        <v>#N/A</v>
      </c>
      <c r="P29" s="12" t="e">
        <f>IF($E$2=1,a!F1147,IF($E$2=2,a!F1297,IF($E$2=3,a!F1447,IF($E$2=4,a!F1597,IF($E$2=5,a!F1747,IF($E$2=6,a!F1897,""))))))</f>
        <v>#N/A</v>
      </c>
      <c r="Q29" s="12"/>
      <c r="R29" s="12" t="e">
        <f>IF($E$2=1,a!D2047,IF($E$2=2,a!D2147,IF($E$2=3,a!D2247,IF($E$2=4,a!D2347,IF($E$2=5,a!D2447,IF($E$2=6,a!D2547,""))))))</f>
        <v>#N/A</v>
      </c>
      <c r="S29" s="76" t="e">
        <f>IF($E$2=1,a!E2047,IF($E$2=2,a!E2147,IF($E$2=3,a!E2247,IF($E$2=4,a!E2347,IF($E$2=5,a!E2447,IF($E$2=6,a!E2547,""))))))</f>
        <v>#N/A</v>
      </c>
      <c r="T29" s="12" t="e">
        <f>IF($E$2=1,a!F2047,IF($E$2=2,a!F2147,IF($E$2=3,a!F2247,IF($E$2=4,a!F2347,IF($E$2=5,a!F2447,IF($E$2=6,a!F2547,""))))))</f>
        <v>#N/A</v>
      </c>
      <c r="V29" s="12" t="e">
        <f>IF($E$2=1,a!D2647,IF($E$2=2,a!D2717,IF($E$2=3,a!D2787,IF($E$2=4,a!D2857,IF($E$2=5,a!D2927,IF($E$2=6,a!D2997,IF($E$2=7,a!D3147,"")))))))</f>
        <v>#N/A</v>
      </c>
      <c r="W29" s="76" t="e">
        <f>IF($E$2=1,a!E2647,IF($E$2=2,a!E2717,IF($E$2=3,a!E2787,IF($E$2=4,a!E2857,IF($E$2=5,a!E2927,IF($E$2=6,a!E2997,IF($E$2=7,a!E3147,"")))))))</f>
        <v>#N/A</v>
      </c>
      <c r="X29" s="12" t="e">
        <f>IF($E$2=1,a!F2647,IF($E$2=2,a!F2717,IF($E$2=3,a!F2787,IF($E$2=4,a!F2857,IF($E$2=5,a!F2927,IF($E$2=6,a!F2997,IF($E$2=7,a!F3147,"")))))))</f>
        <v>#N/A</v>
      </c>
      <c r="Z29" s="12" t="e">
        <f>IF($E$2=1,a!D3217,IF($E$2=2,a!D3277,IF($E$2=3,a!D3337,"")))</f>
        <v>#N/A</v>
      </c>
      <c r="AA29" s="76" t="e">
        <f>IF($E$2=1,a!E3217,IF($E$2=2,a!E3277,IF($E$2=3,a!E3337,"")))</f>
        <v>#N/A</v>
      </c>
      <c r="AB29" s="12" t="e">
        <f>IF($E$2=1,a!F3217,IF($E$2=2,a!F3277,IF($E$2=3,a!F3337,"")))</f>
        <v>#N/A</v>
      </c>
      <c r="AD29" s="12" t="e">
        <f>IF($E$2=1,a!D3397,IF($E$2=2,a!D3557,IF($E$2=3,a!D3717,IF($E$2=91,a!D3877,IF($E$2=92,a!D4037,"")))))</f>
        <v>#N/A</v>
      </c>
      <c r="AE29" s="76" t="e">
        <f>IF($E$2=1,a!E3397,IF($E$2=2,a!E3557,IF($E$2=3,a!E3717,IF($E$2=91,a!E3877,IF($E$2=92,a!E4037,"")))))</f>
        <v>#N/A</v>
      </c>
      <c r="AF29" s="12">
        <v>48</v>
      </c>
      <c r="AH29" s="12" t="e">
        <f>IF($E$2=1,a!D4197,IF($E$2=2,a!D4247,IF($E$2=3,a!D4297,"")))</f>
        <v>#N/A</v>
      </c>
      <c r="AI29" s="76" t="e">
        <f>IF($E$2=1,a!E4197,IF($E$2=2,a!E4247,IF($E$2=3,a!E4297,"")))</f>
        <v>#N/A</v>
      </c>
      <c r="AJ29" s="12" t="e">
        <f>IF($E$2=1,a!F4197,IF($E$2=2,a!F4247,IF($E$2=3,a!F4297,"")))</f>
        <v>#N/A</v>
      </c>
      <c r="AK29" s="161"/>
      <c r="AL29" s="161"/>
      <c r="AM29" s="161"/>
    </row>
    <row r="30" spans="2:39" x14ac:dyDescent="0.4">
      <c r="B30" s="12" t="e">
        <f t="shared" si="1"/>
        <v>#N/A</v>
      </c>
      <c r="C30" s="76" t="e">
        <f t="shared" si="2"/>
        <v>#N/A</v>
      </c>
      <c r="D30" s="12" t="e">
        <f t="shared" si="3"/>
        <v>#N/A</v>
      </c>
      <c r="F30" s="12" t="e">
        <f>IF($E$2=1,a!D28,IF($E$2=2,a!D108,IF($E$2=3,a!D188,IF($E$2=4,a!D268,IF($E$2=5,a!D348,IF($E$2=6,a!D428,IF($E$2=7,a!D508,"")))))))</f>
        <v>#N/A</v>
      </c>
      <c r="G30" s="76" t="e">
        <f>IF($E$2=1,a!E28,IF($E$2=2,a!E108,IF($E$2=3,a!E188,IF($E$2=4,a!E268,IF($E$2=5,a!E348,IF($E$2=6,a!E428,IF($E$2=7,a!E508,"")))))))</f>
        <v>#N/A</v>
      </c>
      <c r="H30" s="12" t="e">
        <f>IF($E$2=1,a!F28,IF($E$2=2,a!F108,IF($E$2=3,a!F188,IF($E$2=4,a!F268,IF($E$2=5,a!F348,IF($E$2=6,a!F428,IF($E$2=7,a!F508,"")))))))</f>
        <v>#N/A</v>
      </c>
      <c r="J30" s="12" t="e">
        <f>IF($E$2=1,a!D588,IF($E$2=2,a!D708,IF($E$2=3,a!D828,IF($E$2=4,a!D948,IF($E$2=5,a!D1048,"")))))</f>
        <v>#N/A</v>
      </c>
      <c r="K30" s="76" t="e">
        <f>IF($E$2=1,a!E588,IF($E$2=2,a!E708,IF($E$2=3,a!E828,IF($E$2=4,a!E948,IF($E$2=5,a!E1048,"")))))</f>
        <v>#N/A</v>
      </c>
      <c r="L30" s="12" t="e">
        <f>IF($E$2=1,a!F588,IF($E$2=2,a!F708,IF($E$2=3,a!F828,IF($E$2=4,a!F948,IF($E$2=5,a!F1048,"")))))</f>
        <v>#N/A</v>
      </c>
      <c r="M30" s="161"/>
      <c r="N30" s="12" t="e">
        <f>IF($E$2=1,a!D1148,IF($E$2=2,a!D1298,IF($E$2=3,a!D1448,IF($E$2=4,a!D1598,IF($E$2=5,a!D1748,IF($E$2=6,a!D1898,""))))))</f>
        <v>#N/A</v>
      </c>
      <c r="O30" s="76" t="e">
        <f>IF($E$2=1,a!E1148,IF($E$2=2,a!E1298,IF($E$2=3,a!E1448,IF($E$2=4,a!E1598,IF($E$2=5,a!E1748,IF($E$2=6,a!E1898,""))))))</f>
        <v>#N/A</v>
      </c>
      <c r="P30" s="12" t="e">
        <f>IF($E$2=1,a!F1148,IF($E$2=2,a!F1298,IF($E$2=3,a!F1448,IF($E$2=4,a!F1598,IF($E$2=5,a!F1748,IF($E$2=6,a!F1898,""))))))</f>
        <v>#N/A</v>
      </c>
      <c r="Q30" s="12"/>
      <c r="R30" s="12" t="e">
        <f>IF($E$2=1,a!D2048,IF($E$2=2,a!D2148,IF($E$2=3,a!D2248,IF($E$2=4,a!D2348,IF($E$2=5,a!D2448,IF($E$2=6,a!D2548,""))))))</f>
        <v>#N/A</v>
      </c>
      <c r="S30" s="76" t="e">
        <f>IF($E$2=1,a!E2048,IF($E$2=2,a!E2148,IF($E$2=3,a!E2248,IF($E$2=4,a!E2348,IF($E$2=5,a!E2448,IF($E$2=6,a!E2548,""))))))</f>
        <v>#N/A</v>
      </c>
      <c r="T30" s="12" t="e">
        <f>IF($E$2=1,a!F2048,IF($E$2=2,a!F2148,IF($E$2=3,a!F2248,IF($E$2=4,a!F2348,IF($E$2=5,a!F2448,IF($E$2=6,a!F2548,""))))))</f>
        <v>#N/A</v>
      </c>
      <c r="V30" s="12" t="e">
        <f>IF($E$2=1,a!D2648,IF($E$2=2,a!D2718,IF($E$2=3,a!D2788,IF($E$2=4,a!D2858,IF($E$2=5,a!D2928,IF($E$2=6,a!D2998,IF($E$2=7,a!D3148,"")))))))</f>
        <v>#N/A</v>
      </c>
      <c r="W30" s="76" t="e">
        <f>IF($E$2=1,a!E2648,IF($E$2=2,a!E2718,IF($E$2=3,a!E2788,IF($E$2=4,a!E2858,IF($E$2=5,a!E2928,IF($E$2=6,a!E2998,IF($E$2=7,a!E3148,"")))))))</f>
        <v>#N/A</v>
      </c>
      <c r="X30" s="12" t="e">
        <f>IF($E$2=1,a!F2648,IF($E$2=2,a!F2718,IF($E$2=3,a!F2788,IF($E$2=4,a!F2858,IF($E$2=5,a!F2928,IF($E$2=6,a!F2998,IF($E$2=7,a!F3148,"")))))))</f>
        <v>#N/A</v>
      </c>
      <c r="Z30" s="12" t="e">
        <f>IF($E$2=1,a!D3218,IF($E$2=2,a!D3278,IF($E$2=3,a!D3338,"")))</f>
        <v>#N/A</v>
      </c>
      <c r="AA30" s="76" t="e">
        <f>IF($E$2=1,a!E3218,IF($E$2=2,a!E3278,IF($E$2=3,a!E3338,"")))</f>
        <v>#N/A</v>
      </c>
      <c r="AB30" s="12" t="e">
        <f>IF($E$2=1,a!F3218,IF($E$2=2,a!F3278,IF($E$2=3,a!F3338,"")))</f>
        <v>#N/A</v>
      </c>
      <c r="AD30" s="12" t="e">
        <f>IF($E$2=1,a!D3398,IF($E$2=2,a!D3558,IF($E$2=3,a!D3718,IF($E$2=91,a!D3878,IF($E$2=92,a!D4038,"")))))</f>
        <v>#N/A</v>
      </c>
      <c r="AE30" s="76" t="e">
        <f>IF($E$2=1,a!E3398,IF($E$2=2,a!E3558,IF($E$2=3,a!E3718,IF($E$2=91,a!E3878,IF($E$2=92,a!E4038,"")))))</f>
        <v>#N/A</v>
      </c>
      <c r="AF30" s="12">
        <v>50</v>
      </c>
      <c r="AH30" s="12" t="e">
        <f>IF($E$2=1,a!D4198,IF($E$2=2,a!D4248,IF($E$2=3,a!D4298,"")))</f>
        <v>#N/A</v>
      </c>
      <c r="AI30" s="76" t="e">
        <f>IF($E$2=1,a!E4198,IF($E$2=2,a!E4248,IF($E$2=3,a!E4298,"")))</f>
        <v>#N/A</v>
      </c>
      <c r="AJ30" s="12" t="e">
        <f>IF($E$2=1,a!F4198,IF($E$2=2,a!F4248,IF($E$2=3,a!F4298,"")))</f>
        <v>#N/A</v>
      </c>
      <c r="AK30" s="161"/>
      <c r="AL30" s="161"/>
      <c r="AM30" s="161"/>
    </row>
    <row r="31" spans="2:39" x14ac:dyDescent="0.4">
      <c r="B31" s="12" t="e">
        <f t="shared" si="1"/>
        <v>#N/A</v>
      </c>
      <c r="C31" s="76" t="e">
        <f t="shared" si="2"/>
        <v>#N/A</v>
      </c>
      <c r="D31" s="12" t="e">
        <f t="shared" si="3"/>
        <v>#N/A</v>
      </c>
      <c r="F31" s="12" t="e">
        <f>IF($E$2=1,a!D29,IF($E$2=2,a!D109,IF($E$2=3,a!D189,IF($E$2=4,a!D269,IF($E$2=5,a!D349,IF($E$2=6,a!D429,IF($E$2=7,a!D509,"")))))))</f>
        <v>#N/A</v>
      </c>
      <c r="G31" s="76" t="e">
        <f>IF($E$2=1,a!E29,IF($E$2=2,a!E109,IF($E$2=3,a!E189,IF($E$2=4,a!E269,IF($E$2=5,a!E349,IF($E$2=6,a!E429,IF($E$2=7,a!E509,"")))))))</f>
        <v>#N/A</v>
      </c>
      <c r="H31" s="12" t="e">
        <f>IF($E$2=1,a!F29,IF($E$2=2,a!F109,IF($E$2=3,a!F189,IF($E$2=4,a!F269,IF($E$2=5,a!F349,IF($E$2=6,a!F429,IF($E$2=7,a!F509,"")))))))</f>
        <v>#N/A</v>
      </c>
      <c r="J31" s="12" t="e">
        <f>IF($E$2=1,a!D589,IF($E$2=2,a!D709,IF($E$2=3,a!D829,IF($E$2=4,a!D949,IF($E$2=5,a!D1049,"")))))</f>
        <v>#N/A</v>
      </c>
      <c r="K31" s="76" t="e">
        <f>IF($E$2=1,a!E589,IF($E$2=2,a!E709,IF($E$2=3,a!E829,IF($E$2=4,a!E949,IF($E$2=5,a!E1049,"")))))</f>
        <v>#N/A</v>
      </c>
      <c r="L31" s="12" t="e">
        <f>IF($E$2=1,a!F589,IF($E$2=2,a!F709,IF($E$2=3,a!F829,IF($E$2=4,a!F949,IF($E$2=5,a!F1049,"")))))</f>
        <v>#N/A</v>
      </c>
      <c r="M31" s="161"/>
      <c r="N31" s="12" t="e">
        <f>IF($E$2=1,a!D1149,IF($E$2=2,a!D1299,IF($E$2=3,a!D1449,IF($E$2=4,a!D1599,IF($E$2=5,a!D1749,IF($E$2=6,a!D1899,""))))))</f>
        <v>#N/A</v>
      </c>
      <c r="O31" s="76" t="e">
        <f>IF($E$2=1,a!E1149,IF($E$2=2,a!E1299,IF($E$2=3,a!E1449,IF($E$2=4,a!E1599,IF($E$2=5,a!E1749,IF($E$2=6,a!E1899,""))))))</f>
        <v>#N/A</v>
      </c>
      <c r="P31" s="12" t="e">
        <f>IF($E$2=1,a!F1149,IF($E$2=2,a!F1299,IF($E$2=3,a!F1449,IF($E$2=4,a!F1599,IF($E$2=5,a!F1749,IF($E$2=6,a!F1899,""))))))</f>
        <v>#N/A</v>
      </c>
      <c r="Q31" s="12"/>
      <c r="R31" s="12" t="e">
        <f>IF($E$2=1,a!D2049,IF($E$2=2,a!D2149,IF($E$2=3,a!D2249,IF($E$2=4,a!D2349,IF($E$2=5,a!D2449,IF($E$2=6,a!D2549,""))))))</f>
        <v>#N/A</v>
      </c>
      <c r="S31" s="76" t="e">
        <f>IF($E$2=1,a!E2049,IF($E$2=2,a!E2149,IF($E$2=3,a!E2249,IF($E$2=4,a!E2349,IF($E$2=5,a!E2449,IF($E$2=6,a!E2549,""))))))</f>
        <v>#N/A</v>
      </c>
      <c r="T31" s="12" t="e">
        <f>IF($E$2=1,a!F2049,IF($E$2=2,a!F2149,IF($E$2=3,a!F2249,IF($E$2=4,a!F2349,IF($E$2=5,a!F2449,IF($E$2=6,a!F2549,""))))))</f>
        <v>#N/A</v>
      </c>
      <c r="V31" s="12" t="e">
        <f>IF($E$2=1,a!D2649,IF($E$2=2,a!D2719,IF($E$2=3,a!D2789,IF($E$2=4,a!D2859,IF($E$2=5,a!D2929,IF($E$2=6,a!D2999,IF($E$2=7,a!D3149,"")))))))</f>
        <v>#N/A</v>
      </c>
      <c r="W31" s="76" t="e">
        <f>IF($E$2=1,a!E2649,IF($E$2=2,a!E2719,IF($E$2=3,a!E2789,IF($E$2=4,a!E2859,IF($E$2=5,a!E2929,IF($E$2=6,a!E2999,IF($E$2=7,a!E3149,"")))))))</f>
        <v>#N/A</v>
      </c>
      <c r="X31" s="12" t="e">
        <f>IF($E$2=1,a!F2649,IF($E$2=2,a!F2719,IF($E$2=3,a!F2789,IF($E$2=4,a!F2859,IF($E$2=5,a!F2929,IF($E$2=6,a!F2999,IF($E$2=7,a!F3149,"")))))))</f>
        <v>#N/A</v>
      </c>
      <c r="Z31" s="12" t="e">
        <f>IF($E$2=1,a!D3219,IF($E$2=2,a!D3279,IF($E$2=3,a!D3339,"")))</f>
        <v>#N/A</v>
      </c>
      <c r="AA31" s="76" t="e">
        <f>IF($E$2=1,a!E3219,IF($E$2=2,a!E3279,IF($E$2=3,a!E3339,"")))</f>
        <v>#N/A</v>
      </c>
      <c r="AB31" s="12" t="e">
        <f>IF($E$2=1,a!F3219,IF($E$2=2,a!F3279,IF($E$2=3,a!F3339,"")))</f>
        <v>#N/A</v>
      </c>
      <c r="AD31" s="12" t="e">
        <f>IF($E$2=1,a!D3399,IF($E$2=2,a!D3559,IF($E$2=3,a!D3719,IF($E$2=91,a!D3879,IF($E$2=92,a!D4039,"")))))</f>
        <v>#N/A</v>
      </c>
      <c r="AE31" s="76" t="e">
        <f>IF($E$2=1,a!E3399,IF($E$2=2,a!E3559,IF($E$2=3,a!E3719,IF($E$2=91,a!E3879,IF($E$2=92,a!E4039,"")))))</f>
        <v>#N/A</v>
      </c>
      <c r="AF31" s="12">
        <v>52</v>
      </c>
      <c r="AH31" s="12" t="e">
        <f>IF($E$2=1,a!D4199,IF($E$2=2,a!D4249,IF($E$2=3,a!D4299,"")))</f>
        <v>#N/A</v>
      </c>
      <c r="AI31" s="76" t="e">
        <f>IF($E$2=1,a!E4199,IF($E$2=2,a!E4249,IF($E$2=3,a!E4299,"")))</f>
        <v>#N/A</v>
      </c>
      <c r="AJ31" s="12" t="e">
        <f>IF($E$2=1,a!F4199,IF($E$2=2,a!F4249,IF($E$2=3,a!F4299,"")))</f>
        <v>#N/A</v>
      </c>
      <c r="AK31" s="161"/>
      <c r="AL31" s="161"/>
      <c r="AM31" s="161"/>
    </row>
    <row r="32" spans="2:39" x14ac:dyDescent="0.4">
      <c r="B32" s="12" t="e">
        <f t="shared" si="1"/>
        <v>#N/A</v>
      </c>
      <c r="C32" s="76" t="e">
        <f t="shared" si="2"/>
        <v>#N/A</v>
      </c>
      <c r="D32" s="12" t="e">
        <f t="shared" si="3"/>
        <v>#N/A</v>
      </c>
      <c r="F32" s="12" t="e">
        <f>IF($E$2=1,a!D30,IF($E$2=2,a!D110,IF($E$2=3,a!D190,IF($E$2=4,a!D270,IF($E$2=5,a!D350,IF($E$2=6,a!D430,IF($E$2=7,a!D510,"")))))))</f>
        <v>#N/A</v>
      </c>
      <c r="G32" s="76" t="e">
        <f>IF($E$2=1,a!E30,IF($E$2=2,a!E110,IF($E$2=3,a!E190,IF($E$2=4,a!E270,IF($E$2=5,a!E350,IF($E$2=6,a!E430,IF($E$2=7,a!E510,"")))))))</f>
        <v>#N/A</v>
      </c>
      <c r="H32" s="12" t="e">
        <f>IF($E$2=1,a!F30,IF($E$2=2,a!F110,IF($E$2=3,a!F190,IF($E$2=4,a!F270,IF($E$2=5,a!F350,IF($E$2=6,a!F430,IF($E$2=7,a!F510,"")))))))</f>
        <v>#N/A</v>
      </c>
      <c r="J32" s="12" t="e">
        <f>IF($E$2=1,a!D590,IF($E$2=2,a!D710,IF($E$2=3,a!D830,IF($E$2=4,a!D950,IF($E$2=5,a!D1050,"")))))</f>
        <v>#N/A</v>
      </c>
      <c r="K32" s="76" t="e">
        <f>IF($E$2=1,a!E590,IF($E$2=2,a!E710,IF($E$2=3,a!E830,IF($E$2=4,a!E950,IF($E$2=5,a!E1050,"")))))</f>
        <v>#N/A</v>
      </c>
      <c r="L32" s="12" t="e">
        <f>IF($E$2=1,a!F590,IF($E$2=2,a!F710,IF($E$2=3,a!F830,IF($E$2=4,a!F950,IF($E$2=5,a!F1050,"")))))</f>
        <v>#N/A</v>
      </c>
      <c r="M32" s="161"/>
      <c r="N32" s="12" t="e">
        <f>IF($E$2=1,a!D1150,IF($E$2=2,a!D1300,IF($E$2=3,a!D1450,IF($E$2=4,a!D1600,IF($E$2=5,a!D1750,IF($E$2=6,a!D1900,""))))))</f>
        <v>#N/A</v>
      </c>
      <c r="O32" s="76" t="e">
        <f>IF($E$2=1,a!E1150,IF($E$2=2,a!E1300,IF($E$2=3,a!E1450,IF($E$2=4,a!E1600,IF($E$2=5,a!E1750,IF($E$2=6,a!E1900,""))))))</f>
        <v>#N/A</v>
      </c>
      <c r="P32" s="12" t="e">
        <f>IF($E$2=1,a!F1150,IF($E$2=2,a!F1300,IF($E$2=3,a!F1450,IF($E$2=4,a!F1600,IF($E$2=5,a!F1750,IF($E$2=6,a!F1900,""))))))</f>
        <v>#N/A</v>
      </c>
      <c r="Q32" s="12"/>
      <c r="R32" s="12" t="e">
        <f>IF($E$2=1,a!D2050,IF($E$2=2,a!D2150,IF($E$2=3,a!D2250,IF($E$2=4,a!D2350,IF($E$2=5,a!D2450,IF($E$2=6,a!D2550,""))))))</f>
        <v>#N/A</v>
      </c>
      <c r="S32" s="76" t="e">
        <f>IF($E$2=1,a!E2050,IF($E$2=2,a!E2150,IF($E$2=3,a!E2250,IF($E$2=4,a!E2350,IF($E$2=5,a!E2450,IF($E$2=6,a!E2550,""))))))</f>
        <v>#N/A</v>
      </c>
      <c r="T32" s="12" t="e">
        <f>IF($E$2=1,a!F2050,IF($E$2=2,a!F2150,IF($E$2=3,a!F2250,IF($E$2=4,a!F2350,IF($E$2=5,a!F2450,IF($E$2=6,a!F2550,""))))))</f>
        <v>#N/A</v>
      </c>
      <c r="V32" s="12" t="e">
        <f>IF($E$2=1,a!D2650,IF($E$2=2,a!D2720,IF($E$2=3,a!D2790,IF($E$2=4,a!D2860,IF($E$2=5,a!D2930,IF($E$2=6,a!D3000,IF($E$2=7,a!D3150,"")))))))</f>
        <v>#N/A</v>
      </c>
      <c r="W32" s="76" t="e">
        <f>IF($E$2=1,a!E2650,IF($E$2=2,a!E2720,IF($E$2=3,a!E2790,IF($E$2=4,a!E2860,IF($E$2=5,a!E2930,IF($E$2=6,a!E3000,IF($E$2=7,a!E3150,"")))))))</f>
        <v>#N/A</v>
      </c>
      <c r="X32" s="12" t="e">
        <f>IF($E$2=1,a!F2650,IF($E$2=2,a!F2720,IF($E$2=3,a!F2790,IF($E$2=4,a!F2860,IF($E$2=5,a!F2930,IF($E$2=6,a!F3000,IF($E$2=7,a!F3150,"")))))))</f>
        <v>#N/A</v>
      </c>
      <c r="Z32" s="12" t="e">
        <f>IF($E$2=1,a!D3220,IF($E$2=2,a!D3280,IF($E$2=3,a!D3340,"")))</f>
        <v>#N/A</v>
      </c>
      <c r="AA32" s="76" t="e">
        <f>IF($E$2=1,a!E3220,IF($E$2=2,a!E3280,IF($E$2=3,a!E3340,"")))</f>
        <v>#N/A</v>
      </c>
      <c r="AB32" s="12" t="e">
        <f>IF($E$2=1,a!F3220,IF($E$2=2,a!F3280,IF($E$2=3,a!F3340,"")))</f>
        <v>#N/A</v>
      </c>
      <c r="AD32" s="12" t="e">
        <f>IF($E$2=1,a!D3400,IF($E$2=2,a!D3560,IF($E$2=3,a!D3720,IF($E$2=91,a!D3880,IF($E$2=92,a!D4040,"")))))</f>
        <v>#N/A</v>
      </c>
      <c r="AE32" s="76" t="e">
        <f>IF($E$2=1,a!E3400,IF($E$2=2,a!E3560,IF($E$2=3,a!E3720,IF($E$2=91,a!E3880,IF($E$2=92,a!E4040,"")))))</f>
        <v>#N/A</v>
      </c>
      <c r="AF32" s="12">
        <v>54</v>
      </c>
      <c r="AH32" s="12" t="e">
        <f>IF($E$2=1,a!D4200,IF($E$2=2,a!D4250,IF($E$2=3,a!D4300,"")))</f>
        <v>#N/A</v>
      </c>
      <c r="AI32" s="76" t="e">
        <f>IF($E$2=1,a!E4200,IF($E$2=2,a!E4250,IF($E$2=3,a!E4300,"")))</f>
        <v>#N/A</v>
      </c>
      <c r="AJ32" s="12" t="e">
        <f>IF($E$2=1,a!F4200,IF($E$2=2,a!F4250,IF($E$2=3,a!F4300,"")))</f>
        <v>#N/A</v>
      </c>
      <c r="AK32" s="161"/>
      <c r="AL32" s="161"/>
      <c r="AM32" s="161"/>
    </row>
    <row r="33" spans="2:39" x14ac:dyDescent="0.4">
      <c r="B33" s="12" t="e">
        <f t="shared" si="1"/>
        <v>#N/A</v>
      </c>
      <c r="C33" s="76" t="e">
        <f t="shared" si="2"/>
        <v>#N/A</v>
      </c>
      <c r="D33" s="12" t="e">
        <f t="shared" si="3"/>
        <v>#N/A</v>
      </c>
      <c r="F33" s="12" t="e">
        <f>IF($E$2=1,a!D31,IF($E$2=2,a!D111,IF($E$2=3,a!D191,IF($E$2=4,a!D271,IF($E$2=5,a!D351,IF($E$2=6,a!D431,IF($E$2=7,a!D511,"")))))))</f>
        <v>#N/A</v>
      </c>
      <c r="G33" s="76" t="e">
        <f>IF($E$2=1,a!E31,IF($E$2=2,a!E111,IF($E$2=3,a!E191,IF($E$2=4,a!E271,IF($E$2=5,a!E351,IF($E$2=6,a!E431,IF($E$2=7,a!E511,"")))))))</f>
        <v>#N/A</v>
      </c>
      <c r="H33" s="12" t="e">
        <f>IF($E$2=1,a!F31,IF($E$2=2,a!F111,IF($E$2=3,a!F191,IF($E$2=4,a!F271,IF($E$2=5,a!F351,IF($E$2=6,a!F431,IF($E$2=7,a!F511,"")))))))</f>
        <v>#N/A</v>
      </c>
      <c r="J33" s="12" t="e">
        <f>IF($E$2=1,a!D591,IF($E$2=2,a!D711,IF($E$2=3,a!D831,IF($E$2=4,a!D951,IF($E$2=5,a!D1051,"")))))</f>
        <v>#N/A</v>
      </c>
      <c r="K33" s="76" t="e">
        <f>IF($E$2=1,a!E591,IF($E$2=2,a!E711,IF($E$2=3,a!E831,IF($E$2=4,a!E951,IF($E$2=5,a!E1051,"")))))</f>
        <v>#N/A</v>
      </c>
      <c r="L33" s="12" t="e">
        <f>IF($E$2=1,a!F591,IF($E$2=2,a!F711,IF($E$2=3,a!F831,IF($E$2=4,a!F951,IF($E$2=5,a!F1051,"")))))</f>
        <v>#N/A</v>
      </c>
      <c r="M33" s="161"/>
      <c r="N33" s="12" t="e">
        <f>IF($E$2=1,a!D1151,IF($E$2=2,a!D1301,IF($E$2=3,a!D1451,IF($E$2=4,a!D1601,IF($E$2=5,a!D1751,IF($E$2=6,a!D1901,""))))))</f>
        <v>#N/A</v>
      </c>
      <c r="O33" s="76" t="e">
        <f>IF($E$2=1,a!E1151,IF($E$2=2,a!E1301,IF($E$2=3,a!E1451,IF($E$2=4,a!E1601,IF($E$2=5,a!E1751,IF($E$2=6,a!E1901,""))))))</f>
        <v>#N/A</v>
      </c>
      <c r="P33" s="12" t="e">
        <f>IF($E$2=1,a!F1151,IF($E$2=2,a!F1301,IF($E$2=3,a!F1451,IF($E$2=4,a!F1601,IF($E$2=5,a!F1751,IF($E$2=6,a!F1901,""))))))</f>
        <v>#N/A</v>
      </c>
      <c r="Q33" s="12"/>
      <c r="R33" s="12" t="e">
        <f>IF($E$2=1,a!D2051,IF($E$2=2,a!D2151,IF($E$2=3,a!D2251,IF($E$2=4,a!D2351,IF($E$2=5,a!D2451,IF($E$2=6,a!D2551,""))))))</f>
        <v>#N/A</v>
      </c>
      <c r="S33" s="76" t="e">
        <f>IF($E$2=1,a!E2051,IF($E$2=2,a!E2151,IF($E$2=3,a!E2251,IF($E$2=4,a!E2351,IF($E$2=5,a!E2451,IF($E$2=6,a!E2551,""))))))</f>
        <v>#N/A</v>
      </c>
      <c r="T33" s="12" t="e">
        <f>IF($E$2=1,a!F2051,IF($E$2=2,a!F2151,IF($E$2=3,a!F2251,IF($E$2=4,a!F2351,IF($E$2=5,a!F2451,IF($E$2=6,a!F2551,""))))))</f>
        <v>#N/A</v>
      </c>
      <c r="V33" s="12" t="e">
        <f>IF($E$2=1,a!D2651,IF($E$2=2,a!D2721,IF($E$2=3,a!D2791,IF($E$2=4,a!D2861,IF($E$2=5,a!D2931,IF($E$2=6,a!D3001,IF($E$2=7,a!D3151,"")))))))</f>
        <v>#N/A</v>
      </c>
      <c r="W33" s="76" t="e">
        <f>IF($E$2=1,a!E2651,IF($E$2=2,a!E2721,IF($E$2=3,a!E2791,IF($E$2=4,a!E2861,IF($E$2=5,a!E2931,IF($E$2=6,a!E3001,IF($E$2=7,a!E3151,"")))))))</f>
        <v>#N/A</v>
      </c>
      <c r="X33" s="12" t="e">
        <f>IF($E$2=1,a!F2651,IF($E$2=2,a!F2721,IF($E$2=3,a!F2791,IF($E$2=4,a!F2861,IF($E$2=5,a!F2931,IF($E$2=6,a!F3001,IF($E$2=7,a!F3151,"")))))))</f>
        <v>#N/A</v>
      </c>
      <c r="Z33" s="12" t="e">
        <f>IF($E$2=1,a!D3221,IF($E$2=2,a!D3281,IF($E$2=3,a!D3341,"")))</f>
        <v>#N/A</v>
      </c>
      <c r="AA33" s="76" t="e">
        <f>IF($E$2=1,a!E3221,IF($E$2=2,a!E3281,IF($E$2=3,a!E3341,"")))</f>
        <v>#N/A</v>
      </c>
      <c r="AB33" s="12" t="e">
        <f>IF($E$2=1,a!F3221,IF($E$2=2,a!F3281,IF($E$2=3,a!F3341,"")))</f>
        <v>#N/A</v>
      </c>
      <c r="AD33" s="12" t="e">
        <f>IF($E$2=1,a!D3401,IF($E$2=2,a!D3561,IF($E$2=3,a!D3721,IF($E$2=91,a!D3881,IF($E$2=92,a!D4041,"")))))</f>
        <v>#N/A</v>
      </c>
      <c r="AE33" s="76" t="e">
        <f>IF($E$2=1,a!E3401,IF($E$2=2,a!E3561,IF($E$2=3,a!E3721,IF($E$2=91,a!E3881,IF($E$2=92,a!E4041,"")))))</f>
        <v>#N/A</v>
      </c>
      <c r="AF33" s="12">
        <v>56</v>
      </c>
      <c r="AH33" s="12" t="e">
        <f>IF($E$2=1,a!D4201,IF($E$2=2,a!D4251,IF($E$2=3,a!D4301,"")))</f>
        <v>#N/A</v>
      </c>
      <c r="AI33" s="76" t="e">
        <f>IF($E$2=1,a!E4201,IF($E$2=2,a!E4251,IF($E$2=3,a!E4301,"")))</f>
        <v>#N/A</v>
      </c>
      <c r="AJ33" s="12" t="e">
        <f>IF($E$2=1,a!F4201,IF($E$2=2,a!F4251,IF($E$2=3,a!F4301,"")))</f>
        <v>#N/A</v>
      </c>
      <c r="AK33" s="161"/>
      <c r="AL33" s="161"/>
      <c r="AM33" s="161"/>
    </row>
    <row r="34" spans="2:39" x14ac:dyDescent="0.4">
      <c r="B34" s="12" t="e">
        <f t="shared" si="1"/>
        <v>#N/A</v>
      </c>
      <c r="C34" s="76" t="e">
        <f t="shared" si="2"/>
        <v>#N/A</v>
      </c>
      <c r="D34" s="12" t="e">
        <f t="shared" si="3"/>
        <v>#N/A</v>
      </c>
      <c r="F34" s="12" t="e">
        <f>IF($E$2=1,a!D32,IF($E$2=2,a!D112,IF($E$2=3,a!D192,IF($E$2=4,a!D272,IF($E$2=5,a!D352,IF($E$2=6,a!D432,IF($E$2=7,a!D512,"")))))))</f>
        <v>#N/A</v>
      </c>
      <c r="G34" s="76" t="e">
        <f>IF($E$2=1,a!E32,IF($E$2=2,a!E112,IF($E$2=3,a!E192,IF($E$2=4,a!E272,IF($E$2=5,a!E352,IF($E$2=6,a!E432,IF($E$2=7,a!E512,"")))))))</f>
        <v>#N/A</v>
      </c>
      <c r="H34" s="12" t="e">
        <f>IF($E$2=1,a!F32,IF($E$2=2,a!F112,IF($E$2=3,a!F192,IF($E$2=4,a!F272,IF($E$2=5,a!F352,IF($E$2=6,a!F432,IF($E$2=7,a!F512,"")))))))</f>
        <v>#N/A</v>
      </c>
      <c r="J34" s="12" t="e">
        <f>IF($E$2=1,a!D592,IF($E$2=2,a!D712,IF($E$2=3,a!D832,IF($E$2=4,a!D952,IF($E$2=5,a!D1052,"")))))</f>
        <v>#N/A</v>
      </c>
      <c r="K34" s="76" t="e">
        <f>IF($E$2=1,a!E592,IF($E$2=2,a!E712,IF($E$2=3,a!E832,IF($E$2=4,a!E952,IF($E$2=5,a!E1052,"")))))</f>
        <v>#N/A</v>
      </c>
      <c r="L34" s="12" t="e">
        <f>IF($E$2=1,a!F592,IF($E$2=2,a!F712,IF($E$2=3,a!F832,IF($E$2=4,a!F952,IF($E$2=5,a!F1052,"")))))</f>
        <v>#N/A</v>
      </c>
      <c r="M34" s="161"/>
      <c r="N34" s="12" t="e">
        <f>IF($E$2=1,a!D1152,IF($E$2=2,a!D1302,IF($E$2=3,a!D1452,IF($E$2=4,a!D1602,IF($E$2=5,a!D1752,IF($E$2=6,a!D1902,""))))))</f>
        <v>#N/A</v>
      </c>
      <c r="O34" s="76" t="e">
        <f>IF($E$2=1,a!E1152,IF($E$2=2,a!E1302,IF($E$2=3,a!E1452,IF($E$2=4,a!E1602,IF($E$2=5,a!E1752,IF($E$2=6,a!E1902,""))))))</f>
        <v>#N/A</v>
      </c>
      <c r="P34" s="12" t="e">
        <f>IF($E$2=1,a!F1152,IF($E$2=2,a!F1302,IF($E$2=3,a!F1452,IF($E$2=4,a!F1602,IF($E$2=5,a!F1752,IF($E$2=6,a!F1902,""))))))</f>
        <v>#N/A</v>
      </c>
      <c r="Q34" s="12"/>
      <c r="R34" s="12" t="e">
        <f>IF($E$2=1,a!D2052,IF($E$2=2,a!D2152,IF($E$2=3,a!D2252,IF($E$2=4,a!D2352,IF($E$2=5,a!D2452,IF($E$2=6,a!D2552,""))))))</f>
        <v>#N/A</v>
      </c>
      <c r="S34" s="76" t="e">
        <f>IF($E$2=1,a!E2052,IF($E$2=2,a!E2152,IF($E$2=3,a!E2252,IF($E$2=4,a!E2352,IF($E$2=5,a!E2452,IF($E$2=6,a!E2552,""))))))</f>
        <v>#N/A</v>
      </c>
      <c r="T34" s="12" t="e">
        <f>IF($E$2=1,a!F2052,IF($E$2=2,a!F2152,IF($E$2=3,a!F2252,IF($E$2=4,a!F2352,IF($E$2=5,a!F2452,IF($E$2=6,a!F2552,""))))))</f>
        <v>#N/A</v>
      </c>
      <c r="V34" s="12" t="e">
        <f>IF($E$2=1,a!D2652,IF($E$2=2,a!D2722,IF($E$2=3,a!D2792,IF($E$2=4,a!D2862,IF($E$2=5,a!D2932,IF($E$2=6,a!D3002,IF($E$2=7,a!D3152,"")))))))</f>
        <v>#N/A</v>
      </c>
      <c r="W34" s="76" t="e">
        <f>IF($E$2=1,a!E2652,IF($E$2=2,a!E2722,IF($E$2=3,a!E2792,IF($E$2=4,a!E2862,IF($E$2=5,a!E2932,IF($E$2=6,a!E3002,IF($E$2=7,a!E3152,"")))))))</f>
        <v>#N/A</v>
      </c>
      <c r="X34" s="12" t="e">
        <f>IF($E$2=1,a!F2652,IF($E$2=2,a!F2722,IF($E$2=3,a!F2792,IF($E$2=4,a!F2862,IF($E$2=5,a!F2932,IF($E$2=6,a!F3002,IF($E$2=7,a!F3152,"")))))))</f>
        <v>#N/A</v>
      </c>
      <c r="Z34" s="12" t="e">
        <f>IF($E$2=1,a!D3222,IF($E$2=2,a!D3282,IF($E$2=3,a!D3342,"")))</f>
        <v>#N/A</v>
      </c>
      <c r="AA34" s="76" t="e">
        <f>IF($E$2=1,a!E3222,IF($E$2=2,a!E3282,IF($E$2=3,a!E3342,"")))</f>
        <v>#N/A</v>
      </c>
      <c r="AB34" s="12" t="e">
        <f>IF($E$2=1,a!F3222,IF($E$2=2,a!F3282,IF($E$2=3,a!F3342,"")))</f>
        <v>#N/A</v>
      </c>
      <c r="AD34" s="12" t="e">
        <f>IF($E$2=1,a!D3402,IF($E$2=2,a!D3562,IF($E$2=3,a!D3722,IF($E$2=91,a!D3882,IF($E$2=92,a!D4042,"")))))</f>
        <v>#N/A</v>
      </c>
      <c r="AE34" s="76" t="e">
        <f>IF($E$2=1,a!E3402,IF($E$2=2,a!E3562,IF($E$2=3,a!E3722,IF($E$2=91,a!E3882,IF($E$2=92,a!E4042,"")))))</f>
        <v>#N/A</v>
      </c>
      <c r="AF34" s="12">
        <v>58</v>
      </c>
      <c r="AH34" s="12" t="e">
        <f>IF($E$2=1,a!D4202,IF($E$2=2,a!D4252,IF($E$2=3,a!D4302,"")))</f>
        <v>#N/A</v>
      </c>
      <c r="AI34" s="76" t="e">
        <f>IF($E$2=1,a!E4202,IF($E$2=2,a!E4252,IF($E$2=3,a!E4302,"")))</f>
        <v>#N/A</v>
      </c>
      <c r="AJ34" s="12" t="e">
        <f>IF($E$2=1,a!F4202,IF($E$2=2,a!F4252,IF($E$2=3,a!F4302,"")))</f>
        <v>#N/A</v>
      </c>
      <c r="AK34" s="161"/>
      <c r="AL34" s="161"/>
      <c r="AM34" s="161"/>
    </row>
    <row r="35" spans="2:39" x14ac:dyDescent="0.4">
      <c r="B35" s="12" t="e">
        <f t="shared" si="1"/>
        <v>#N/A</v>
      </c>
      <c r="C35" s="76" t="e">
        <f t="shared" si="2"/>
        <v>#N/A</v>
      </c>
      <c r="D35" s="12" t="e">
        <f t="shared" si="3"/>
        <v>#N/A</v>
      </c>
      <c r="F35" s="12" t="e">
        <f>IF($E$2=1,a!D33,IF($E$2=2,a!D113,IF($E$2=3,a!D193,IF($E$2=4,a!D273,IF($E$2=5,a!D353,IF($E$2=6,a!D433,IF($E$2=7,a!D513,"")))))))</f>
        <v>#N/A</v>
      </c>
      <c r="G35" s="76" t="e">
        <f>IF($E$2=1,a!E33,IF($E$2=2,a!E113,IF($E$2=3,a!E193,IF($E$2=4,a!E273,IF($E$2=5,a!E353,IF($E$2=6,a!E433,IF($E$2=7,a!E513,"")))))))</f>
        <v>#N/A</v>
      </c>
      <c r="H35" s="12" t="e">
        <f>IF($E$2=1,a!F33,IF($E$2=2,a!F113,IF($E$2=3,a!F193,IF($E$2=4,a!F273,IF($E$2=5,a!F353,IF($E$2=6,a!F433,IF($E$2=7,a!F513,"")))))))</f>
        <v>#N/A</v>
      </c>
      <c r="J35" s="12" t="e">
        <f>IF($E$2=1,a!D593,IF($E$2=2,a!D713,IF($E$2=3,a!D833,IF($E$2=4,a!D953,IF($E$2=5,a!D1053,"")))))</f>
        <v>#N/A</v>
      </c>
      <c r="K35" s="76" t="e">
        <f>IF($E$2=1,a!E593,IF($E$2=2,a!E713,IF($E$2=3,a!E833,IF($E$2=4,a!E953,IF($E$2=5,a!E1053,"")))))</f>
        <v>#N/A</v>
      </c>
      <c r="L35" s="12" t="e">
        <f>IF($E$2=1,a!F593,IF($E$2=2,a!F713,IF($E$2=3,a!F833,IF($E$2=4,a!F953,IF($E$2=5,a!F1053,"")))))</f>
        <v>#N/A</v>
      </c>
      <c r="M35" s="161"/>
      <c r="N35" s="12" t="e">
        <f>IF($E$2=1,a!D1153,IF($E$2=2,a!D1303,IF($E$2=3,a!D1453,IF($E$2=4,a!D1603,IF($E$2=5,a!D1753,IF($E$2=6,a!D1903,""))))))</f>
        <v>#N/A</v>
      </c>
      <c r="O35" s="76" t="e">
        <f>IF($E$2=1,a!E1153,IF($E$2=2,a!E1303,IF($E$2=3,a!E1453,IF($E$2=4,a!E1603,IF($E$2=5,a!E1753,IF($E$2=6,a!E1903,""))))))</f>
        <v>#N/A</v>
      </c>
      <c r="P35" s="12" t="e">
        <f>IF($E$2=1,a!F1153,IF($E$2=2,a!F1303,IF($E$2=3,a!F1453,IF($E$2=4,a!F1603,IF($E$2=5,a!F1753,IF($E$2=6,a!F1903,""))))))</f>
        <v>#N/A</v>
      </c>
      <c r="Q35" s="12"/>
      <c r="R35" s="12" t="e">
        <f>IF($E$2=1,a!D2053,IF($E$2=2,a!D2153,IF($E$2=3,a!D2253,IF($E$2=4,a!D2353,IF($E$2=5,a!D2453,IF($E$2=6,a!D2553,""))))))</f>
        <v>#N/A</v>
      </c>
      <c r="S35" s="76" t="e">
        <f>IF($E$2=1,a!E2053,IF($E$2=2,a!E2153,IF($E$2=3,a!E2253,IF($E$2=4,a!E2353,IF($E$2=5,a!E2453,IF($E$2=6,a!E2553,""))))))</f>
        <v>#N/A</v>
      </c>
      <c r="T35" s="12" t="e">
        <f>IF($E$2=1,a!F2053,IF($E$2=2,a!F2153,IF($E$2=3,a!F2253,IF($E$2=4,a!F2353,IF($E$2=5,a!F2453,IF($E$2=6,a!F2553,""))))))</f>
        <v>#N/A</v>
      </c>
      <c r="V35" s="12" t="e">
        <f>IF($E$2=1,a!D2653,IF($E$2=2,a!D2723,IF($E$2=3,a!D2793,IF($E$2=4,a!D2863,IF($E$2=5,a!D2933,IF($E$2=6,a!D3003,IF($E$2=7,a!D3153,"")))))))</f>
        <v>#N/A</v>
      </c>
      <c r="W35" s="76" t="e">
        <f>IF($E$2=1,a!E2653,IF($E$2=2,a!E2723,IF($E$2=3,a!E2793,IF($E$2=4,a!E2863,IF($E$2=5,a!E2933,IF($E$2=6,a!E3003,IF($E$2=7,a!E3153,"")))))))</f>
        <v>#N/A</v>
      </c>
      <c r="X35" s="12" t="e">
        <f>IF($E$2=1,a!F2653,IF($E$2=2,a!F2723,IF($E$2=3,a!F2793,IF($E$2=4,a!F2863,IF($E$2=5,a!F2933,IF($E$2=6,a!F3003,IF($E$2=7,a!F3153,"")))))))</f>
        <v>#N/A</v>
      </c>
      <c r="Z35" s="12" t="e">
        <f>IF($E$2=1,a!D3223,IF($E$2=2,a!D3283,IF($E$2=3,a!D3343,"")))</f>
        <v>#N/A</v>
      </c>
      <c r="AA35" s="76" t="e">
        <f>IF($E$2=1,a!E3223,IF($E$2=2,a!E3283,IF($E$2=3,a!E3343,"")))</f>
        <v>#N/A</v>
      </c>
      <c r="AB35" s="12" t="e">
        <f>IF($E$2=1,a!F3223,IF($E$2=2,a!F3283,IF($E$2=3,a!F3343,"")))</f>
        <v>#N/A</v>
      </c>
      <c r="AD35" s="12" t="e">
        <f>IF($E$2=1,a!D3403,IF($E$2=2,a!D3563,IF($E$2=3,a!D3723,IF($E$2=91,a!D3883,IF($E$2=92,a!D4043,"")))))</f>
        <v>#N/A</v>
      </c>
      <c r="AE35" s="76" t="e">
        <f>IF($E$2=1,a!E3403,IF($E$2=2,a!E3563,IF($E$2=3,a!E3723,IF($E$2=91,a!E3883,IF($E$2=92,a!E4043,"")))))</f>
        <v>#N/A</v>
      </c>
      <c r="AF35" s="12">
        <v>60</v>
      </c>
      <c r="AH35" s="12" t="e">
        <f>IF($E$2=1,a!D4203,IF($E$2=2,a!D4253,IF($E$2=3,a!D4303,"")))</f>
        <v>#N/A</v>
      </c>
      <c r="AI35" s="76" t="e">
        <f>IF($E$2=1,a!E4203,IF($E$2=2,a!E4253,IF($E$2=3,a!E4303,"")))</f>
        <v>#N/A</v>
      </c>
      <c r="AJ35" s="12" t="e">
        <f>IF($E$2=1,a!F4203,IF($E$2=2,a!F4253,IF($E$2=3,a!F4303,"")))</f>
        <v>#N/A</v>
      </c>
      <c r="AK35" s="161"/>
      <c r="AL35" s="161"/>
      <c r="AM35" s="161"/>
    </row>
    <row r="36" spans="2:39" x14ac:dyDescent="0.4">
      <c r="B36" s="12" t="e">
        <f t="shared" si="1"/>
        <v>#N/A</v>
      </c>
      <c r="C36" s="76" t="e">
        <f t="shared" si="2"/>
        <v>#N/A</v>
      </c>
      <c r="D36" s="12" t="e">
        <f t="shared" si="3"/>
        <v>#N/A</v>
      </c>
      <c r="F36" s="12" t="e">
        <f>IF($E$2=1,a!D34,IF($E$2=2,a!D114,IF($E$2=3,a!D194,IF($E$2=4,a!D274,IF($E$2=5,a!D354,IF($E$2=6,a!D434,IF($E$2=7,a!D514,"")))))))</f>
        <v>#N/A</v>
      </c>
      <c r="G36" s="76" t="e">
        <f>IF($E$2=1,a!E34,IF($E$2=2,a!E114,IF($E$2=3,a!E194,IF($E$2=4,a!E274,IF($E$2=5,a!E354,IF($E$2=6,a!E434,IF($E$2=7,a!E514,"")))))))</f>
        <v>#N/A</v>
      </c>
      <c r="H36" s="12" t="e">
        <f>IF($E$2=1,a!F34,IF($E$2=2,a!F114,IF($E$2=3,a!F194,IF($E$2=4,a!F274,IF($E$2=5,a!F354,IF($E$2=6,a!F434,IF($E$2=7,a!F514,"")))))))</f>
        <v>#N/A</v>
      </c>
      <c r="J36" s="12" t="e">
        <f>IF($E$2=1,a!D594,IF($E$2=2,a!D714,IF($E$2=3,a!D834,IF($E$2=4,a!D954,IF($E$2=5,a!D1054,"")))))</f>
        <v>#N/A</v>
      </c>
      <c r="K36" s="76" t="e">
        <f>IF($E$2=1,a!E594,IF($E$2=2,a!E714,IF($E$2=3,a!E834,IF($E$2=4,a!E954,IF($E$2=5,a!E1054,"")))))</f>
        <v>#N/A</v>
      </c>
      <c r="L36" s="12" t="e">
        <f>IF($E$2=1,a!F594,IF($E$2=2,a!F714,IF($E$2=3,a!F834,IF($E$2=4,a!F954,IF($E$2=5,a!F1054,"")))))</f>
        <v>#N/A</v>
      </c>
      <c r="M36" s="161"/>
      <c r="N36" s="12" t="e">
        <f>IF($E$2=1,a!D1154,IF($E$2=2,a!D1304,IF($E$2=3,a!D1454,IF($E$2=4,a!D1604,IF($E$2=5,a!D1754,IF($E$2=6,a!D1904,""))))))</f>
        <v>#N/A</v>
      </c>
      <c r="O36" s="76" t="e">
        <f>IF($E$2=1,a!E1154,IF($E$2=2,a!E1304,IF($E$2=3,a!E1454,IF($E$2=4,a!E1604,IF($E$2=5,a!E1754,IF($E$2=6,a!E1904,""))))))</f>
        <v>#N/A</v>
      </c>
      <c r="P36" s="12" t="e">
        <f>IF($E$2=1,a!F1154,IF($E$2=2,a!F1304,IF($E$2=3,a!F1454,IF($E$2=4,a!F1604,IF($E$2=5,a!F1754,IF($E$2=6,a!F1904,""))))))</f>
        <v>#N/A</v>
      </c>
      <c r="Q36" s="12"/>
      <c r="R36" s="12" t="e">
        <f>IF($E$2=1,a!D2054,IF($E$2=2,a!D2154,IF($E$2=3,a!D2254,IF($E$2=4,a!D2354,IF($E$2=5,a!D2454,IF($E$2=6,a!D2554,""))))))</f>
        <v>#N/A</v>
      </c>
      <c r="S36" s="76" t="e">
        <f>IF($E$2=1,a!E2054,IF($E$2=2,a!E2154,IF($E$2=3,a!E2254,IF($E$2=4,a!E2354,IF($E$2=5,a!E2454,IF($E$2=6,a!E2554,""))))))</f>
        <v>#N/A</v>
      </c>
      <c r="T36" s="12" t="e">
        <f>IF($E$2=1,a!F2054,IF($E$2=2,a!F2154,IF($E$2=3,a!F2254,IF($E$2=4,a!F2354,IF($E$2=5,a!F2454,IF($E$2=6,a!F2554,""))))))</f>
        <v>#N/A</v>
      </c>
      <c r="V36" s="12" t="e">
        <f>IF($E$2=1,a!D2654,IF($E$2=2,a!D2724,IF($E$2=3,a!D2794,IF($E$2=4,a!D2864,IF($E$2=5,a!D2934,IF($E$2=6,a!D3004,IF($E$2=7,a!D3154,"")))))))</f>
        <v>#N/A</v>
      </c>
      <c r="W36" s="76" t="e">
        <f>IF($E$2=1,a!E2654,IF($E$2=2,a!E2724,IF($E$2=3,a!E2794,IF($E$2=4,a!E2864,IF($E$2=5,a!E2934,IF($E$2=6,a!E3004,IF($E$2=7,a!E3154,"")))))))</f>
        <v>#N/A</v>
      </c>
      <c r="X36" s="12" t="e">
        <f>IF($E$2=1,a!F2654,IF($E$2=2,a!F2724,IF($E$2=3,a!F2794,IF($E$2=4,a!F2864,IF($E$2=5,a!F2934,IF($E$2=6,a!F3004,IF($E$2=7,a!F3154,"")))))))</f>
        <v>#N/A</v>
      </c>
      <c r="Z36" s="12" t="e">
        <f>IF($E$2=1,a!D3224,IF($E$2=2,a!D3284,IF($E$2=3,a!D3344,"")))</f>
        <v>#N/A</v>
      </c>
      <c r="AA36" s="76" t="e">
        <f>IF($E$2=1,a!E3224,IF($E$2=2,a!E3284,IF($E$2=3,a!E3344,"")))</f>
        <v>#N/A</v>
      </c>
      <c r="AB36" s="12" t="e">
        <f>IF($E$2=1,a!F3224,IF($E$2=2,a!F3284,IF($E$2=3,a!F3344,"")))</f>
        <v>#N/A</v>
      </c>
      <c r="AD36" s="12" t="e">
        <f>IF($E$2=1,a!D3404,IF($E$2=2,a!D3564,IF($E$2=3,a!D3724,IF($E$2=91,a!D3884,IF($E$2=92,a!D4044,"")))))</f>
        <v>#N/A</v>
      </c>
      <c r="AE36" s="76" t="e">
        <f>IF($E$2=1,a!E3404,IF($E$2=2,a!E3564,IF($E$2=3,a!E3724,IF($E$2=91,a!E3884,IF($E$2=92,a!E4044,"")))))</f>
        <v>#N/A</v>
      </c>
      <c r="AF36" s="12">
        <v>61</v>
      </c>
      <c r="AH36" s="12" t="e">
        <f>IF($E$2=1,a!D4204,IF($E$2=2,a!D4254,IF($E$2=3,a!D4304,"")))</f>
        <v>#N/A</v>
      </c>
      <c r="AI36" s="76" t="e">
        <f>IF($E$2=1,a!E4204,IF($E$2=2,a!E4254,IF($E$2=3,a!E4304,"")))</f>
        <v>#N/A</v>
      </c>
      <c r="AJ36" s="12" t="e">
        <f>IF($E$2=1,a!F4204,IF($E$2=2,a!F4254,IF($E$2=3,a!F4304,"")))</f>
        <v>#N/A</v>
      </c>
      <c r="AK36" s="161"/>
      <c r="AL36" s="161"/>
      <c r="AM36" s="161"/>
    </row>
    <row r="37" spans="2:39" x14ac:dyDescent="0.4">
      <c r="B37" s="12" t="e">
        <f t="shared" si="1"/>
        <v>#N/A</v>
      </c>
      <c r="C37" s="76" t="e">
        <f t="shared" si="2"/>
        <v>#N/A</v>
      </c>
      <c r="D37" s="12" t="e">
        <f t="shared" si="3"/>
        <v>#N/A</v>
      </c>
      <c r="F37" s="12" t="e">
        <f>IF($E$2=1,a!D35,IF($E$2=2,a!D115,IF($E$2=3,a!D195,IF($E$2=4,a!D275,IF($E$2=5,a!D355,IF($E$2=6,a!D435,IF($E$2=7,a!D515,"")))))))</f>
        <v>#N/A</v>
      </c>
      <c r="G37" s="76" t="e">
        <f>IF($E$2=1,a!E35,IF($E$2=2,a!E115,IF($E$2=3,a!E195,IF($E$2=4,a!E275,IF($E$2=5,a!E355,IF($E$2=6,a!E435,IF($E$2=7,a!E515,"")))))))</f>
        <v>#N/A</v>
      </c>
      <c r="H37" s="12" t="e">
        <f>IF($E$2=1,a!F35,IF($E$2=2,a!F115,IF($E$2=3,a!F195,IF($E$2=4,a!F275,IF($E$2=5,a!F355,IF($E$2=6,a!F435,IF($E$2=7,a!F515,"")))))))</f>
        <v>#N/A</v>
      </c>
      <c r="J37" s="12" t="e">
        <f>IF($E$2=1,a!D595,IF($E$2=2,a!D715,IF($E$2=3,a!D835,IF($E$2=4,a!D955,IF($E$2=5,a!D1055,"")))))</f>
        <v>#N/A</v>
      </c>
      <c r="K37" s="76" t="e">
        <f>IF($E$2=1,a!E595,IF($E$2=2,a!E715,IF($E$2=3,a!E835,IF($E$2=4,a!E955,IF($E$2=5,a!E1055,"")))))</f>
        <v>#N/A</v>
      </c>
      <c r="L37" s="12" t="e">
        <f>IF($E$2=1,a!F595,IF($E$2=2,a!F715,IF($E$2=3,a!F835,IF($E$2=4,a!F955,IF($E$2=5,a!F1055,"")))))</f>
        <v>#N/A</v>
      </c>
      <c r="M37" s="161"/>
      <c r="N37" s="12" t="e">
        <f>IF($E$2=1,a!D1155,IF($E$2=2,a!D1305,IF($E$2=3,a!D1455,IF($E$2=4,a!D1605,IF($E$2=5,a!D1755,IF($E$2=6,a!D1905,""))))))</f>
        <v>#N/A</v>
      </c>
      <c r="O37" s="76" t="e">
        <f>IF($E$2=1,a!E1155,IF($E$2=2,a!E1305,IF($E$2=3,a!E1455,IF($E$2=4,a!E1605,IF($E$2=5,a!E1755,IF($E$2=6,a!E1905,""))))))</f>
        <v>#N/A</v>
      </c>
      <c r="P37" s="12" t="e">
        <f>IF($E$2=1,a!F1155,IF($E$2=2,a!F1305,IF($E$2=3,a!F1455,IF($E$2=4,a!F1605,IF($E$2=5,a!F1755,IF($E$2=6,a!F1905,""))))))</f>
        <v>#N/A</v>
      </c>
      <c r="Q37" s="12"/>
      <c r="R37" s="12" t="e">
        <f>IF($E$2=1,a!D2055,IF($E$2=2,a!D2155,IF($E$2=3,a!D2255,IF($E$2=4,a!D2355,IF($E$2=5,a!D2455,IF($E$2=6,a!D2555,""))))))</f>
        <v>#N/A</v>
      </c>
      <c r="S37" s="76" t="e">
        <f>IF($E$2=1,a!E2055,IF($E$2=2,a!E2155,IF($E$2=3,a!E2255,IF($E$2=4,a!E2355,IF($E$2=5,a!E2455,IF($E$2=6,a!E2555,""))))))</f>
        <v>#N/A</v>
      </c>
      <c r="T37" s="12" t="e">
        <f>IF($E$2=1,a!F2055,IF($E$2=2,a!F2155,IF($E$2=3,a!F2255,IF($E$2=4,a!F2355,IF($E$2=5,a!F2455,IF($E$2=6,a!F2555,""))))))</f>
        <v>#N/A</v>
      </c>
      <c r="V37" s="12" t="e">
        <f>IF($E$2=1,a!D2655,IF($E$2=2,a!D2725,IF($E$2=3,a!D2795,IF($E$2=4,a!D2865,IF($E$2=5,a!D2935,IF($E$2=6,a!D3005,IF($E$2=7,a!D3155,"")))))))</f>
        <v>#N/A</v>
      </c>
      <c r="W37" s="76" t="e">
        <f>IF($E$2=1,a!E2655,IF($E$2=2,a!E2725,IF($E$2=3,a!E2795,IF($E$2=4,a!E2865,IF($E$2=5,a!E2935,IF($E$2=6,a!E3005,IF($E$2=7,a!E3155,"")))))))</f>
        <v>#N/A</v>
      </c>
      <c r="X37" s="12" t="e">
        <f>IF($E$2=1,a!F2655,IF($E$2=2,a!F2725,IF($E$2=3,a!F2795,IF($E$2=4,a!F2865,IF($E$2=5,a!F2935,IF($E$2=6,a!F3005,IF($E$2=7,a!F3155,"")))))))</f>
        <v>#N/A</v>
      </c>
      <c r="Z37" s="12" t="e">
        <f>IF($E$2=1,a!D3225,IF($E$2=2,a!D3285,IF($E$2=3,a!D3345,"")))</f>
        <v>#N/A</v>
      </c>
      <c r="AA37" s="76" t="e">
        <f>IF($E$2=1,a!E3225,IF($E$2=2,a!E3285,IF($E$2=3,a!E3345,"")))</f>
        <v>#N/A</v>
      </c>
      <c r="AB37" s="12" t="e">
        <f>IF($E$2=1,a!F3225,IF($E$2=2,a!F3285,IF($E$2=3,a!F3345,"")))</f>
        <v>#N/A</v>
      </c>
      <c r="AD37" s="12" t="e">
        <f>IF($E$2=1,a!D3405,IF($E$2=2,a!D3565,IF($E$2=3,a!D3725,IF($E$2=91,a!D3885,IF($E$2=92,a!D4045,"")))))</f>
        <v>#N/A</v>
      </c>
      <c r="AE37" s="76" t="e">
        <f>IF($E$2=1,a!E3405,IF($E$2=2,a!E3565,IF($E$2=3,a!E3725,IF($E$2=91,a!E3885,IF($E$2=92,a!E4045,"")))))</f>
        <v>#N/A</v>
      </c>
      <c r="AF37" s="12">
        <v>62</v>
      </c>
      <c r="AH37" s="12" t="e">
        <f>IF($E$2=1,a!D4205,IF($E$2=2,a!D4255,IF($E$2=3,a!D4305,"")))</f>
        <v>#N/A</v>
      </c>
      <c r="AI37" s="76" t="e">
        <f>IF($E$2=1,a!E4205,IF($E$2=2,a!E4255,IF($E$2=3,a!E4305,"")))</f>
        <v>#N/A</v>
      </c>
      <c r="AJ37" s="12" t="e">
        <f>IF($E$2=1,a!F4205,IF($E$2=2,a!F4255,IF($E$2=3,a!F4305,"")))</f>
        <v>#N/A</v>
      </c>
      <c r="AK37" s="161"/>
      <c r="AL37" s="161"/>
      <c r="AM37" s="161"/>
    </row>
    <row r="38" spans="2:39" x14ac:dyDescent="0.4">
      <c r="B38" s="12" t="e">
        <f t="shared" si="1"/>
        <v>#N/A</v>
      </c>
      <c r="C38" s="76" t="e">
        <f t="shared" si="2"/>
        <v>#N/A</v>
      </c>
      <c r="D38" s="12" t="e">
        <f t="shared" si="3"/>
        <v>#N/A</v>
      </c>
      <c r="F38" s="12" t="e">
        <f>IF($E$2=1,a!D36,IF($E$2=2,a!D116,IF($E$2=3,a!D196,IF($E$2=4,a!D276,IF($E$2=5,a!D356,IF($E$2=6,a!D436,IF($E$2=7,a!D516,"")))))))</f>
        <v>#N/A</v>
      </c>
      <c r="G38" s="76" t="e">
        <f>IF($E$2=1,a!E36,IF($E$2=2,a!E116,IF($E$2=3,a!E196,IF($E$2=4,a!E276,IF($E$2=5,a!E356,IF($E$2=6,a!E436,IF($E$2=7,a!E516,"")))))))</f>
        <v>#N/A</v>
      </c>
      <c r="H38" s="12" t="e">
        <f>IF($E$2=1,a!F36,IF($E$2=2,a!F116,IF($E$2=3,a!F196,IF($E$2=4,a!F276,IF($E$2=5,a!F356,IF($E$2=6,a!F436,IF($E$2=7,a!F516,"")))))))</f>
        <v>#N/A</v>
      </c>
      <c r="J38" s="12" t="e">
        <f>IF($E$2=1,a!D596,IF($E$2=2,a!D716,IF($E$2=3,a!D836,IF($E$2=4,a!D956,IF($E$2=5,a!D1056,"")))))</f>
        <v>#N/A</v>
      </c>
      <c r="K38" s="76" t="e">
        <f>IF($E$2=1,a!E596,IF($E$2=2,a!E716,IF($E$2=3,a!E836,IF($E$2=4,a!E956,IF($E$2=5,a!E1056,"")))))</f>
        <v>#N/A</v>
      </c>
      <c r="L38" s="12" t="e">
        <f>IF($E$2=1,a!F596,IF($E$2=2,a!F716,IF($E$2=3,a!F836,IF($E$2=4,a!F956,IF($E$2=5,a!F1056,"")))))</f>
        <v>#N/A</v>
      </c>
      <c r="M38" s="161"/>
      <c r="N38" s="12" t="e">
        <f>IF($E$2=1,a!D1156,IF($E$2=2,a!D1306,IF($E$2=3,a!D1456,IF($E$2=4,a!D1606,IF($E$2=5,a!D1756,IF($E$2=6,a!D1906,""))))))</f>
        <v>#N/A</v>
      </c>
      <c r="O38" s="76" t="e">
        <f>IF($E$2=1,a!E1156,IF($E$2=2,a!E1306,IF($E$2=3,a!E1456,IF($E$2=4,a!E1606,IF($E$2=5,a!E1756,IF($E$2=6,a!E1906,""))))))</f>
        <v>#N/A</v>
      </c>
      <c r="P38" s="12" t="e">
        <f>IF($E$2=1,a!F1156,IF($E$2=2,a!F1306,IF($E$2=3,a!F1456,IF($E$2=4,a!F1606,IF($E$2=5,a!F1756,IF($E$2=6,a!F1906,""))))))</f>
        <v>#N/A</v>
      </c>
      <c r="Q38" s="12"/>
      <c r="R38" s="12" t="e">
        <f>IF($E$2=1,a!D2056,IF($E$2=2,a!D2156,IF($E$2=3,a!D2256,IF($E$2=4,a!D2356,IF($E$2=5,a!D2456,IF($E$2=6,a!D2556,""))))))</f>
        <v>#N/A</v>
      </c>
      <c r="S38" s="76" t="e">
        <f>IF($E$2=1,a!E2056,IF($E$2=2,a!E2156,IF($E$2=3,a!E2256,IF($E$2=4,a!E2356,IF($E$2=5,a!E2456,IF($E$2=6,a!E2556,""))))))</f>
        <v>#N/A</v>
      </c>
      <c r="T38" s="12" t="e">
        <f>IF($E$2=1,a!F2056,IF($E$2=2,a!F2156,IF($E$2=3,a!F2256,IF($E$2=4,a!F2356,IF($E$2=5,a!F2456,IF($E$2=6,a!F2556,""))))))</f>
        <v>#N/A</v>
      </c>
      <c r="V38" s="12" t="e">
        <f>IF($E$2=1,a!D2656,IF($E$2=2,a!D2726,IF($E$2=3,a!D2796,IF($E$2=4,a!D2866,IF($E$2=5,a!D2936,IF($E$2=6,a!D3006,IF($E$2=7,a!D3156,"")))))))</f>
        <v>#N/A</v>
      </c>
      <c r="W38" s="76" t="e">
        <f>IF($E$2=1,a!E2656,IF($E$2=2,a!E2726,IF($E$2=3,a!E2796,IF($E$2=4,a!E2866,IF($E$2=5,a!E2936,IF($E$2=6,a!E3006,IF($E$2=7,a!E3156,"")))))))</f>
        <v>#N/A</v>
      </c>
      <c r="X38" s="12" t="e">
        <f>IF($E$2=1,a!F2656,IF($E$2=2,a!F2726,IF($E$2=3,a!F2796,IF($E$2=4,a!F2866,IF($E$2=5,a!F2936,IF($E$2=6,a!F3006,IF($E$2=7,a!F3156,"")))))))</f>
        <v>#N/A</v>
      </c>
      <c r="Z38" s="12" t="e">
        <f>IF($E$2=1,a!D3226,IF($E$2=2,a!D3286,IF($E$2=3,a!D3346,"")))</f>
        <v>#N/A</v>
      </c>
      <c r="AA38" s="76" t="e">
        <f>IF($E$2=1,a!E3226,IF($E$2=2,a!E3286,IF($E$2=3,a!E3346,"")))</f>
        <v>#N/A</v>
      </c>
      <c r="AB38" s="12" t="e">
        <f>IF($E$2=1,a!F3226,IF($E$2=2,a!F3286,IF($E$2=3,a!F3346,"")))</f>
        <v>#N/A</v>
      </c>
      <c r="AD38" s="12" t="e">
        <f>IF($E$2=1,a!D3406,IF($E$2=2,a!D3566,IF($E$2=3,a!D3726,IF($E$2=91,a!D3886,IF($E$2=92,a!D4046,"")))))</f>
        <v>#N/A</v>
      </c>
      <c r="AE38" s="76" t="e">
        <f>IF($E$2=1,a!E3406,IF($E$2=2,a!E3566,IF($E$2=3,a!E3726,IF($E$2=91,a!E3886,IF($E$2=92,a!E4046,"")))))</f>
        <v>#N/A</v>
      </c>
      <c r="AF38" s="12">
        <v>64</v>
      </c>
      <c r="AH38" s="12" t="e">
        <f>IF($E$2=1,a!D4206,IF($E$2=2,a!D4256,IF($E$2=3,a!D4306,"")))</f>
        <v>#N/A</v>
      </c>
      <c r="AI38" s="76" t="e">
        <f>IF($E$2=1,a!E4206,IF($E$2=2,a!E4256,IF($E$2=3,a!E4306,"")))</f>
        <v>#N/A</v>
      </c>
      <c r="AJ38" s="12" t="e">
        <f>IF($E$2=1,a!F4206,IF($E$2=2,a!F4256,IF($E$2=3,a!F4306,"")))</f>
        <v>#N/A</v>
      </c>
      <c r="AK38" s="161"/>
      <c r="AL38" s="161"/>
      <c r="AM38" s="161"/>
    </row>
    <row r="39" spans="2:39" x14ac:dyDescent="0.4">
      <c r="B39" s="12" t="e">
        <f t="shared" si="1"/>
        <v>#N/A</v>
      </c>
      <c r="C39" s="76" t="e">
        <f t="shared" si="2"/>
        <v>#N/A</v>
      </c>
      <c r="D39" s="12" t="e">
        <f t="shared" si="3"/>
        <v>#N/A</v>
      </c>
      <c r="F39" s="12" t="e">
        <f>IF($E$2=1,a!D37,IF($E$2=2,a!D117,IF($E$2=3,a!D197,IF($E$2=4,a!D277,IF($E$2=5,a!D357,IF($E$2=6,a!D437,IF($E$2=7,a!D517,"")))))))</f>
        <v>#N/A</v>
      </c>
      <c r="G39" s="76" t="e">
        <f>IF($E$2=1,a!E37,IF($E$2=2,a!E117,IF($E$2=3,a!E197,IF($E$2=4,a!E277,IF($E$2=5,a!E357,IF($E$2=6,a!E437,IF($E$2=7,a!E517,"")))))))</f>
        <v>#N/A</v>
      </c>
      <c r="H39" s="12" t="e">
        <f>IF($E$2=1,a!F37,IF($E$2=2,a!F117,IF($E$2=3,a!F197,IF($E$2=4,a!F277,IF($E$2=5,a!F357,IF($E$2=6,a!F437,IF($E$2=7,a!F517,"")))))))</f>
        <v>#N/A</v>
      </c>
      <c r="J39" s="12" t="e">
        <f>IF($E$2=1,a!D597,IF($E$2=2,a!D717,IF($E$2=3,a!D837,IF($E$2=4,a!D957,IF($E$2=5,a!D1057,"")))))</f>
        <v>#N/A</v>
      </c>
      <c r="K39" s="76" t="e">
        <f>IF($E$2=1,a!E597,IF($E$2=2,a!E717,IF($E$2=3,a!E837,IF($E$2=4,a!E957,IF($E$2=5,a!E1057,"")))))</f>
        <v>#N/A</v>
      </c>
      <c r="L39" s="12" t="e">
        <f>IF($E$2=1,a!F597,IF($E$2=2,a!F717,IF($E$2=3,a!F837,IF($E$2=4,a!F957,IF($E$2=5,a!F1057,"")))))</f>
        <v>#N/A</v>
      </c>
      <c r="M39" s="161"/>
      <c r="N39" s="12" t="e">
        <f>IF($E$2=1,a!D1157,IF($E$2=2,a!D1307,IF($E$2=3,a!D1457,IF($E$2=4,a!D1607,IF($E$2=5,a!D1757,IF($E$2=6,a!D1907,""))))))</f>
        <v>#N/A</v>
      </c>
      <c r="O39" s="76" t="e">
        <f>IF($E$2=1,a!E1157,IF($E$2=2,a!E1307,IF($E$2=3,a!E1457,IF($E$2=4,a!E1607,IF($E$2=5,a!E1757,IF($E$2=6,a!E1907,""))))))</f>
        <v>#N/A</v>
      </c>
      <c r="P39" s="12" t="e">
        <f>IF($E$2=1,a!F1157,IF($E$2=2,a!F1307,IF($E$2=3,a!F1457,IF($E$2=4,a!F1607,IF($E$2=5,a!F1757,IF($E$2=6,a!F1907,""))))))</f>
        <v>#N/A</v>
      </c>
      <c r="Q39" s="12"/>
      <c r="R39" s="12" t="e">
        <f>IF($E$2=1,a!D2057,IF($E$2=2,a!D2157,IF($E$2=3,a!D2257,IF($E$2=4,a!D2357,IF($E$2=5,a!D2457,IF($E$2=6,a!D2557,""))))))</f>
        <v>#N/A</v>
      </c>
      <c r="S39" s="76" t="e">
        <f>IF($E$2=1,a!E2057,IF($E$2=2,a!E2157,IF($E$2=3,a!E2257,IF($E$2=4,a!E2357,IF($E$2=5,a!E2457,IF($E$2=6,a!E2557,""))))))</f>
        <v>#N/A</v>
      </c>
      <c r="T39" s="12" t="e">
        <f>IF($E$2=1,a!F2057,IF($E$2=2,a!F2157,IF($E$2=3,a!F2257,IF($E$2=4,a!F2357,IF($E$2=5,a!F2457,IF($E$2=6,a!F2557,""))))))</f>
        <v>#N/A</v>
      </c>
      <c r="V39" s="12" t="e">
        <f>IF($E$2=1,a!D2657,IF($E$2=2,a!D2727,IF($E$2=3,a!D2797,IF($E$2=4,a!D2867,IF($E$2=5,a!D2937,IF($E$2=6,a!D3007,IF($E$2=7,a!D3157,"")))))))</f>
        <v>#N/A</v>
      </c>
      <c r="W39" s="76" t="e">
        <f>IF($E$2=1,a!E2657,IF($E$2=2,a!E2727,IF($E$2=3,a!E2797,IF($E$2=4,a!E2867,IF($E$2=5,a!E2937,IF($E$2=6,a!E3007,IF($E$2=7,a!E3157,"")))))))</f>
        <v>#N/A</v>
      </c>
      <c r="X39" s="12" t="e">
        <f>IF($E$2=1,a!F2657,IF($E$2=2,a!F2727,IF($E$2=3,a!F2797,IF($E$2=4,a!F2867,IF($E$2=5,a!F2937,IF($E$2=6,a!F3007,IF($E$2=7,a!F3157,"")))))))</f>
        <v>#N/A</v>
      </c>
      <c r="Z39" s="12" t="e">
        <f>IF($E$2=1,a!D3227,IF($E$2=2,a!D3287,IF($E$2=3,a!D3347,"")))</f>
        <v>#N/A</v>
      </c>
      <c r="AA39" s="76" t="e">
        <f>IF($E$2=1,a!E3227,IF($E$2=2,a!E3287,IF($E$2=3,a!E3347,"")))</f>
        <v>#N/A</v>
      </c>
      <c r="AB39" s="12" t="e">
        <f>IF($E$2=1,a!F3227,IF($E$2=2,a!F3287,IF($E$2=3,a!F3347,"")))</f>
        <v>#N/A</v>
      </c>
      <c r="AD39" s="12" t="e">
        <f>IF($E$2=1,a!D3407,IF($E$2=2,a!D3567,IF($E$2=3,a!D3727,IF($E$2=91,a!D3887,IF($E$2=92,a!D4047,"")))))</f>
        <v>#N/A</v>
      </c>
      <c r="AE39" s="76" t="e">
        <f>IF($E$2=1,a!E3407,IF($E$2=2,a!E3567,IF($E$2=3,a!E3727,IF($E$2=91,a!E3887,IF($E$2=92,a!E4047,"")))))</f>
        <v>#N/A</v>
      </c>
      <c r="AF39" s="12">
        <v>66</v>
      </c>
      <c r="AH39" s="12" t="e">
        <f>IF($E$2=1,a!D4207,IF($E$2=2,a!D4257,IF($E$2=3,a!D4307,"")))</f>
        <v>#N/A</v>
      </c>
      <c r="AI39" s="76" t="e">
        <f>IF($E$2=1,a!E4207,IF($E$2=2,a!E4257,IF($E$2=3,a!E4307,"")))</f>
        <v>#N/A</v>
      </c>
      <c r="AJ39" s="12" t="e">
        <f>IF($E$2=1,a!F4207,IF($E$2=2,a!F4257,IF($E$2=3,a!F4307,"")))</f>
        <v>#N/A</v>
      </c>
      <c r="AK39" s="161"/>
      <c r="AL39" s="161"/>
      <c r="AM39" s="161"/>
    </row>
    <row r="40" spans="2:39" x14ac:dyDescent="0.4">
      <c r="B40" s="12" t="e">
        <f t="shared" si="1"/>
        <v>#N/A</v>
      </c>
      <c r="C40" s="76" t="e">
        <f t="shared" si="2"/>
        <v>#N/A</v>
      </c>
      <c r="D40" s="12" t="e">
        <f t="shared" si="3"/>
        <v>#N/A</v>
      </c>
      <c r="F40" s="12" t="e">
        <f>IF($E$2=1,a!D38,IF($E$2=2,a!D118,IF($E$2=3,a!D198,IF($E$2=4,a!D278,IF($E$2=5,a!D358,IF($E$2=6,a!D438,IF($E$2=7,a!D518,"")))))))</f>
        <v>#N/A</v>
      </c>
      <c r="G40" s="76" t="e">
        <f>IF($E$2=1,a!E38,IF($E$2=2,a!E118,IF($E$2=3,a!E198,IF($E$2=4,a!E278,IF($E$2=5,a!E358,IF($E$2=6,a!E438,IF($E$2=7,a!E518,"")))))))</f>
        <v>#N/A</v>
      </c>
      <c r="H40" s="12" t="e">
        <f>IF($E$2=1,a!F38,IF($E$2=2,a!F118,IF($E$2=3,a!F198,IF($E$2=4,a!F278,IF($E$2=5,a!F358,IF($E$2=6,a!F438,IF($E$2=7,a!F518,"")))))))</f>
        <v>#N/A</v>
      </c>
      <c r="J40" s="12" t="e">
        <f>IF($E$2=1,a!D598,IF($E$2=2,a!D718,IF($E$2=3,a!D838,IF($E$2=4,a!D958,IF($E$2=5,a!D1058,"")))))</f>
        <v>#N/A</v>
      </c>
      <c r="K40" s="76" t="e">
        <f>IF($E$2=1,a!E598,IF($E$2=2,a!E718,IF($E$2=3,a!E838,IF($E$2=4,a!E958,IF($E$2=5,a!E1058,"")))))</f>
        <v>#N/A</v>
      </c>
      <c r="L40" s="12" t="e">
        <f>IF($E$2=1,a!F598,IF($E$2=2,a!F718,IF($E$2=3,a!F838,IF($E$2=4,a!F958,IF($E$2=5,a!F1058,"")))))</f>
        <v>#N/A</v>
      </c>
      <c r="M40" s="161"/>
      <c r="N40" s="12" t="e">
        <f>IF($E$2=1,a!D1158,IF($E$2=2,a!D1308,IF($E$2=3,a!D1458,IF($E$2=4,a!D1608,IF($E$2=5,a!D1758,IF($E$2=6,a!D1908,""))))))</f>
        <v>#N/A</v>
      </c>
      <c r="O40" s="76" t="e">
        <f>IF($E$2=1,a!E1158,IF($E$2=2,a!E1308,IF($E$2=3,a!E1458,IF($E$2=4,a!E1608,IF($E$2=5,a!E1758,IF($E$2=6,a!E1908,""))))))</f>
        <v>#N/A</v>
      </c>
      <c r="P40" s="12" t="e">
        <f>IF($E$2=1,a!F1158,IF($E$2=2,a!F1308,IF($E$2=3,a!F1458,IF($E$2=4,a!F1608,IF($E$2=5,a!F1758,IF($E$2=6,a!F1908,""))))))</f>
        <v>#N/A</v>
      </c>
      <c r="Q40" s="12"/>
      <c r="R40" s="12" t="e">
        <f>IF($E$2=1,a!D2058,IF($E$2=2,a!D2158,IF($E$2=3,a!D2258,IF($E$2=4,a!D2358,IF($E$2=5,a!D2458,IF($E$2=6,a!D2558,""))))))</f>
        <v>#N/A</v>
      </c>
      <c r="S40" s="76" t="e">
        <f>IF($E$2=1,a!E2058,IF($E$2=2,a!E2158,IF($E$2=3,a!E2258,IF($E$2=4,a!E2358,IF($E$2=5,a!E2458,IF($E$2=6,a!E2558,""))))))</f>
        <v>#N/A</v>
      </c>
      <c r="T40" s="12" t="e">
        <f>IF($E$2=1,a!F2058,IF($E$2=2,a!F2158,IF($E$2=3,a!F2258,IF($E$2=4,a!F2358,IF($E$2=5,a!F2458,IF($E$2=6,a!F2558,""))))))</f>
        <v>#N/A</v>
      </c>
      <c r="V40" s="12" t="e">
        <f>IF($E$2=1,a!D2658,IF($E$2=2,a!D2728,IF($E$2=3,a!D2798,IF($E$2=4,a!D2868,IF($E$2=5,a!D2938,IF($E$2=6,a!D3008,IF($E$2=7,a!D3158,"")))))))</f>
        <v>#N/A</v>
      </c>
      <c r="W40" s="76" t="e">
        <f>IF($E$2=1,a!E2658,IF($E$2=2,a!E2728,IF($E$2=3,a!E2798,IF($E$2=4,a!E2868,IF($E$2=5,a!E2938,IF($E$2=6,a!E3008,IF($E$2=7,a!E3158,"")))))))</f>
        <v>#N/A</v>
      </c>
      <c r="X40" s="12" t="e">
        <f>IF($E$2=1,a!F2658,IF($E$2=2,a!F2728,IF($E$2=3,a!F2798,IF($E$2=4,a!F2868,IF($E$2=5,a!F2938,IF($E$2=6,a!F3008,IF($E$2=7,a!F3158,"")))))))</f>
        <v>#N/A</v>
      </c>
      <c r="Z40" s="12" t="e">
        <f>IF($E$2=1,a!D3228,IF($E$2=2,a!D3288,IF($E$2=3,a!D3348,"")))</f>
        <v>#N/A</v>
      </c>
      <c r="AA40" s="76" t="e">
        <f>IF($E$2=1,a!E3228,IF($E$2=2,a!E3288,IF($E$2=3,a!E3348,"")))</f>
        <v>#N/A</v>
      </c>
      <c r="AB40" s="12" t="e">
        <f>IF($E$2=1,a!F3228,IF($E$2=2,a!F3288,IF($E$2=3,a!F3348,"")))</f>
        <v>#N/A</v>
      </c>
      <c r="AD40" s="12" t="e">
        <f>IF($E$2=1,a!D3408,IF($E$2=2,a!D3568,IF($E$2=3,a!D3728,IF($E$2=91,a!D3888,IF($E$2=92,a!D4048,"")))))</f>
        <v>#N/A</v>
      </c>
      <c r="AE40" s="76" t="e">
        <f>IF($E$2=1,a!E3408,IF($E$2=2,a!E3568,IF($E$2=3,a!E3728,IF($E$2=91,a!E3888,IF($E$2=92,a!E4048,"")))))</f>
        <v>#N/A</v>
      </c>
      <c r="AF40" s="12">
        <v>68</v>
      </c>
      <c r="AH40" s="12" t="e">
        <f>IF($E$2=1,a!D4208,IF($E$2=2,a!D4258,IF($E$2=3,a!D4308,"")))</f>
        <v>#N/A</v>
      </c>
      <c r="AI40" s="76" t="e">
        <f>IF($E$2=1,a!E4208,IF($E$2=2,a!E4258,IF($E$2=3,a!E4308,"")))</f>
        <v>#N/A</v>
      </c>
      <c r="AJ40" s="12" t="e">
        <f>IF($E$2=1,a!F4208,IF($E$2=2,a!F4258,IF($E$2=3,a!F4308,"")))</f>
        <v>#N/A</v>
      </c>
      <c r="AK40" s="161"/>
      <c r="AL40" s="161"/>
      <c r="AM40" s="161"/>
    </row>
    <row r="41" spans="2:39" x14ac:dyDescent="0.4">
      <c r="B41" s="12" t="e">
        <f t="shared" si="1"/>
        <v>#N/A</v>
      </c>
      <c r="C41" s="76" t="e">
        <f t="shared" si="2"/>
        <v>#N/A</v>
      </c>
      <c r="D41" s="12" t="e">
        <f t="shared" si="3"/>
        <v>#N/A</v>
      </c>
      <c r="F41" s="12" t="e">
        <f>IF($E$2=1,a!D39,IF($E$2=2,a!D119,IF($E$2=3,a!D199,IF($E$2=4,a!D279,IF($E$2=5,a!D359,IF($E$2=6,a!D439,IF($E$2=7,a!D519,"")))))))</f>
        <v>#N/A</v>
      </c>
      <c r="G41" s="76" t="e">
        <f>IF($E$2=1,a!E39,IF($E$2=2,a!E119,IF($E$2=3,a!E199,IF($E$2=4,a!E279,IF($E$2=5,a!E359,IF($E$2=6,a!E439,IF($E$2=7,a!E519,"")))))))</f>
        <v>#N/A</v>
      </c>
      <c r="H41" s="12" t="e">
        <f>IF($E$2=1,a!F39,IF($E$2=2,a!F119,IF($E$2=3,a!F199,IF($E$2=4,a!F279,IF($E$2=5,a!F359,IF($E$2=6,a!F439,IF($E$2=7,a!F519,"")))))))</f>
        <v>#N/A</v>
      </c>
      <c r="J41" s="12" t="e">
        <f>IF($E$2=1,a!D599,IF($E$2=2,a!D719,IF($E$2=3,a!D839,IF($E$2=4,a!D959,IF($E$2=5,a!D1059,"")))))</f>
        <v>#N/A</v>
      </c>
      <c r="K41" s="76" t="e">
        <f>IF($E$2=1,a!E599,IF($E$2=2,a!E719,IF($E$2=3,a!E839,IF($E$2=4,a!E959,IF($E$2=5,a!E1059,"")))))</f>
        <v>#N/A</v>
      </c>
      <c r="L41" s="12" t="e">
        <f>IF($E$2=1,a!F599,IF($E$2=2,a!F719,IF($E$2=3,a!F839,IF($E$2=4,a!F959,IF($E$2=5,a!F1059,"")))))</f>
        <v>#N/A</v>
      </c>
      <c r="M41" s="161"/>
      <c r="N41" s="12" t="e">
        <f>IF($E$2=1,a!D1159,IF($E$2=2,a!D1309,IF($E$2=3,a!D1459,IF($E$2=4,a!D1609,IF($E$2=5,a!D1759,IF($E$2=6,a!D1909,""))))))</f>
        <v>#N/A</v>
      </c>
      <c r="O41" s="76" t="e">
        <f>IF($E$2=1,a!E1159,IF($E$2=2,a!E1309,IF($E$2=3,a!E1459,IF($E$2=4,a!E1609,IF($E$2=5,a!E1759,IF($E$2=6,a!E1909,""))))))</f>
        <v>#N/A</v>
      </c>
      <c r="P41" s="12" t="e">
        <f>IF($E$2=1,a!F1159,IF($E$2=2,a!F1309,IF($E$2=3,a!F1459,IF($E$2=4,a!F1609,IF($E$2=5,a!F1759,IF($E$2=6,a!F1909,""))))))</f>
        <v>#N/A</v>
      </c>
      <c r="Q41" s="12"/>
      <c r="R41" s="12" t="e">
        <f>IF($E$2=1,a!D2059,IF($E$2=2,a!D2159,IF($E$2=3,a!D2259,IF($E$2=4,a!D2359,IF($E$2=5,a!D2459,IF($E$2=6,a!D2559,""))))))</f>
        <v>#N/A</v>
      </c>
      <c r="S41" s="76" t="e">
        <f>IF($E$2=1,a!E2059,IF($E$2=2,a!E2159,IF($E$2=3,a!E2259,IF($E$2=4,a!E2359,IF($E$2=5,a!E2459,IF($E$2=6,a!E2559,""))))))</f>
        <v>#N/A</v>
      </c>
      <c r="T41" s="12" t="e">
        <f>IF($E$2=1,a!F2059,IF($E$2=2,a!F2159,IF($E$2=3,a!F2259,IF($E$2=4,a!F2359,IF($E$2=5,a!F2459,IF($E$2=6,a!F2559,""))))))</f>
        <v>#N/A</v>
      </c>
      <c r="V41" s="12" t="e">
        <f>IF($E$2=1,a!D2659,IF($E$2=2,a!D2729,IF($E$2=3,a!D2799,IF($E$2=4,a!D2869,IF($E$2=5,a!D2939,IF($E$2=6,a!D3009,IF($E$2=7,a!D3159,"")))))))</f>
        <v>#N/A</v>
      </c>
      <c r="W41" s="76" t="e">
        <f>IF($E$2=1,a!E2659,IF($E$2=2,a!E2729,IF($E$2=3,a!E2799,IF($E$2=4,a!E2869,IF($E$2=5,a!E2939,IF($E$2=6,a!E3009,IF($E$2=7,a!E3159,"")))))))</f>
        <v>#N/A</v>
      </c>
      <c r="X41" s="12" t="e">
        <f>IF($E$2=1,a!F2659,IF($E$2=2,a!F2729,IF($E$2=3,a!F2799,IF($E$2=4,a!F2869,IF($E$2=5,a!F2939,IF($E$2=6,a!F3009,IF($E$2=7,a!F3159,"")))))))</f>
        <v>#N/A</v>
      </c>
      <c r="Z41" s="12" t="e">
        <f>IF($E$2=1,a!D3229,IF($E$2=2,a!D3289,IF($E$2=3,a!D3349,"")))</f>
        <v>#N/A</v>
      </c>
      <c r="AA41" s="76" t="e">
        <f>IF($E$2=1,a!E3229,IF($E$2=2,a!E3289,IF($E$2=3,a!E3349,"")))</f>
        <v>#N/A</v>
      </c>
      <c r="AB41" s="12" t="e">
        <f>IF($E$2=1,a!F3229,IF($E$2=2,a!F3289,IF($E$2=3,a!F3349,"")))</f>
        <v>#N/A</v>
      </c>
      <c r="AD41" s="12" t="e">
        <f>IF($E$2=1,a!D3409,IF($E$2=2,a!D3569,IF($E$2=3,a!D3729,IF($E$2=91,a!D3889,IF($E$2=92,a!D4049,"")))))</f>
        <v>#N/A</v>
      </c>
      <c r="AE41" s="76" t="e">
        <f>IF($E$2=1,a!E3409,IF($E$2=2,a!E3569,IF($E$2=3,a!E3729,IF($E$2=91,a!E3889,IF($E$2=92,a!E4049,"")))))</f>
        <v>#N/A</v>
      </c>
      <c r="AF41" s="12">
        <v>69</v>
      </c>
      <c r="AH41" s="12" t="e">
        <f>IF($E$2=1,a!D4209,IF($E$2=2,a!D4259,IF($E$2=3,a!D4309,"")))</f>
        <v>#N/A</v>
      </c>
      <c r="AI41" s="76" t="e">
        <f>IF($E$2=1,a!E4209,IF($E$2=2,a!E4259,IF($E$2=3,a!E4309,"")))</f>
        <v>#N/A</v>
      </c>
      <c r="AJ41" s="12" t="e">
        <f>IF($E$2=1,a!F4209,IF($E$2=2,a!F4259,IF($E$2=3,a!F4309,"")))</f>
        <v>#N/A</v>
      </c>
      <c r="AK41" s="161"/>
      <c r="AL41" s="161"/>
      <c r="AM41" s="161"/>
    </row>
    <row r="42" spans="2:39" x14ac:dyDescent="0.4">
      <c r="B42" s="12" t="e">
        <f t="shared" si="1"/>
        <v>#N/A</v>
      </c>
      <c r="C42" s="76" t="e">
        <f t="shared" si="2"/>
        <v>#N/A</v>
      </c>
      <c r="D42" s="12" t="e">
        <f t="shared" si="3"/>
        <v>#N/A</v>
      </c>
      <c r="F42" s="12" t="e">
        <f>IF($E$2=1,a!D40,IF($E$2=2,a!D120,IF($E$2=3,a!D200,IF($E$2=4,a!D280,IF($E$2=5,a!D360,IF($E$2=6,a!D440,IF($E$2=7,a!D520,"")))))))</f>
        <v>#N/A</v>
      </c>
      <c r="G42" s="76" t="e">
        <f>IF($E$2=1,a!E40,IF($E$2=2,a!E120,IF($E$2=3,a!E200,IF($E$2=4,a!E280,IF($E$2=5,a!E360,IF($E$2=6,a!E440,IF($E$2=7,a!E520,"")))))))</f>
        <v>#N/A</v>
      </c>
      <c r="H42" s="12" t="e">
        <f>IF($E$2=1,a!F40,IF($E$2=2,a!F120,IF($E$2=3,a!F200,IF($E$2=4,a!F280,IF($E$2=5,a!F360,IF($E$2=6,a!F440,IF($E$2=7,a!F520,"")))))))</f>
        <v>#N/A</v>
      </c>
      <c r="J42" s="12" t="e">
        <f>IF($E$2=1,a!D600,IF($E$2=2,a!D720,IF($E$2=3,a!D840,IF($E$2=4,a!D960,IF($E$2=5,a!D1060,"")))))</f>
        <v>#N/A</v>
      </c>
      <c r="K42" s="76" t="e">
        <f>IF($E$2=1,a!E600,IF($E$2=2,a!E720,IF($E$2=3,a!E840,IF($E$2=4,a!E960,IF($E$2=5,a!E1060,"")))))</f>
        <v>#N/A</v>
      </c>
      <c r="L42" s="12" t="e">
        <f>IF($E$2=1,a!F600,IF($E$2=2,a!F720,IF($E$2=3,a!F840,IF($E$2=4,a!F960,IF($E$2=5,a!F1060,"")))))</f>
        <v>#N/A</v>
      </c>
      <c r="M42" s="161"/>
      <c r="N42" s="12" t="e">
        <f>IF($E$2=1,a!D1160,IF($E$2=2,a!D1310,IF($E$2=3,a!D1460,IF($E$2=4,a!D1610,IF($E$2=5,a!D1760,IF($E$2=6,a!D1910,""))))))</f>
        <v>#N/A</v>
      </c>
      <c r="O42" s="76" t="e">
        <f>IF($E$2=1,a!E1160,IF($E$2=2,a!E1310,IF($E$2=3,a!E1460,IF($E$2=4,a!E1610,IF($E$2=5,a!E1760,IF($E$2=6,a!E1910,""))))))</f>
        <v>#N/A</v>
      </c>
      <c r="P42" s="12" t="e">
        <f>IF($E$2=1,a!F1160,IF($E$2=2,a!F1310,IF($E$2=3,a!F1460,IF($E$2=4,a!F1610,IF($E$2=5,a!F1760,IF($E$2=6,a!F1910,""))))))</f>
        <v>#N/A</v>
      </c>
      <c r="Q42" s="12"/>
      <c r="R42" s="12" t="e">
        <f>IF($E$2=1,a!D2060,IF($E$2=2,a!D2160,IF($E$2=3,a!D2260,IF($E$2=4,a!D2360,IF($E$2=5,a!D2460,IF($E$2=6,a!D2560,""))))))</f>
        <v>#N/A</v>
      </c>
      <c r="S42" s="76" t="e">
        <f>IF($E$2=1,a!E2060,IF($E$2=2,a!E2160,IF($E$2=3,a!E2260,IF($E$2=4,a!E2360,IF($E$2=5,a!E2460,IF($E$2=6,a!E2560,""))))))</f>
        <v>#N/A</v>
      </c>
      <c r="T42" s="12" t="e">
        <f>IF($E$2=1,a!F2060,IF($E$2=2,a!F2160,IF($E$2=3,a!F2260,IF($E$2=4,a!F2360,IF($E$2=5,a!F2460,IF($E$2=6,a!F2560,""))))))</f>
        <v>#N/A</v>
      </c>
      <c r="V42" s="12" t="e">
        <f>IF($E$2=1,a!D2660,IF($E$2=2,a!D2730,IF($E$2=3,a!D2800,IF($E$2=4,a!D2870,IF($E$2=5,a!D2940,IF($E$2=6,a!D3010,IF($E$2=7,a!D3160,"")))))))</f>
        <v>#N/A</v>
      </c>
      <c r="W42" s="76" t="e">
        <f>IF($E$2=1,a!E2660,IF($E$2=2,a!E2730,IF($E$2=3,a!E2800,IF($E$2=4,a!E2870,IF($E$2=5,a!E2940,IF($E$2=6,a!E3010,IF($E$2=7,a!E3160,"")))))))</f>
        <v>#N/A</v>
      </c>
      <c r="X42" s="12" t="e">
        <f>IF($E$2=1,a!F2660,IF($E$2=2,a!F2730,IF($E$2=3,a!F2800,IF($E$2=4,a!F2870,IF($E$2=5,a!F2940,IF($E$2=6,a!F3010,IF($E$2=7,a!F3160,"")))))))</f>
        <v>#N/A</v>
      </c>
      <c r="Z42" s="12" t="e">
        <f>IF($E$2=1,a!D3230,IF($E$2=2,a!D3290,IF($E$2=3,a!D3350,"")))</f>
        <v>#N/A</v>
      </c>
      <c r="AA42" s="76" t="e">
        <f>IF($E$2=1,a!E3230,IF($E$2=2,a!E3290,IF($E$2=3,a!E3350,"")))</f>
        <v>#N/A</v>
      </c>
      <c r="AB42" s="12" t="e">
        <f>IF($E$2=1,a!F3230,IF($E$2=2,a!F3290,IF($E$2=3,a!F3350,"")))</f>
        <v>#N/A</v>
      </c>
      <c r="AD42" s="12" t="e">
        <f>IF($E$2=1,a!D3410,IF($E$2=2,a!D3570,IF($E$2=3,a!D3730,IF($E$2=91,a!D3890,IF($E$2=92,a!D4050,"")))))</f>
        <v>#N/A</v>
      </c>
      <c r="AE42" s="76" t="e">
        <f>IF($E$2=1,a!E3410,IF($E$2=2,a!E3570,IF($E$2=3,a!E3730,IF($E$2=91,a!E3890,IF($E$2=92,a!E4050,"")))))</f>
        <v>#N/A</v>
      </c>
      <c r="AF42" s="12">
        <v>70</v>
      </c>
      <c r="AH42" s="12" t="e">
        <f>IF($E$2=1,a!D4210,IF($E$2=2,a!D4260,IF($E$2=3,a!D4310,"")))</f>
        <v>#N/A</v>
      </c>
      <c r="AI42" s="76" t="e">
        <f>IF($E$2=1,a!E4210,IF($E$2=2,a!E4260,IF($E$2=3,a!E4310,"")))</f>
        <v>#N/A</v>
      </c>
      <c r="AJ42" s="12" t="e">
        <f>IF($E$2=1,a!F4210,IF($E$2=2,a!F4260,IF($E$2=3,a!F4310,"")))</f>
        <v>#N/A</v>
      </c>
      <c r="AK42" s="161"/>
      <c r="AL42" s="161"/>
      <c r="AM42" s="161"/>
    </row>
    <row r="43" spans="2:39" x14ac:dyDescent="0.4">
      <c r="B43" s="12" t="e">
        <f t="shared" si="1"/>
        <v>#N/A</v>
      </c>
      <c r="C43" s="76" t="e">
        <f t="shared" si="2"/>
        <v>#N/A</v>
      </c>
      <c r="D43" s="12" t="e">
        <f t="shared" si="3"/>
        <v>#N/A</v>
      </c>
      <c r="F43" s="12" t="e">
        <f>IF($E$2=1,a!D41,IF($E$2=2,a!D121,IF($E$2=3,a!D201,IF($E$2=4,a!D281,IF($E$2=5,a!D361,IF($E$2=6,a!D441,IF($E$2=7,a!D521,"")))))))</f>
        <v>#N/A</v>
      </c>
      <c r="G43" s="76" t="e">
        <f>IF($E$2=1,a!E41,IF($E$2=2,a!E121,IF($E$2=3,a!E201,IF($E$2=4,a!E281,IF($E$2=5,a!E361,IF($E$2=6,a!E441,IF($E$2=7,a!E521,"")))))))</f>
        <v>#N/A</v>
      </c>
      <c r="H43" s="12" t="e">
        <f>IF($E$2=1,a!F41,IF($E$2=2,a!F121,IF($E$2=3,a!F201,IF($E$2=4,a!F281,IF($E$2=5,a!F361,IF($E$2=6,a!F441,IF($E$2=7,a!F521,"")))))))</f>
        <v>#N/A</v>
      </c>
      <c r="J43" s="12" t="e">
        <f>IF($E$2=1,a!D601,IF($E$2=2,a!D721,IF($E$2=3,a!D841,IF($E$2=4,a!D961,IF($E$2=5,a!D1061,"")))))</f>
        <v>#N/A</v>
      </c>
      <c r="K43" s="76" t="e">
        <f>IF($E$2=1,a!E601,IF($E$2=2,a!E721,IF($E$2=3,a!E841,IF($E$2=4,a!E961,IF($E$2=5,a!E1061,"")))))</f>
        <v>#N/A</v>
      </c>
      <c r="L43" s="12" t="e">
        <f>IF($E$2=1,a!F601,IF($E$2=2,a!F721,IF($E$2=3,a!F841,IF($E$2=4,a!F961,IF($E$2=5,a!F1061,"")))))</f>
        <v>#N/A</v>
      </c>
      <c r="M43" s="161"/>
      <c r="N43" s="12" t="e">
        <f>IF($E$2=1,a!D1161,IF($E$2=2,a!D1311,IF($E$2=3,a!D1461,IF($E$2=4,a!D1611,IF($E$2=5,a!D1761,IF($E$2=6,a!D1911,""))))))</f>
        <v>#N/A</v>
      </c>
      <c r="O43" s="76" t="e">
        <f>IF($E$2=1,a!E1161,IF($E$2=2,a!E1311,IF($E$2=3,a!E1461,IF($E$2=4,a!E1611,IF($E$2=5,a!E1761,IF($E$2=6,a!E1911,""))))))</f>
        <v>#N/A</v>
      </c>
      <c r="P43" s="12" t="e">
        <f>IF($E$2=1,a!F1161,IF($E$2=2,a!F1311,IF($E$2=3,a!F1461,IF($E$2=4,a!F1611,IF($E$2=5,a!F1761,IF($E$2=6,a!F1911,""))))))</f>
        <v>#N/A</v>
      </c>
      <c r="Q43" s="12"/>
      <c r="R43" s="12" t="e">
        <f>IF($E$2=1,a!D2061,IF($E$2=2,a!D2161,IF($E$2=3,a!D2261,IF($E$2=4,a!D2361,IF($E$2=5,a!D2461,IF($E$2=6,a!D2561,""))))))</f>
        <v>#N/A</v>
      </c>
      <c r="S43" s="76" t="e">
        <f>IF($E$2=1,a!E2061,IF($E$2=2,a!E2161,IF($E$2=3,a!E2261,IF($E$2=4,a!E2361,IF($E$2=5,a!E2461,IF($E$2=6,a!E2561,""))))))</f>
        <v>#N/A</v>
      </c>
      <c r="T43" s="12" t="e">
        <f>IF($E$2=1,a!F2061,IF($E$2=2,a!F2161,IF($E$2=3,a!F2261,IF($E$2=4,a!F2361,IF($E$2=5,a!F2461,IF($E$2=6,a!F2561,""))))))</f>
        <v>#N/A</v>
      </c>
      <c r="V43" s="12" t="e">
        <f>IF($E$2=1,a!D2661,IF($E$2=2,a!D2731,IF($E$2=3,a!D2801,IF($E$2=4,a!D2871,IF($E$2=5,a!D2941,IF($E$2=6,a!D3011,IF($E$2=7,a!D3161,"")))))))</f>
        <v>#N/A</v>
      </c>
      <c r="W43" s="76" t="e">
        <f>IF($E$2=1,a!E2661,IF($E$2=2,a!E2731,IF($E$2=3,a!E2801,IF($E$2=4,a!E2871,IF($E$2=5,a!E2941,IF($E$2=6,a!E3011,IF($E$2=7,a!E3161,"")))))))</f>
        <v>#N/A</v>
      </c>
      <c r="X43" s="12" t="e">
        <f>IF($E$2=1,a!F2661,IF($E$2=2,a!F2731,IF($E$2=3,a!F2801,IF($E$2=4,a!F2871,IF($E$2=5,a!F2941,IF($E$2=6,a!F3011,IF($E$2=7,a!F3161,"")))))))</f>
        <v>#N/A</v>
      </c>
      <c r="Z43" s="12" t="e">
        <f>IF($E$2=1,a!D3231,IF($E$2=2,a!D3291,IF($E$2=3,a!D3351,"")))</f>
        <v>#N/A</v>
      </c>
      <c r="AA43" s="76" t="e">
        <f>IF($E$2=1,a!E3231,IF($E$2=2,a!E3291,IF($E$2=3,a!E3351,"")))</f>
        <v>#N/A</v>
      </c>
      <c r="AB43" s="12" t="e">
        <f>IF($E$2=1,a!F3231,IF($E$2=2,a!F3291,IF($E$2=3,a!F3351,"")))</f>
        <v>#N/A</v>
      </c>
      <c r="AD43" s="12" t="e">
        <f>IF($E$2=1,a!D3411,IF($E$2=2,a!D3571,IF($E$2=3,a!D3731,IF($E$2=91,a!D3891,IF($E$2=92,a!D4051,"")))))</f>
        <v>#N/A</v>
      </c>
      <c r="AE43" s="76" t="e">
        <f>IF($E$2=1,a!E3411,IF($E$2=2,a!E3571,IF($E$2=3,a!E3731,IF($E$2=91,a!E3891,IF($E$2=92,a!E4051,"")))))</f>
        <v>#N/A</v>
      </c>
      <c r="AF43" s="12">
        <v>72</v>
      </c>
      <c r="AH43" s="12" t="e">
        <f>IF($E$2=1,a!D4211,IF($E$2=2,a!D4261,IF($E$2=3,a!D4311,"")))</f>
        <v>#N/A</v>
      </c>
      <c r="AI43" s="76" t="e">
        <f>IF($E$2=1,a!E4211,IF($E$2=2,a!E4261,IF($E$2=3,a!E4311,"")))</f>
        <v>#N/A</v>
      </c>
      <c r="AJ43" s="12" t="e">
        <f>IF($E$2=1,a!F4211,IF($E$2=2,a!F4261,IF($E$2=3,a!F4311,"")))</f>
        <v>#N/A</v>
      </c>
      <c r="AK43" s="161"/>
      <c r="AL43" s="161"/>
      <c r="AM43" s="161"/>
    </row>
    <row r="44" spans="2:39" x14ac:dyDescent="0.4">
      <c r="B44" s="12" t="e">
        <f t="shared" si="1"/>
        <v>#N/A</v>
      </c>
      <c r="C44" s="76" t="e">
        <f t="shared" si="2"/>
        <v>#N/A</v>
      </c>
      <c r="D44" s="12" t="e">
        <f t="shared" si="3"/>
        <v>#N/A</v>
      </c>
      <c r="F44" s="12" t="e">
        <f>IF($E$2=1,a!D42,IF($E$2=2,a!D122,IF($E$2=3,a!D202,IF($E$2=4,a!D282,IF($E$2=5,a!D362,IF($E$2=6,a!D442,IF($E$2=7,a!D522,"")))))))</f>
        <v>#N/A</v>
      </c>
      <c r="G44" s="76" t="e">
        <f>IF($E$2=1,a!E42,IF($E$2=2,a!E122,IF($E$2=3,a!E202,IF($E$2=4,a!E282,IF($E$2=5,a!E362,IF($E$2=6,a!E442,IF($E$2=7,a!E522,"")))))))</f>
        <v>#N/A</v>
      </c>
      <c r="H44" s="12" t="e">
        <f>IF($E$2=1,a!F42,IF($E$2=2,a!F122,IF($E$2=3,a!F202,IF($E$2=4,a!F282,IF($E$2=5,a!F362,IF($E$2=6,a!F442,IF($E$2=7,a!F522,"")))))))</f>
        <v>#N/A</v>
      </c>
      <c r="J44" s="12" t="e">
        <f>IF($E$2=1,a!D602,IF($E$2=2,a!D722,IF($E$2=3,a!D842,IF($E$2=4,a!D962,IF($E$2=5,a!D1062,"")))))</f>
        <v>#N/A</v>
      </c>
      <c r="K44" s="76" t="e">
        <f>IF($E$2=1,a!E602,IF($E$2=2,a!E722,IF($E$2=3,a!E842,IF($E$2=4,a!E962,IF($E$2=5,a!E1062,"")))))</f>
        <v>#N/A</v>
      </c>
      <c r="L44" s="12" t="e">
        <f>IF($E$2=1,a!F602,IF($E$2=2,a!F722,IF($E$2=3,a!F842,IF($E$2=4,a!F962,IF($E$2=5,a!F1062,"")))))</f>
        <v>#N/A</v>
      </c>
      <c r="M44" s="161"/>
      <c r="N44" s="12" t="e">
        <f>IF($E$2=1,a!D1162,IF($E$2=2,a!D1312,IF($E$2=3,a!D1462,IF($E$2=4,a!D1612,IF($E$2=5,a!D1762,IF($E$2=6,a!D1912,""))))))</f>
        <v>#N/A</v>
      </c>
      <c r="O44" s="76" t="e">
        <f>IF($E$2=1,a!E1162,IF($E$2=2,a!E1312,IF($E$2=3,a!E1462,IF($E$2=4,a!E1612,IF($E$2=5,a!E1762,IF($E$2=6,a!E1912,""))))))</f>
        <v>#N/A</v>
      </c>
      <c r="P44" s="12" t="e">
        <f>IF($E$2=1,a!F1162,IF($E$2=2,a!F1312,IF($E$2=3,a!F1462,IF($E$2=4,a!F1612,IF($E$2=5,a!F1762,IF($E$2=6,a!F1912,""))))))</f>
        <v>#N/A</v>
      </c>
      <c r="Q44" s="12"/>
      <c r="R44" s="12" t="e">
        <f>IF($E$2=1,a!D2062,IF($E$2=2,a!D2162,IF($E$2=3,a!D2262,IF($E$2=4,a!D2362,IF($E$2=5,a!D2462,IF($E$2=6,a!D2562,""))))))</f>
        <v>#N/A</v>
      </c>
      <c r="S44" s="76" t="e">
        <f>IF($E$2=1,a!E2062,IF($E$2=2,a!E2162,IF($E$2=3,a!E2262,IF($E$2=4,a!E2362,IF($E$2=5,a!E2462,IF($E$2=6,a!E2562,""))))))</f>
        <v>#N/A</v>
      </c>
      <c r="T44" s="12" t="e">
        <f>IF($E$2=1,a!F2062,IF($E$2=2,a!F2162,IF($E$2=3,a!F2262,IF($E$2=4,a!F2362,IF($E$2=5,a!F2462,IF($E$2=6,a!F2562,""))))))</f>
        <v>#N/A</v>
      </c>
      <c r="V44" s="12" t="e">
        <f>IF($E$2=1,a!D2662,IF($E$2=2,a!D2732,IF($E$2=3,a!D2802,IF($E$2=4,a!D2872,IF($E$2=5,a!D2942,IF($E$2=6,a!D3012,IF($E$2=7,a!D3162,"")))))))</f>
        <v>#N/A</v>
      </c>
      <c r="W44" s="76" t="e">
        <f>IF($E$2=1,a!E2662,IF($E$2=2,a!E2732,IF($E$2=3,a!E2802,IF($E$2=4,a!E2872,IF($E$2=5,a!E2942,IF($E$2=6,a!E3012,IF($E$2=7,a!E3162,"")))))))</f>
        <v>#N/A</v>
      </c>
      <c r="X44" s="12" t="e">
        <f>IF($E$2=1,a!F2662,IF($E$2=2,a!F2732,IF($E$2=3,a!F2802,IF($E$2=4,a!F2872,IF($E$2=5,a!F2942,IF($E$2=6,a!F3012,IF($E$2=7,a!F3162,"")))))))</f>
        <v>#N/A</v>
      </c>
      <c r="Z44" s="12" t="e">
        <f>IF($E$2=1,a!D3232,IF($E$2=2,a!D3292,IF($E$2=3,a!D3352,"")))</f>
        <v>#N/A</v>
      </c>
      <c r="AA44" s="76" t="e">
        <f>IF($E$2=1,a!E3232,IF($E$2=2,a!E3292,IF($E$2=3,a!E3352,"")))</f>
        <v>#N/A</v>
      </c>
      <c r="AB44" s="12" t="e">
        <f>IF($E$2=1,a!F3232,IF($E$2=2,a!F3292,IF($E$2=3,a!F3352,"")))</f>
        <v>#N/A</v>
      </c>
      <c r="AD44" s="12" t="e">
        <f>IF($E$2=1,a!D3412,IF($E$2=2,a!D3572,IF($E$2=3,a!D3732,IF($E$2=91,a!D3892,IF($E$2=92,a!D4052,"")))))</f>
        <v>#N/A</v>
      </c>
      <c r="AE44" s="76" t="e">
        <f>IF($E$2=1,a!E3412,IF($E$2=2,a!E3572,IF($E$2=3,a!E3732,IF($E$2=91,a!E3892,IF($E$2=92,a!E4052,"")))))</f>
        <v>#N/A</v>
      </c>
      <c r="AF44" s="12">
        <v>73</v>
      </c>
      <c r="AH44" s="12" t="e">
        <f>IF($E$2=1,a!D4212,IF($E$2=2,a!D4262,IF($E$2=3,a!D4312,"")))</f>
        <v>#N/A</v>
      </c>
      <c r="AI44" s="76" t="e">
        <f>IF($E$2=1,a!E4212,IF($E$2=2,a!E4262,IF($E$2=3,a!E4312,"")))</f>
        <v>#N/A</v>
      </c>
      <c r="AJ44" s="12" t="e">
        <f>IF($E$2=1,a!F4212,IF($E$2=2,a!F4262,IF($E$2=3,a!F4312,"")))</f>
        <v>#N/A</v>
      </c>
      <c r="AK44" s="161"/>
      <c r="AL44" s="161"/>
      <c r="AM44" s="161"/>
    </row>
    <row r="45" spans="2:39" x14ac:dyDescent="0.4">
      <c r="B45" s="12" t="e">
        <f t="shared" si="1"/>
        <v>#N/A</v>
      </c>
      <c r="C45" s="76" t="e">
        <f t="shared" si="2"/>
        <v>#N/A</v>
      </c>
      <c r="D45" s="12" t="e">
        <f t="shared" si="3"/>
        <v>#N/A</v>
      </c>
      <c r="F45" s="12" t="e">
        <f>IF($E$2=1,a!D43,IF($E$2=2,a!D123,IF($E$2=3,a!D203,IF($E$2=4,a!D283,IF($E$2=5,a!D363,IF($E$2=6,a!D443,IF($E$2=7,a!D523,"")))))))</f>
        <v>#N/A</v>
      </c>
      <c r="G45" s="76" t="e">
        <f>IF($E$2=1,a!E43,IF($E$2=2,a!E123,IF($E$2=3,a!E203,IF($E$2=4,a!E283,IF($E$2=5,a!E363,IF($E$2=6,a!E443,IF($E$2=7,a!E523,"")))))))</f>
        <v>#N/A</v>
      </c>
      <c r="H45" s="12" t="e">
        <f>IF($E$2=1,a!F43,IF($E$2=2,a!F123,IF($E$2=3,a!F203,IF($E$2=4,a!F283,IF($E$2=5,a!F363,IF($E$2=6,a!F443,IF($E$2=7,a!F523,"")))))))</f>
        <v>#N/A</v>
      </c>
      <c r="J45" s="12" t="e">
        <f>IF($E$2=1,a!D603,IF($E$2=2,a!D723,IF($E$2=3,a!D843,IF($E$2=4,a!D963,IF($E$2=5,a!D1063,"")))))</f>
        <v>#N/A</v>
      </c>
      <c r="K45" s="76" t="e">
        <f>IF($E$2=1,a!E603,IF($E$2=2,a!E723,IF($E$2=3,a!E843,IF($E$2=4,a!E963,IF($E$2=5,a!E1063,"")))))</f>
        <v>#N/A</v>
      </c>
      <c r="L45" s="12" t="e">
        <f>IF($E$2=1,a!F603,IF($E$2=2,a!F723,IF($E$2=3,a!F843,IF($E$2=4,a!F963,IF($E$2=5,a!F1063,"")))))</f>
        <v>#N/A</v>
      </c>
      <c r="M45" s="161"/>
      <c r="N45" s="12" t="e">
        <f>IF($E$2=1,a!D1163,IF($E$2=2,a!D1313,IF($E$2=3,a!D1463,IF($E$2=4,a!D1613,IF($E$2=5,a!D1763,IF($E$2=6,a!D1913,""))))))</f>
        <v>#N/A</v>
      </c>
      <c r="O45" s="76" t="e">
        <f>IF($E$2=1,a!E1163,IF($E$2=2,a!E1313,IF($E$2=3,a!E1463,IF($E$2=4,a!E1613,IF($E$2=5,a!E1763,IF($E$2=6,a!E1913,""))))))</f>
        <v>#N/A</v>
      </c>
      <c r="P45" s="12" t="e">
        <f>IF($E$2=1,a!F1163,IF($E$2=2,a!F1313,IF($E$2=3,a!F1463,IF($E$2=4,a!F1613,IF($E$2=5,a!F1763,IF($E$2=6,a!F1913,""))))))</f>
        <v>#N/A</v>
      </c>
      <c r="Q45" s="12"/>
      <c r="R45" s="12" t="e">
        <f>IF($E$2=1,a!D2063,IF($E$2=2,a!D2163,IF($E$2=3,a!D2263,IF($E$2=4,a!D2363,IF($E$2=5,a!D2463,IF($E$2=6,a!D2563,""))))))</f>
        <v>#N/A</v>
      </c>
      <c r="S45" s="76" t="e">
        <f>IF($E$2=1,a!E2063,IF($E$2=2,a!E2163,IF($E$2=3,a!E2263,IF($E$2=4,a!E2363,IF($E$2=5,a!E2463,IF($E$2=6,a!E2563,""))))))</f>
        <v>#N/A</v>
      </c>
      <c r="T45" s="12" t="e">
        <f>IF($E$2=1,a!F2063,IF($E$2=2,a!F2163,IF($E$2=3,a!F2263,IF($E$2=4,a!F2363,IF($E$2=5,a!F2463,IF($E$2=6,a!F2563,""))))))</f>
        <v>#N/A</v>
      </c>
      <c r="V45" s="12" t="e">
        <f>IF($E$2=1,a!D2663,IF($E$2=2,a!D2733,IF($E$2=3,a!D2803,IF($E$2=4,a!D2873,IF($E$2=5,a!D2943,IF($E$2=6,a!D3013,IF($E$2=7,a!D3163,"")))))))</f>
        <v>#N/A</v>
      </c>
      <c r="W45" s="76" t="e">
        <f>IF($E$2=1,a!E2663,IF($E$2=2,a!E2733,IF($E$2=3,a!E2803,IF($E$2=4,a!E2873,IF($E$2=5,a!E2943,IF($E$2=6,a!E3013,IF($E$2=7,a!E3163,"")))))))</f>
        <v>#N/A</v>
      </c>
      <c r="X45" s="12" t="e">
        <f>IF($E$2=1,a!F2663,IF($E$2=2,a!F2733,IF($E$2=3,a!F2803,IF($E$2=4,a!F2873,IF($E$2=5,a!F2943,IF($E$2=6,a!F3013,IF($E$2=7,a!F3163,"")))))))</f>
        <v>#N/A</v>
      </c>
      <c r="Z45" s="12" t="e">
        <f>IF($E$2=1,a!D3233,IF($E$2=2,a!D3293,IF($E$2=3,a!D3353,"")))</f>
        <v>#N/A</v>
      </c>
      <c r="AA45" s="76" t="e">
        <f>IF($E$2=1,a!E3233,IF($E$2=2,a!E3293,IF($E$2=3,a!E3353,"")))</f>
        <v>#N/A</v>
      </c>
      <c r="AB45" s="12" t="e">
        <f>IF($E$2=1,a!F3233,IF($E$2=2,a!F3293,IF($E$2=3,a!F3353,"")))</f>
        <v>#N/A</v>
      </c>
      <c r="AD45" s="12" t="e">
        <f>IF($E$2=1,a!D3413,IF($E$2=2,a!D3573,IF($E$2=3,a!D3733,IF($E$2=91,a!D3893,IF($E$2=92,a!D4053,"")))))</f>
        <v>#N/A</v>
      </c>
      <c r="AE45" s="76" t="e">
        <f>IF($E$2=1,a!E3413,IF($E$2=2,a!E3573,IF($E$2=3,a!E3733,IF($E$2=91,a!E3893,IF($E$2=92,a!E4053,"")))))</f>
        <v>#N/A</v>
      </c>
      <c r="AF45" s="12">
        <v>75</v>
      </c>
      <c r="AH45" s="12" t="e">
        <f>IF($E$2=1,a!D4213,IF($E$2=2,a!D4263,IF($E$2=3,a!D4313,"")))</f>
        <v>#N/A</v>
      </c>
      <c r="AI45" s="76" t="e">
        <f>IF($E$2=1,a!E4213,IF($E$2=2,a!E4263,IF($E$2=3,a!E4313,"")))</f>
        <v>#N/A</v>
      </c>
      <c r="AJ45" s="12" t="e">
        <f>IF($E$2=1,a!F4213,IF($E$2=2,a!F4263,IF($E$2=3,a!F4313,"")))</f>
        <v>#N/A</v>
      </c>
      <c r="AK45" s="161"/>
      <c r="AL45" s="161"/>
      <c r="AM45" s="161"/>
    </row>
    <row r="46" spans="2:39" x14ac:dyDescent="0.4">
      <c r="B46" s="12" t="e">
        <f t="shared" si="1"/>
        <v>#N/A</v>
      </c>
      <c r="C46" s="76" t="e">
        <f t="shared" si="2"/>
        <v>#N/A</v>
      </c>
      <c r="D46" s="12" t="e">
        <f t="shared" si="3"/>
        <v>#N/A</v>
      </c>
      <c r="F46" s="12" t="e">
        <f>IF($E$2=1,a!D44,IF($E$2=2,a!D124,IF($E$2=3,a!D204,IF($E$2=4,a!D284,IF($E$2=5,a!D364,IF($E$2=6,a!D444,IF($E$2=7,a!D524,"")))))))</f>
        <v>#N/A</v>
      </c>
      <c r="G46" s="76" t="e">
        <f>IF($E$2=1,a!E44,IF($E$2=2,a!E124,IF($E$2=3,a!E204,IF($E$2=4,a!E284,IF($E$2=5,a!E364,IF($E$2=6,a!E444,IF($E$2=7,a!E524,"")))))))</f>
        <v>#N/A</v>
      </c>
      <c r="H46" s="12" t="e">
        <f>IF($E$2=1,a!F44,IF($E$2=2,a!F124,IF($E$2=3,a!F204,IF($E$2=4,a!F284,IF($E$2=5,a!F364,IF($E$2=6,a!F444,IF($E$2=7,a!F524,"")))))))</f>
        <v>#N/A</v>
      </c>
      <c r="J46" s="12" t="e">
        <f>IF($E$2=1,a!D604,IF($E$2=2,a!D724,IF($E$2=3,a!D844,IF($E$2=4,a!D964,IF($E$2=5,a!D1064,"")))))</f>
        <v>#N/A</v>
      </c>
      <c r="K46" s="76" t="e">
        <f>IF($E$2=1,a!E604,IF($E$2=2,a!E724,IF($E$2=3,a!E844,IF($E$2=4,a!E964,IF($E$2=5,a!E1064,"")))))</f>
        <v>#N/A</v>
      </c>
      <c r="L46" s="12" t="e">
        <f>IF($E$2=1,a!F604,IF($E$2=2,a!F724,IF($E$2=3,a!F844,IF($E$2=4,a!F964,IF($E$2=5,a!F1064,"")))))</f>
        <v>#N/A</v>
      </c>
      <c r="M46" s="161"/>
      <c r="N46" s="12" t="e">
        <f>IF($E$2=1,a!D1164,IF($E$2=2,a!D1314,IF($E$2=3,a!D1464,IF($E$2=4,a!D1614,IF($E$2=5,a!D1764,IF($E$2=6,a!D1914,""))))))</f>
        <v>#N/A</v>
      </c>
      <c r="O46" s="76" t="e">
        <f>IF($E$2=1,a!E1164,IF($E$2=2,a!E1314,IF($E$2=3,a!E1464,IF($E$2=4,a!E1614,IF($E$2=5,a!E1764,IF($E$2=6,a!E1914,""))))))</f>
        <v>#N/A</v>
      </c>
      <c r="P46" s="12" t="e">
        <f>IF($E$2=1,a!F1164,IF($E$2=2,a!F1314,IF($E$2=3,a!F1464,IF($E$2=4,a!F1614,IF($E$2=5,a!F1764,IF($E$2=6,a!F1914,""))))))</f>
        <v>#N/A</v>
      </c>
      <c r="Q46" s="12"/>
      <c r="R46" s="12" t="e">
        <f>IF($E$2=1,a!D2064,IF($E$2=2,a!D2164,IF($E$2=3,a!D2264,IF($E$2=4,a!D2364,IF($E$2=5,a!D2464,IF($E$2=6,a!D2564,""))))))</f>
        <v>#N/A</v>
      </c>
      <c r="S46" s="76" t="e">
        <f>IF($E$2=1,a!E2064,IF($E$2=2,a!E2164,IF($E$2=3,a!E2264,IF($E$2=4,a!E2364,IF($E$2=5,a!E2464,IF($E$2=6,a!E2564,""))))))</f>
        <v>#N/A</v>
      </c>
      <c r="T46" s="12" t="e">
        <f>IF($E$2=1,a!F2064,IF($E$2=2,a!F2164,IF($E$2=3,a!F2264,IF($E$2=4,a!F2364,IF($E$2=5,a!F2464,IF($E$2=6,a!F2564,""))))))</f>
        <v>#N/A</v>
      </c>
      <c r="V46" s="12" t="e">
        <f>IF($E$2=1,a!D2664,IF($E$2=2,a!D2734,IF($E$2=3,a!D2804,IF($E$2=4,a!D2874,IF($E$2=5,a!D2944,IF($E$2=6,a!D3014,IF($E$2=7,a!D3164,"")))))))</f>
        <v>#N/A</v>
      </c>
      <c r="W46" s="76" t="e">
        <f>IF($E$2=1,a!E2664,IF($E$2=2,a!E2734,IF($E$2=3,a!E2804,IF($E$2=4,a!E2874,IF($E$2=5,a!E2944,IF($E$2=6,a!E3014,IF($E$2=7,a!E3164,"")))))))</f>
        <v>#N/A</v>
      </c>
      <c r="X46" s="12" t="e">
        <f>IF($E$2=1,a!F2664,IF($E$2=2,a!F2734,IF($E$2=3,a!F2804,IF($E$2=4,a!F2874,IF($E$2=5,a!F2944,IF($E$2=6,a!F3014,IF($E$2=7,a!F3164,"")))))))</f>
        <v>#N/A</v>
      </c>
      <c r="Z46" s="12" t="e">
        <f>IF($E$2=1,a!D3234,IF($E$2=2,a!D3294,IF($E$2=3,a!D3354,"")))</f>
        <v>#N/A</v>
      </c>
      <c r="AA46" s="76" t="e">
        <f>IF($E$2=1,a!E3234,IF($E$2=2,a!E3294,IF($E$2=3,a!E3354,"")))</f>
        <v>#N/A</v>
      </c>
      <c r="AB46" s="12" t="e">
        <f>IF($E$2=1,a!F3234,IF($E$2=2,a!F3294,IF($E$2=3,a!F3354,"")))</f>
        <v>#N/A</v>
      </c>
      <c r="AD46" s="12" t="e">
        <f>IF($E$2=1,a!D3414,IF($E$2=2,a!D3574,IF($E$2=3,a!D3734,IF($E$2=91,a!D3894,IF($E$2=92,a!D4054,"")))))</f>
        <v>#N/A</v>
      </c>
      <c r="AE46" s="76" t="e">
        <f>IF($E$2=1,a!E3414,IF($E$2=2,a!E3574,IF($E$2=3,a!E3734,IF($E$2=91,a!E3894,IF($E$2=92,a!E4054,"")))))</f>
        <v>#N/A</v>
      </c>
      <c r="AF46" s="12">
        <v>76</v>
      </c>
      <c r="AH46" s="12" t="e">
        <f>IF($E$2=1,a!D4214,IF($E$2=2,a!D4264,IF($E$2=3,a!D4314,"")))</f>
        <v>#N/A</v>
      </c>
      <c r="AI46" s="76" t="e">
        <f>IF($E$2=1,a!E4214,IF($E$2=2,a!E4264,IF($E$2=3,a!E4314,"")))</f>
        <v>#N/A</v>
      </c>
      <c r="AJ46" s="12" t="e">
        <f>IF($E$2=1,a!F4214,IF($E$2=2,a!F4264,IF($E$2=3,a!F4314,"")))</f>
        <v>#N/A</v>
      </c>
      <c r="AK46" s="161"/>
      <c r="AL46" s="161"/>
      <c r="AM46" s="161"/>
    </row>
    <row r="47" spans="2:39" x14ac:dyDescent="0.4">
      <c r="B47" s="12" t="e">
        <f t="shared" si="1"/>
        <v>#N/A</v>
      </c>
      <c r="C47" s="76" t="e">
        <f t="shared" si="2"/>
        <v>#N/A</v>
      </c>
      <c r="D47" s="12" t="e">
        <f t="shared" si="3"/>
        <v>#N/A</v>
      </c>
      <c r="F47" s="12" t="e">
        <f>IF($E$2=1,a!D45,IF($E$2=2,a!D125,IF($E$2=3,a!D205,IF($E$2=4,a!D285,IF($E$2=5,a!D365,IF($E$2=6,a!D445,IF($E$2=7,a!D525,"")))))))</f>
        <v>#N/A</v>
      </c>
      <c r="G47" s="76" t="e">
        <f>IF($E$2=1,a!E45,IF($E$2=2,a!E125,IF($E$2=3,a!E205,IF($E$2=4,a!E285,IF($E$2=5,a!E365,IF($E$2=6,a!E445,IF($E$2=7,a!E525,"")))))))</f>
        <v>#N/A</v>
      </c>
      <c r="H47" s="12" t="e">
        <f>IF($E$2=1,a!F45,IF($E$2=2,a!F125,IF($E$2=3,a!F205,IF($E$2=4,a!F285,IF($E$2=5,a!F365,IF($E$2=6,a!F445,IF($E$2=7,a!F525,"")))))))</f>
        <v>#N/A</v>
      </c>
      <c r="J47" s="12" t="e">
        <f>IF($E$2=1,a!D605,IF($E$2=2,a!D725,IF($E$2=3,a!D845,IF($E$2=4,a!D965,IF($E$2=5,a!D1065,"")))))</f>
        <v>#N/A</v>
      </c>
      <c r="K47" s="76" t="e">
        <f>IF($E$2=1,a!E605,IF($E$2=2,a!E725,IF($E$2=3,a!E845,IF($E$2=4,a!E965,IF($E$2=5,a!E1065,"")))))</f>
        <v>#N/A</v>
      </c>
      <c r="L47" s="12" t="e">
        <f>IF($E$2=1,a!F605,IF($E$2=2,a!F725,IF($E$2=3,a!F845,IF($E$2=4,a!F965,IF($E$2=5,a!F1065,"")))))</f>
        <v>#N/A</v>
      </c>
      <c r="M47" s="161"/>
      <c r="N47" s="12" t="e">
        <f>IF($E$2=1,a!D1165,IF($E$2=2,a!D1315,IF($E$2=3,a!D1465,IF($E$2=4,a!D1615,IF($E$2=5,a!D1765,IF($E$2=6,a!D1915,""))))))</f>
        <v>#N/A</v>
      </c>
      <c r="O47" s="76" t="e">
        <f>IF($E$2=1,a!E1165,IF($E$2=2,a!E1315,IF($E$2=3,a!E1465,IF($E$2=4,a!E1615,IF($E$2=5,a!E1765,IF($E$2=6,a!E1915,""))))))</f>
        <v>#N/A</v>
      </c>
      <c r="P47" s="12" t="e">
        <f>IF($E$2=1,a!F1165,IF($E$2=2,a!F1315,IF($E$2=3,a!F1465,IF($E$2=4,a!F1615,IF($E$2=5,a!F1765,IF($E$2=6,a!F1915,""))))))</f>
        <v>#N/A</v>
      </c>
      <c r="Q47" s="12"/>
      <c r="R47" s="12" t="e">
        <f>IF($E$2=1,a!D2065,IF($E$2=2,a!D2165,IF($E$2=3,a!D2265,IF($E$2=4,a!D2365,IF($E$2=5,a!D2465,IF($E$2=6,a!D2565,""))))))</f>
        <v>#N/A</v>
      </c>
      <c r="S47" s="76" t="e">
        <f>IF($E$2=1,a!E2065,IF($E$2=2,a!E2165,IF($E$2=3,a!E2265,IF($E$2=4,a!E2365,IF($E$2=5,a!E2465,IF($E$2=6,a!E2565,""))))))</f>
        <v>#N/A</v>
      </c>
      <c r="T47" s="12" t="e">
        <f>IF($E$2=1,a!F2065,IF($E$2=2,a!F2165,IF($E$2=3,a!F2265,IF($E$2=4,a!F2365,IF($E$2=5,a!F2465,IF($E$2=6,a!F2565,""))))))</f>
        <v>#N/A</v>
      </c>
      <c r="V47" s="12" t="e">
        <f>IF($E$2=1,a!D2665,IF($E$2=2,a!D2735,IF($E$2=3,a!D2805,IF($E$2=4,a!D2875,IF($E$2=5,a!D2945,IF($E$2=6,a!D3015,IF($E$2=7,a!D3165,"")))))))</f>
        <v>#N/A</v>
      </c>
      <c r="W47" s="76" t="e">
        <f>IF($E$2=1,a!E2665,IF($E$2=2,a!E2735,IF($E$2=3,a!E2805,IF($E$2=4,a!E2875,IF($E$2=5,a!E2945,IF($E$2=6,a!E3015,IF($E$2=7,a!E3165,"")))))))</f>
        <v>#N/A</v>
      </c>
      <c r="X47" s="12" t="e">
        <f>IF($E$2=1,a!F2665,IF($E$2=2,a!F2735,IF($E$2=3,a!F2805,IF($E$2=4,a!F2875,IF($E$2=5,a!F2945,IF($E$2=6,a!F3015,IF($E$2=7,a!F3165,"")))))))</f>
        <v>#N/A</v>
      </c>
      <c r="Z47" s="12" t="e">
        <f>IF($E$2=1,a!D3235,IF($E$2=2,a!D3295,IF($E$2=3,a!D3355,"")))</f>
        <v>#N/A</v>
      </c>
      <c r="AA47" s="76" t="e">
        <f>IF($E$2=1,a!E3235,IF($E$2=2,a!E3295,IF($E$2=3,a!E3355,"")))</f>
        <v>#N/A</v>
      </c>
      <c r="AB47" s="12" t="e">
        <f>IF($E$2=1,a!F3235,IF($E$2=2,a!F3295,IF($E$2=3,a!F3355,"")))</f>
        <v>#N/A</v>
      </c>
      <c r="AD47" s="12" t="e">
        <f>IF($E$2=1,a!D3415,IF($E$2=2,a!D3575,IF($E$2=3,a!D3735,IF($E$2=91,a!D3895,IF($E$2=92,a!D4055,"")))))</f>
        <v>#N/A</v>
      </c>
      <c r="AE47" s="76" t="e">
        <f>IF($E$2=1,a!E3415,IF($E$2=2,a!E3575,IF($E$2=3,a!E3735,IF($E$2=91,a!E3895,IF($E$2=92,a!E4055,"")))))</f>
        <v>#N/A</v>
      </c>
      <c r="AF47" s="12">
        <v>77</v>
      </c>
      <c r="AH47" s="12" t="e">
        <f>IF($E$2=1,a!D4215,IF($E$2=2,a!D4265,IF($E$2=3,a!D4315,"")))</f>
        <v>#N/A</v>
      </c>
      <c r="AI47" s="76" t="e">
        <f>IF($E$2=1,a!E4215,IF($E$2=2,a!E4265,IF($E$2=3,a!E4315,"")))</f>
        <v>#N/A</v>
      </c>
      <c r="AJ47" s="12" t="e">
        <f>IF($E$2=1,a!F4215,IF($E$2=2,a!F4265,IF($E$2=3,a!F4315,"")))</f>
        <v>#N/A</v>
      </c>
      <c r="AK47" s="161"/>
      <c r="AL47" s="161"/>
      <c r="AM47" s="161"/>
    </row>
    <row r="48" spans="2:39" x14ac:dyDescent="0.4">
      <c r="B48" s="12" t="e">
        <f t="shared" si="1"/>
        <v>#N/A</v>
      </c>
      <c r="C48" s="76" t="e">
        <f t="shared" si="2"/>
        <v>#N/A</v>
      </c>
      <c r="D48" s="12" t="e">
        <f t="shared" si="3"/>
        <v>#N/A</v>
      </c>
      <c r="F48" s="12" t="e">
        <f>IF($E$2=1,a!D46,IF($E$2=2,a!D126,IF($E$2=3,a!D206,IF($E$2=4,a!D286,IF($E$2=5,a!D366,IF($E$2=6,a!D446,IF($E$2=7,a!D526,"")))))))</f>
        <v>#N/A</v>
      </c>
      <c r="G48" s="76" t="e">
        <f>IF($E$2=1,a!E46,IF($E$2=2,a!E126,IF($E$2=3,a!E206,IF($E$2=4,a!E286,IF($E$2=5,a!E366,IF($E$2=6,a!E446,IF($E$2=7,a!E526,"")))))))</f>
        <v>#N/A</v>
      </c>
      <c r="H48" s="12" t="e">
        <f>IF($E$2=1,a!F46,IF($E$2=2,a!F126,IF($E$2=3,a!F206,IF($E$2=4,a!F286,IF($E$2=5,a!F366,IF($E$2=6,a!F446,IF($E$2=7,a!F526,"")))))))</f>
        <v>#N/A</v>
      </c>
      <c r="J48" s="12" t="e">
        <f>IF($E$2=1,a!D606,IF($E$2=2,a!D726,IF($E$2=3,a!D846,IF($E$2=4,a!D966,IF($E$2=5,a!D1066,"")))))</f>
        <v>#N/A</v>
      </c>
      <c r="K48" s="76" t="e">
        <f>IF($E$2=1,a!E606,IF($E$2=2,a!E726,IF($E$2=3,a!E846,IF($E$2=4,a!E966,IF($E$2=5,a!E1066,"")))))</f>
        <v>#N/A</v>
      </c>
      <c r="L48" s="12" t="e">
        <f>IF($E$2=1,a!F606,IF($E$2=2,a!F726,IF($E$2=3,a!F846,IF($E$2=4,a!F966,IF($E$2=5,a!F1066,"")))))</f>
        <v>#N/A</v>
      </c>
      <c r="M48" s="161"/>
      <c r="N48" s="12" t="e">
        <f>IF($E$2=1,a!D1166,IF($E$2=2,a!D1316,IF($E$2=3,a!D1466,IF($E$2=4,a!D1616,IF($E$2=5,a!D1766,IF($E$2=6,a!D1916,""))))))</f>
        <v>#N/A</v>
      </c>
      <c r="O48" s="76" t="e">
        <f>IF($E$2=1,a!E1166,IF($E$2=2,a!E1316,IF($E$2=3,a!E1466,IF($E$2=4,a!E1616,IF($E$2=5,a!E1766,IF($E$2=6,a!E1916,""))))))</f>
        <v>#N/A</v>
      </c>
      <c r="P48" s="12" t="e">
        <f>IF($E$2=1,a!F1166,IF($E$2=2,a!F1316,IF($E$2=3,a!F1466,IF($E$2=4,a!F1616,IF($E$2=5,a!F1766,IF($E$2=6,a!F1916,""))))))</f>
        <v>#N/A</v>
      </c>
      <c r="Q48" s="12"/>
      <c r="R48" s="12" t="e">
        <f>IF($E$2=1,a!D2066,IF($E$2=2,a!D2166,IF($E$2=3,a!D2266,IF($E$2=4,a!D2366,IF($E$2=5,a!D2466,IF($E$2=6,a!D2566,""))))))</f>
        <v>#N/A</v>
      </c>
      <c r="S48" s="76" t="e">
        <f>IF($E$2=1,a!E2066,IF($E$2=2,a!E2166,IF($E$2=3,a!E2266,IF($E$2=4,a!E2366,IF($E$2=5,a!E2466,IF($E$2=6,a!E2566,""))))))</f>
        <v>#N/A</v>
      </c>
      <c r="T48" s="12" t="e">
        <f>IF($E$2=1,a!F2066,IF($E$2=2,a!F2166,IF($E$2=3,a!F2266,IF($E$2=4,a!F2366,IF($E$2=5,a!F2466,IF($E$2=6,a!F2566,""))))))</f>
        <v>#N/A</v>
      </c>
      <c r="V48" s="12" t="e">
        <f>IF($E$2=1,a!D2666,IF($E$2=2,a!D2736,IF($E$2=3,a!D2806,IF($E$2=4,a!D2876,IF($E$2=5,a!D2946,IF($E$2=6,a!D3016,IF($E$2=7,a!D3166,"")))))))</f>
        <v>#N/A</v>
      </c>
      <c r="W48" s="76" t="e">
        <f>IF($E$2=1,a!E2666,IF($E$2=2,a!E2736,IF($E$2=3,a!E2806,IF($E$2=4,a!E2876,IF($E$2=5,a!E2946,IF($E$2=6,a!E3016,IF($E$2=7,a!E3166,"")))))))</f>
        <v>#N/A</v>
      </c>
      <c r="X48" s="12" t="e">
        <f>IF($E$2=1,a!F2666,IF($E$2=2,a!F2736,IF($E$2=3,a!F2806,IF($E$2=4,a!F2876,IF($E$2=5,a!F2946,IF($E$2=6,a!F3016,IF($E$2=7,a!F3166,"")))))))</f>
        <v>#N/A</v>
      </c>
      <c r="Z48" s="12" t="e">
        <f>IF($E$2=1,a!D3236,IF($E$2=2,a!D3296,IF($E$2=3,a!D3356,"")))</f>
        <v>#N/A</v>
      </c>
      <c r="AA48" s="76" t="e">
        <f>IF($E$2=1,a!E3236,IF($E$2=2,a!E3296,IF($E$2=3,a!E3356,"")))</f>
        <v>#N/A</v>
      </c>
      <c r="AB48" s="12" t="e">
        <f>IF($E$2=1,a!F3236,IF($E$2=2,a!F3296,IF($E$2=3,a!F3356,"")))</f>
        <v>#N/A</v>
      </c>
      <c r="AD48" s="12" t="e">
        <f>IF($E$2=1,a!D3416,IF($E$2=2,a!D3576,IF($E$2=3,a!D3736,IF($E$2=91,a!D3896,IF($E$2=92,a!D4056,"")))))</f>
        <v>#N/A</v>
      </c>
      <c r="AE48" s="76" t="e">
        <f>IF($E$2=1,a!E3416,IF($E$2=2,a!E3576,IF($E$2=3,a!E3736,IF($E$2=91,a!E3896,IF($E$2=92,a!E4056,"")))))</f>
        <v>#N/A</v>
      </c>
      <c r="AF48" s="12">
        <v>79</v>
      </c>
      <c r="AH48" s="12" t="e">
        <f>IF($E$2=1,a!D4216,IF($E$2=2,a!D4266,IF($E$2=3,a!D4316,"")))</f>
        <v>#N/A</v>
      </c>
      <c r="AI48" s="76" t="e">
        <f>IF($E$2=1,a!E4216,IF($E$2=2,a!E4266,IF($E$2=3,a!E4316,"")))</f>
        <v>#N/A</v>
      </c>
      <c r="AJ48" s="12" t="e">
        <f>IF($E$2=1,a!F4216,IF($E$2=2,a!F4266,IF($E$2=3,a!F4316,"")))</f>
        <v>#N/A</v>
      </c>
      <c r="AK48" s="161"/>
      <c r="AL48" s="161"/>
      <c r="AM48" s="161"/>
    </row>
    <row r="49" spans="2:39" x14ac:dyDescent="0.4">
      <c r="B49" s="12" t="e">
        <f t="shared" si="1"/>
        <v>#N/A</v>
      </c>
      <c r="C49" s="76" t="e">
        <f t="shared" si="2"/>
        <v>#N/A</v>
      </c>
      <c r="D49" s="12" t="e">
        <f t="shared" si="3"/>
        <v>#N/A</v>
      </c>
      <c r="F49" s="12" t="e">
        <f>IF($E$2=1,a!D47,IF($E$2=2,a!D127,IF($E$2=3,a!D207,IF($E$2=4,a!D287,IF($E$2=5,a!D367,IF($E$2=6,a!D447,IF($E$2=7,a!D527,"")))))))</f>
        <v>#N/A</v>
      </c>
      <c r="G49" s="76" t="e">
        <f>IF($E$2=1,a!E47,IF($E$2=2,a!E127,IF($E$2=3,a!E207,IF($E$2=4,a!E287,IF($E$2=5,a!E367,IF($E$2=6,a!E447,IF($E$2=7,a!E527,"")))))))</f>
        <v>#N/A</v>
      </c>
      <c r="H49" s="12" t="e">
        <f>IF($E$2=1,a!F47,IF($E$2=2,a!F127,IF($E$2=3,a!F207,IF($E$2=4,a!F287,IF($E$2=5,a!F367,IF($E$2=6,a!F447,IF($E$2=7,a!F527,"")))))))</f>
        <v>#N/A</v>
      </c>
      <c r="J49" s="12" t="e">
        <f>IF($E$2=1,a!D607,IF($E$2=2,a!D727,IF($E$2=3,a!D847,IF($E$2=4,a!D967,IF($E$2=5,a!D1067,"")))))</f>
        <v>#N/A</v>
      </c>
      <c r="K49" s="76" t="e">
        <f>IF($E$2=1,a!E607,IF($E$2=2,a!E727,IF($E$2=3,a!E847,IF($E$2=4,a!E967,IF($E$2=5,a!E1067,"")))))</f>
        <v>#N/A</v>
      </c>
      <c r="L49" s="12" t="e">
        <f>IF($E$2=1,a!F607,IF($E$2=2,a!F727,IF($E$2=3,a!F847,IF($E$2=4,a!F967,IF($E$2=5,a!F1067,"")))))</f>
        <v>#N/A</v>
      </c>
      <c r="M49" s="161"/>
      <c r="N49" s="12" t="e">
        <f>IF($E$2=1,a!D1167,IF($E$2=2,a!D1317,IF($E$2=3,a!D1467,IF($E$2=4,a!D1617,IF($E$2=5,a!D1767,IF($E$2=6,a!D1917,""))))))</f>
        <v>#N/A</v>
      </c>
      <c r="O49" s="76" t="e">
        <f>IF($E$2=1,a!E1167,IF($E$2=2,a!E1317,IF($E$2=3,a!E1467,IF($E$2=4,a!E1617,IF($E$2=5,a!E1767,IF($E$2=6,a!E1917,""))))))</f>
        <v>#N/A</v>
      </c>
      <c r="P49" s="12" t="e">
        <f>IF($E$2=1,a!F1167,IF($E$2=2,a!F1317,IF($E$2=3,a!F1467,IF($E$2=4,a!F1617,IF($E$2=5,a!F1767,IF($E$2=6,a!F1917,""))))))</f>
        <v>#N/A</v>
      </c>
      <c r="Q49" s="12"/>
      <c r="R49" s="12" t="e">
        <f>IF($E$2=1,a!D2067,IF($E$2=2,a!D2167,IF($E$2=3,a!D2267,IF($E$2=4,a!D2367,IF($E$2=5,a!D2467,IF($E$2=6,a!D2567,""))))))</f>
        <v>#N/A</v>
      </c>
      <c r="S49" s="76" t="e">
        <f>IF($E$2=1,a!E2067,IF($E$2=2,a!E2167,IF($E$2=3,a!E2267,IF($E$2=4,a!E2367,IF($E$2=5,a!E2467,IF($E$2=6,a!E2567,""))))))</f>
        <v>#N/A</v>
      </c>
      <c r="T49" s="12" t="e">
        <f>IF($E$2=1,a!F2067,IF($E$2=2,a!F2167,IF($E$2=3,a!F2267,IF($E$2=4,a!F2367,IF($E$2=5,a!F2467,IF($E$2=6,a!F2567,""))))))</f>
        <v>#N/A</v>
      </c>
      <c r="V49" s="12" t="e">
        <f>IF($E$2=1,a!D2667,IF($E$2=2,a!D2737,IF($E$2=3,a!D2807,IF($E$2=4,a!D2877,IF($E$2=5,a!D2947,IF($E$2=6,a!D3017,IF($E$2=7,a!D3167,"")))))))</f>
        <v>#N/A</v>
      </c>
      <c r="W49" s="76" t="e">
        <f>IF($E$2=1,a!E2667,IF($E$2=2,a!E2737,IF($E$2=3,a!E2807,IF($E$2=4,a!E2877,IF($E$2=5,a!E2947,IF($E$2=6,a!E3017,IF($E$2=7,a!E3167,"")))))))</f>
        <v>#N/A</v>
      </c>
      <c r="X49" s="12" t="e">
        <f>IF($E$2=1,a!F2667,IF($E$2=2,a!F2737,IF($E$2=3,a!F2807,IF($E$2=4,a!F2877,IF($E$2=5,a!F2947,IF($E$2=6,a!F3017,IF($E$2=7,a!F3167,"")))))))</f>
        <v>#N/A</v>
      </c>
      <c r="Z49" s="12" t="e">
        <f>IF($E$2=1,a!D3237,IF($E$2=2,a!D3297,IF($E$2=3,a!D3357,"")))</f>
        <v>#N/A</v>
      </c>
      <c r="AA49" s="76" t="e">
        <f>IF($E$2=1,a!E3237,IF($E$2=2,a!E3297,IF($E$2=3,a!E3357,"")))</f>
        <v>#N/A</v>
      </c>
      <c r="AB49" s="12" t="e">
        <f>IF($E$2=1,a!F3237,IF($E$2=2,a!F3297,IF($E$2=3,a!F3357,"")))</f>
        <v>#N/A</v>
      </c>
      <c r="AD49" s="12" t="e">
        <f>IF($E$2=1,a!D3417,IF($E$2=2,a!D3577,IF($E$2=3,a!D3737,IF($E$2=91,a!D3897,IF($E$2=92,a!D4057,"")))))</f>
        <v>#N/A</v>
      </c>
      <c r="AE49" s="76" t="e">
        <f>IF($E$2=1,a!E3417,IF($E$2=2,a!E3577,IF($E$2=3,a!E3737,IF($E$2=91,a!E3897,IF($E$2=92,a!E4057,"")))))</f>
        <v>#N/A</v>
      </c>
      <c r="AF49" s="12">
        <v>80</v>
      </c>
      <c r="AH49" s="12" t="e">
        <f>IF($E$2=1,a!D4217,IF($E$2=2,a!D4267,IF($E$2=3,a!D4317,"")))</f>
        <v>#N/A</v>
      </c>
      <c r="AI49" s="76" t="e">
        <f>IF($E$2=1,a!E4217,IF($E$2=2,a!E4267,IF($E$2=3,a!E4317,"")))</f>
        <v>#N/A</v>
      </c>
      <c r="AJ49" s="12" t="e">
        <f>IF($E$2=1,a!F4217,IF($E$2=2,a!F4267,IF($E$2=3,a!F4317,"")))</f>
        <v>#N/A</v>
      </c>
      <c r="AK49" s="161"/>
      <c r="AL49" s="161"/>
      <c r="AM49" s="161"/>
    </row>
    <row r="50" spans="2:39" x14ac:dyDescent="0.4">
      <c r="B50" s="12" t="e">
        <f t="shared" si="1"/>
        <v>#N/A</v>
      </c>
      <c r="C50" s="76" t="e">
        <f t="shared" si="2"/>
        <v>#N/A</v>
      </c>
      <c r="D50" s="12" t="e">
        <f t="shared" si="3"/>
        <v>#N/A</v>
      </c>
      <c r="F50" s="12" t="e">
        <f>IF($E$2=1,a!D48,IF($E$2=2,a!D128,IF($E$2=3,a!D208,IF($E$2=4,a!D288,IF($E$2=5,a!D368,IF($E$2=6,a!D448,IF($E$2=7,a!D528,"")))))))</f>
        <v>#N/A</v>
      </c>
      <c r="G50" s="76" t="e">
        <f>IF($E$2=1,a!E48,IF($E$2=2,a!E128,IF($E$2=3,a!E208,IF($E$2=4,a!E288,IF($E$2=5,a!E368,IF($E$2=6,a!E448,IF($E$2=7,a!E528,"")))))))</f>
        <v>#N/A</v>
      </c>
      <c r="H50" s="12" t="e">
        <f>IF($E$2=1,a!F48,IF($E$2=2,a!F128,IF($E$2=3,a!F208,IF($E$2=4,a!F288,IF($E$2=5,a!F368,IF($E$2=6,a!F448,IF($E$2=7,a!F528,"")))))))</f>
        <v>#N/A</v>
      </c>
      <c r="J50" s="12" t="e">
        <f>IF($E$2=1,a!D608,IF($E$2=2,a!D728,IF($E$2=3,a!D848,IF($E$2=4,a!D968,IF($E$2=5,a!D1068,"")))))</f>
        <v>#N/A</v>
      </c>
      <c r="K50" s="76" t="e">
        <f>IF($E$2=1,a!E608,IF($E$2=2,a!E728,IF($E$2=3,a!E848,IF($E$2=4,a!E968,IF($E$2=5,a!E1068,"")))))</f>
        <v>#N/A</v>
      </c>
      <c r="L50" s="12" t="e">
        <f>IF($E$2=1,a!F608,IF($E$2=2,a!F728,IF($E$2=3,a!F848,IF($E$2=4,a!F968,IF($E$2=5,a!F1068,"")))))</f>
        <v>#N/A</v>
      </c>
      <c r="M50" s="161"/>
      <c r="N50" s="12" t="e">
        <f>IF($E$2=1,a!D1168,IF($E$2=2,a!D1318,IF($E$2=3,a!D1468,IF($E$2=4,a!D1618,IF($E$2=5,a!D1768,IF($E$2=6,a!D1918,""))))))</f>
        <v>#N/A</v>
      </c>
      <c r="O50" s="76" t="e">
        <f>IF($E$2=1,a!E1168,IF($E$2=2,a!E1318,IF($E$2=3,a!E1468,IF($E$2=4,a!E1618,IF($E$2=5,a!E1768,IF($E$2=6,a!E1918,""))))))</f>
        <v>#N/A</v>
      </c>
      <c r="P50" s="12" t="e">
        <f>IF($E$2=1,a!F1168,IF($E$2=2,a!F1318,IF($E$2=3,a!F1468,IF($E$2=4,a!F1618,IF($E$2=5,a!F1768,IF($E$2=6,a!F1918,""))))))</f>
        <v>#N/A</v>
      </c>
      <c r="Q50" s="12"/>
      <c r="R50" s="12" t="e">
        <f>IF($E$2=1,a!D2068,IF($E$2=2,a!D2168,IF($E$2=3,a!D2268,IF($E$2=4,a!D2368,IF($E$2=5,a!D2468,IF($E$2=6,a!D2568,""))))))</f>
        <v>#N/A</v>
      </c>
      <c r="S50" s="76" t="e">
        <f>IF($E$2=1,a!E2068,IF($E$2=2,a!E2168,IF($E$2=3,a!E2268,IF($E$2=4,a!E2368,IF($E$2=5,a!E2468,IF($E$2=6,a!E2568,""))))))</f>
        <v>#N/A</v>
      </c>
      <c r="T50" s="12" t="e">
        <f>IF($E$2=1,a!F2068,IF($E$2=2,a!F2168,IF($E$2=3,a!F2268,IF($E$2=4,a!F2368,IF($E$2=5,a!F2468,IF($E$2=6,a!F2568,""))))))</f>
        <v>#N/A</v>
      </c>
      <c r="V50" s="12" t="e">
        <f>IF($E$2=1,a!D2668,IF($E$2=2,a!D2738,IF($E$2=3,a!D2808,IF($E$2=4,a!D2878,IF($E$2=5,a!D2948,IF($E$2=6,a!D3018,IF($E$2=7,a!D3168,"")))))))</f>
        <v>#N/A</v>
      </c>
      <c r="W50" s="76" t="e">
        <f>IF($E$2=1,a!E2668,IF($E$2=2,a!E2738,IF($E$2=3,a!E2808,IF($E$2=4,a!E2878,IF($E$2=5,a!E2948,IF($E$2=6,a!E3018,IF($E$2=7,a!E3168,"")))))))</f>
        <v>#N/A</v>
      </c>
      <c r="X50" s="12" t="e">
        <f>IF($E$2=1,a!F2668,IF($E$2=2,a!F2738,IF($E$2=3,a!F2808,IF($E$2=4,a!F2878,IF($E$2=5,a!F2948,IF($E$2=6,a!F3018,IF($E$2=7,a!F3168,"")))))))</f>
        <v>#N/A</v>
      </c>
      <c r="Z50" s="12" t="e">
        <f>IF($E$2=1,a!D3238,IF($E$2=2,a!D3298,IF($E$2=3,a!D3358,"")))</f>
        <v>#N/A</v>
      </c>
      <c r="AA50" s="76" t="e">
        <f>IF($E$2=1,a!E3238,IF($E$2=2,a!E3298,IF($E$2=3,a!E3358,"")))</f>
        <v>#N/A</v>
      </c>
      <c r="AB50" s="12" t="e">
        <f>IF($E$2=1,a!F3238,IF($E$2=2,a!F3298,IF($E$2=3,a!F3358,"")))</f>
        <v>#N/A</v>
      </c>
      <c r="AD50" s="12" t="e">
        <f>IF($E$2=1,a!D3418,IF($E$2=2,a!D3578,IF($E$2=3,a!D3738,IF($E$2=91,a!D3898,IF($E$2=92,a!D4058,"")))))</f>
        <v>#N/A</v>
      </c>
      <c r="AE50" s="76" t="e">
        <f>IF($E$2=1,a!E3418,IF($E$2=2,a!E3578,IF($E$2=3,a!E3738,IF($E$2=91,a!E3898,IF($E$2=92,a!E4058,"")))))</f>
        <v>#N/A</v>
      </c>
      <c r="AF50" s="12">
        <v>82</v>
      </c>
      <c r="AH50" s="12" t="e">
        <f>IF($E$2=1,a!D4218,IF($E$2=2,a!D4268,IF($E$2=3,a!D4318,"")))</f>
        <v>#N/A</v>
      </c>
      <c r="AI50" s="76" t="e">
        <f>IF($E$2=1,a!E4218,IF($E$2=2,a!E4268,IF($E$2=3,a!E4318,"")))</f>
        <v>#N/A</v>
      </c>
      <c r="AJ50" s="12" t="e">
        <f>IF($E$2=1,a!F4218,IF($E$2=2,a!F4268,IF($E$2=3,a!F4318,"")))</f>
        <v>#N/A</v>
      </c>
      <c r="AK50" s="161"/>
      <c r="AL50" s="161"/>
      <c r="AM50" s="161"/>
    </row>
    <row r="51" spans="2:39" x14ac:dyDescent="0.4">
      <c r="B51" s="12" t="e">
        <f t="shared" si="1"/>
        <v>#N/A</v>
      </c>
      <c r="C51" s="76" t="e">
        <f t="shared" si="2"/>
        <v>#N/A</v>
      </c>
      <c r="D51" s="12" t="e">
        <f t="shared" si="3"/>
        <v>#N/A</v>
      </c>
      <c r="F51" s="12" t="e">
        <f>IF($E$2=1,a!D49,IF($E$2=2,a!D129,IF($E$2=3,a!D209,IF($E$2=4,a!D289,IF($E$2=5,a!D369,IF($E$2=6,a!D449,IF($E$2=7,a!D529,"")))))))</f>
        <v>#N/A</v>
      </c>
      <c r="G51" s="76" t="e">
        <f>IF($E$2=1,a!E49,IF($E$2=2,a!E129,IF($E$2=3,a!E209,IF($E$2=4,a!E289,IF($E$2=5,a!E369,IF($E$2=6,a!E449,IF($E$2=7,a!E529,"")))))))</f>
        <v>#N/A</v>
      </c>
      <c r="H51" s="12" t="e">
        <f>IF($E$2=1,a!F49,IF($E$2=2,a!F129,IF($E$2=3,a!F209,IF($E$2=4,a!F289,IF($E$2=5,a!F369,IF($E$2=6,a!F449,IF($E$2=7,a!F529,"")))))))</f>
        <v>#N/A</v>
      </c>
      <c r="J51" s="12" t="e">
        <f>IF($E$2=1,a!D609,IF($E$2=2,a!D729,IF($E$2=3,a!D849,IF($E$2=4,a!D969,IF($E$2=5,a!D1069,"")))))</f>
        <v>#N/A</v>
      </c>
      <c r="K51" s="76" t="e">
        <f>IF($E$2=1,a!E609,IF($E$2=2,a!E729,IF($E$2=3,a!E849,IF($E$2=4,a!E969,IF($E$2=5,a!E1069,"")))))</f>
        <v>#N/A</v>
      </c>
      <c r="L51" s="12" t="e">
        <f>IF($E$2=1,a!F609,IF($E$2=2,a!F729,IF($E$2=3,a!F849,IF($E$2=4,a!F969,IF($E$2=5,a!F1069,"")))))</f>
        <v>#N/A</v>
      </c>
      <c r="M51" s="161"/>
      <c r="N51" s="12" t="e">
        <f>IF($E$2=1,a!D1169,IF($E$2=2,a!D1319,IF($E$2=3,a!D1469,IF($E$2=4,a!D1619,IF($E$2=5,a!D1769,IF($E$2=6,a!D1919,""))))))</f>
        <v>#N/A</v>
      </c>
      <c r="O51" s="76" t="e">
        <f>IF($E$2=1,a!E1169,IF($E$2=2,a!E1319,IF($E$2=3,a!E1469,IF($E$2=4,a!E1619,IF($E$2=5,a!E1769,IF($E$2=6,a!E1919,""))))))</f>
        <v>#N/A</v>
      </c>
      <c r="P51" s="12" t="e">
        <f>IF($E$2=1,a!F1169,IF($E$2=2,a!F1319,IF($E$2=3,a!F1469,IF($E$2=4,a!F1619,IF($E$2=5,a!F1769,IF($E$2=6,a!F1919,""))))))</f>
        <v>#N/A</v>
      </c>
      <c r="Q51" s="12"/>
      <c r="R51" s="12" t="e">
        <f>IF($E$2=1,a!D2069,IF($E$2=2,a!D2169,IF($E$2=3,a!D2269,IF($E$2=4,a!D2369,IF($E$2=5,a!D2469,IF($E$2=6,a!D2569,""))))))</f>
        <v>#N/A</v>
      </c>
      <c r="S51" s="76" t="e">
        <f>IF($E$2=1,a!E2069,IF($E$2=2,a!E2169,IF($E$2=3,a!E2269,IF($E$2=4,a!E2369,IF($E$2=5,a!E2469,IF($E$2=6,a!E2569,""))))))</f>
        <v>#N/A</v>
      </c>
      <c r="T51" s="12" t="e">
        <f>IF($E$2=1,a!F2069,IF($E$2=2,a!F2169,IF($E$2=3,a!F2269,IF($E$2=4,a!F2369,IF($E$2=5,a!F2469,IF($E$2=6,a!F2569,""))))))</f>
        <v>#N/A</v>
      </c>
      <c r="V51" s="12" t="e">
        <f>IF($E$2=1,a!D2669,IF($E$2=2,a!D2739,IF($E$2=3,a!D2809,IF($E$2=4,a!D2879,IF($E$2=5,a!D2949,IF($E$2=6,a!D3019,IF($E$2=7,a!D3169,"")))))))</f>
        <v>#N/A</v>
      </c>
      <c r="W51" s="76" t="e">
        <f>IF($E$2=1,a!E2669,IF($E$2=2,a!E2739,IF($E$2=3,a!E2809,IF($E$2=4,a!E2879,IF($E$2=5,a!E2949,IF($E$2=6,a!E3019,IF($E$2=7,a!E3169,"")))))))</f>
        <v>#N/A</v>
      </c>
      <c r="X51" s="12" t="e">
        <f>IF($E$2=1,a!F2669,IF($E$2=2,a!F2739,IF($E$2=3,a!F2809,IF($E$2=4,a!F2879,IF($E$2=5,a!F2949,IF($E$2=6,a!F3019,IF($E$2=7,a!F3169,"")))))))</f>
        <v>#N/A</v>
      </c>
      <c r="Z51" s="12" t="e">
        <f>IF($E$2=1,a!D3239,IF($E$2=2,a!D3299,IF($E$2=3,a!D3359,"")))</f>
        <v>#N/A</v>
      </c>
      <c r="AA51" s="76" t="e">
        <f>IF($E$2=1,a!E3239,IF($E$2=2,a!E3299,IF($E$2=3,a!E3359,"")))</f>
        <v>#N/A</v>
      </c>
      <c r="AB51" s="12" t="e">
        <f>IF($E$2=1,a!F3239,IF($E$2=2,a!F3299,IF($E$2=3,a!F3359,"")))</f>
        <v>#N/A</v>
      </c>
      <c r="AD51" s="12" t="e">
        <f>IF($E$2=1,a!D3419,IF($E$2=2,a!D3579,IF($E$2=3,a!D3739,IF($E$2=91,a!D3899,IF($E$2=92,a!D4059,"")))))</f>
        <v>#N/A</v>
      </c>
      <c r="AE51" s="76" t="e">
        <f>IF($E$2=1,a!E3419,IF($E$2=2,a!E3579,IF($E$2=3,a!E3739,IF($E$2=91,a!E3899,IF($E$2=92,a!E4059,"")))))</f>
        <v>#N/A</v>
      </c>
      <c r="AF51" s="12">
        <v>83</v>
      </c>
      <c r="AH51" s="12" t="e">
        <f>IF($E$2=1,a!D4219,IF($E$2=2,a!D4269,IF($E$2=3,a!D4319,"")))</f>
        <v>#N/A</v>
      </c>
      <c r="AI51" s="76" t="e">
        <f>IF($E$2=1,a!E4219,IF($E$2=2,a!E4269,IF($E$2=3,a!E4319,"")))</f>
        <v>#N/A</v>
      </c>
      <c r="AJ51" s="12" t="e">
        <f>IF($E$2=1,a!F4219,IF($E$2=2,a!F4269,IF($E$2=3,a!F4319,"")))</f>
        <v>#N/A</v>
      </c>
      <c r="AK51" s="161"/>
      <c r="AL51" s="161"/>
      <c r="AM51" s="161"/>
    </row>
    <row r="52" spans="2:39" x14ac:dyDescent="0.4">
      <c r="B52" s="12" t="e">
        <f t="shared" si="1"/>
        <v>#N/A</v>
      </c>
      <c r="C52" s="76" t="e">
        <f t="shared" si="2"/>
        <v>#N/A</v>
      </c>
      <c r="D52" s="12" t="e">
        <f t="shared" si="3"/>
        <v>#N/A</v>
      </c>
      <c r="F52" s="12" t="e">
        <f>IF($E$2=1,a!D50,IF($E$2=2,a!D130,IF($E$2=3,a!D210,IF($E$2=4,a!D290,IF($E$2=5,a!D370,IF($E$2=6,a!D450,IF($E$2=7,a!D530,"")))))))</f>
        <v>#N/A</v>
      </c>
      <c r="G52" s="76" t="e">
        <f>IF($E$2=1,a!E50,IF($E$2=2,a!E130,IF($E$2=3,a!E210,IF($E$2=4,a!E290,IF($E$2=5,a!E370,IF($E$2=6,a!E450,IF($E$2=7,a!E530,"")))))))</f>
        <v>#N/A</v>
      </c>
      <c r="H52" s="12" t="e">
        <f>IF($E$2=1,a!F50,IF($E$2=2,a!F130,IF($E$2=3,a!F210,IF($E$2=4,a!F290,IF($E$2=5,a!F370,IF($E$2=6,a!F450,IF($E$2=7,a!F530,"")))))))</f>
        <v>#N/A</v>
      </c>
      <c r="J52" s="12" t="e">
        <f>IF($E$2=1,a!D610,IF($E$2=2,a!D730,IF($E$2=3,a!D850,IF($E$2=4,a!D970,IF($E$2=5,a!D1070,"")))))</f>
        <v>#N/A</v>
      </c>
      <c r="K52" s="76" t="e">
        <f>IF($E$2=1,a!E610,IF($E$2=2,a!E730,IF($E$2=3,a!E850,IF($E$2=4,a!E970,IF($E$2=5,a!E1070,"")))))</f>
        <v>#N/A</v>
      </c>
      <c r="L52" s="12" t="e">
        <f>IF($E$2=1,a!F610,IF($E$2=2,a!F730,IF($E$2=3,a!F850,IF($E$2=4,a!F970,IF($E$2=5,a!F1070,"")))))</f>
        <v>#N/A</v>
      </c>
      <c r="M52" s="161"/>
      <c r="N52" s="12" t="e">
        <f>IF($E$2=1,a!D1170,IF($E$2=2,a!D1320,IF($E$2=3,a!D1470,IF($E$2=4,a!D1620,IF($E$2=5,a!D1770,IF($E$2=6,a!D1920,""))))))</f>
        <v>#N/A</v>
      </c>
      <c r="O52" s="76" t="e">
        <f>IF($E$2=1,a!E1170,IF($E$2=2,a!E1320,IF($E$2=3,a!E1470,IF($E$2=4,a!E1620,IF($E$2=5,a!E1770,IF($E$2=6,a!E1920,""))))))</f>
        <v>#N/A</v>
      </c>
      <c r="P52" s="12" t="e">
        <f>IF($E$2=1,a!F1170,IF($E$2=2,a!F1320,IF($E$2=3,a!F1470,IF($E$2=4,a!F1620,IF($E$2=5,a!F1770,IF($E$2=6,a!F1920,""))))))</f>
        <v>#N/A</v>
      </c>
      <c r="Q52" s="12"/>
      <c r="R52" s="12" t="e">
        <f>IF($E$2=1,a!D2070,IF($E$2=2,a!D2170,IF($E$2=3,a!D2270,IF($E$2=4,a!D2370,IF($E$2=5,a!D2470,IF($E$2=6,a!D2570,""))))))</f>
        <v>#N/A</v>
      </c>
      <c r="S52" s="76" t="e">
        <f>IF($E$2=1,a!E2070,IF($E$2=2,a!E2170,IF($E$2=3,a!E2270,IF($E$2=4,a!E2370,IF($E$2=5,a!E2470,IF($E$2=6,a!E2570,""))))))</f>
        <v>#N/A</v>
      </c>
      <c r="T52" s="12" t="e">
        <f>IF($E$2=1,a!F2070,IF($E$2=2,a!F2170,IF($E$2=3,a!F2270,IF($E$2=4,a!F2370,IF($E$2=5,a!F2470,IF($E$2=6,a!F2570,""))))))</f>
        <v>#N/A</v>
      </c>
      <c r="V52" s="12" t="e">
        <f>IF($E$2=1,a!D2670,IF($E$2=2,a!D2740,IF($E$2=3,a!D2810,IF($E$2=4,a!D2880,IF($E$2=5,a!D2950,IF($E$2=6,a!D3020,IF($E$2=7,a!D3170,"")))))))</f>
        <v>#N/A</v>
      </c>
      <c r="W52" s="76" t="e">
        <f>IF($E$2=1,a!E2670,IF($E$2=2,a!E2740,IF($E$2=3,a!E2810,IF($E$2=4,a!E2880,IF($E$2=5,a!E2950,IF($E$2=6,a!E3020,IF($E$2=7,a!E3170,"")))))))</f>
        <v>#N/A</v>
      </c>
      <c r="X52" s="12" t="e">
        <f>IF($E$2=1,a!F2670,IF($E$2=2,a!F2740,IF($E$2=3,a!F2810,IF($E$2=4,a!F2880,IF($E$2=5,a!F2950,IF($E$2=6,a!F3020,IF($E$2=7,a!F3170,"")))))))</f>
        <v>#N/A</v>
      </c>
      <c r="Z52" s="12" t="e">
        <f>IF($E$2=1,a!D3240,IF($E$2=2,a!D3300,IF($E$2=3,a!D3360,"")))</f>
        <v>#N/A</v>
      </c>
      <c r="AA52" s="76" t="e">
        <f>IF($E$2=1,a!E3240,IF($E$2=2,a!E3300,IF($E$2=3,a!E3360,"")))</f>
        <v>#N/A</v>
      </c>
      <c r="AB52" s="12" t="e">
        <f>IF($E$2=1,a!F3240,IF($E$2=2,a!F3300,IF($E$2=3,a!F3360,"")))</f>
        <v>#N/A</v>
      </c>
      <c r="AD52" s="12" t="e">
        <f>IF($E$2=1,a!D3420,IF($E$2=2,a!D3580,IF($E$2=3,a!D3740,IF($E$2=91,a!D3900,IF($E$2=92,a!D4060,"")))))</f>
        <v>#N/A</v>
      </c>
      <c r="AE52" s="76" t="e">
        <f>IF($E$2=1,a!E3420,IF($E$2=2,a!E3580,IF($E$2=3,a!E3740,IF($E$2=91,a!E3900,IF($E$2=92,a!E4060,"")))))</f>
        <v>#N/A</v>
      </c>
      <c r="AF52" s="12">
        <v>84</v>
      </c>
      <c r="AH52" s="12" t="e">
        <f>IF($E$2=1,a!D4220,IF($E$2=2,a!D4270,IF($E$2=3,a!D4320,"")))</f>
        <v>#N/A</v>
      </c>
      <c r="AI52" s="76" t="e">
        <f>IF($E$2=1,a!E4220,IF($E$2=2,a!E4270,IF($E$2=3,a!E4320,"")))</f>
        <v>#N/A</v>
      </c>
      <c r="AJ52" s="12" t="e">
        <f>IF($E$2=1,a!F4220,IF($E$2=2,a!F4270,IF($E$2=3,a!F4320,"")))</f>
        <v>#N/A</v>
      </c>
      <c r="AK52" s="161"/>
      <c r="AL52" s="161"/>
      <c r="AM52" s="161"/>
    </row>
    <row r="53" spans="2:39" x14ac:dyDescent="0.4">
      <c r="B53" s="12" t="e">
        <f t="shared" si="1"/>
        <v>#N/A</v>
      </c>
      <c r="C53" s="76" t="e">
        <f t="shared" si="2"/>
        <v>#N/A</v>
      </c>
      <c r="D53" s="12" t="e">
        <f t="shared" si="3"/>
        <v>#N/A</v>
      </c>
      <c r="F53" s="12" t="e">
        <f>IF($E$2=1,a!D51,IF($E$2=2,a!D131,IF($E$2=3,a!D211,IF($E$2=4,a!D291,IF($E$2=5,a!D371,IF($E$2=6,a!D451,IF($E$2=7,a!D531,"")))))))</f>
        <v>#N/A</v>
      </c>
      <c r="G53" s="76" t="e">
        <f>IF($E$2=1,a!E51,IF($E$2=2,a!E131,IF($E$2=3,a!E211,IF($E$2=4,a!E291,IF($E$2=5,a!E371,IF($E$2=6,a!E451,IF($E$2=7,a!E531,"")))))))</f>
        <v>#N/A</v>
      </c>
      <c r="H53" s="12" t="e">
        <f>IF($E$2=1,a!F51,IF($E$2=2,a!F131,IF($E$2=3,a!F211,IF($E$2=4,a!F291,IF($E$2=5,a!F371,IF($E$2=6,a!F451,IF($E$2=7,a!F531,"")))))))</f>
        <v>#N/A</v>
      </c>
      <c r="J53" s="12" t="e">
        <f>IF($E$2=1,a!D611,IF($E$2=2,a!D731,IF($E$2=3,a!D851,IF($E$2=4,a!D971,IF($E$2=5,a!D1071,"")))))</f>
        <v>#N/A</v>
      </c>
      <c r="K53" s="76" t="e">
        <f>IF($E$2=1,a!E611,IF($E$2=2,a!E731,IF($E$2=3,a!E851,IF($E$2=4,a!E971,IF($E$2=5,a!E1071,"")))))</f>
        <v>#N/A</v>
      </c>
      <c r="L53" s="12" t="e">
        <f>IF($E$2=1,a!F611,IF($E$2=2,a!F731,IF($E$2=3,a!F851,IF($E$2=4,a!F971,IF($E$2=5,a!F1071,"")))))</f>
        <v>#N/A</v>
      </c>
      <c r="M53" s="161"/>
      <c r="N53" s="12" t="e">
        <f>IF($E$2=1,a!D1171,IF($E$2=2,a!D1321,IF($E$2=3,a!D1471,IF($E$2=4,a!D1621,IF($E$2=5,a!D1771,IF($E$2=6,a!D1921,""))))))</f>
        <v>#N/A</v>
      </c>
      <c r="O53" s="76" t="e">
        <f>IF($E$2=1,a!E1171,IF($E$2=2,a!E1321,IF($E$2=3,a!E1471,IF($E$2=4,a!E1621,IF($E$2=5,a!E1771,IF($E$2=6,a!E1921,""))))))</f>
        <v>#N/A</v>
      </c>
      <c r="P53" s="12" t="e">
        <f>IF($E$2=1,a!F1171,IF($E$2=2,a!F1321,IF($E$2=3,a!F1471,IF($E$2=4,a!F1621,IF($E$2=5,a!F1771,IF($E$2=6,a!F1921,""))))))</f>
        <v>#N/A</v>
      </c>
      <c r="Q53" s="12"/>
      <c r="R53" s="12" t="e">
        <f>IF($E$2=1,a!D2071,IF($E$2=2,a!D2171,IF($E$2=3,a!D2271,IF($E$2=4,a!D2371,IF($E$2=5,a!D2471,IF($E$2=6,a!D2571,""))))))</f>
        <v>#N/A</v>
      </c>
      <c r="S53" s="76" t="e">
        <f>IF($E$2=1,a!E2071,IF($E$2=2,a!E2171,IF($E$2=3,a!E2271,IF($E$2=4,a!E2371,IF($E$2=5,a!E2471,IF($E$2=6,a!E2571,""))))))</f>
        <v>#N/A</v>
      </c>
      <c r="T53" s="12" t="e">
        <f>IF($E$2=1,a!F2071,IF($E$2=2,a!F2171,IF($E$2=3,a!F2271,IF($E$2=4,a!F2371,IF($E$2=5,a!F2471,IF($E$2=6,a!F2571,""))))))</f>
        <v>#N/A</v>
      </c>
      <c r="V53" s="12" t="e">
        <f>IF($E$2=1,a!D2671,IF($E$2=2,a!D2741,IF($E$2=3,a!D2811,IF($E$2=4,a!D2881,IF($E$2=5,a!D2951,IF($E$2=6,a!D3021,IF($E$2=7,a!D3171,"")))))))</f>
        <v>#N/A</v>
      </c>
      <c r="W53" s="76" t="e">
        <f>IF($E$2=1,a!E2671,IF($E$2=2,a!E2741,IF($E$2=3,a!E2811,IF($E$2=4,a!E2881,IF($E$2=5,a!E2951,IF($E$2=6,a!E3021,IF($E$2=7,a!E3171,"")))))))</f>
        <v>#N/A</v>
      </c>
      <c r="X53" s="12" t="e">
        <f>IF($E$2=1,a!F2671,IF($E$2=2,a!F2741,IF($E$2=3,a!F2811,IF($E$2=4,a!F2881,IF($E$2=5,a!F2951,IF($E$2=6,a!F3021,IF($E$2=7,a!F3171,"")))))))</f>
        <v>#N/A</v>
      </c>
      <c r="Z53" s="12" t="e">
        <f>IF($E$2=1,a!D3241,IF($E$2=2,a!D3301,IF($E$2=3,a!D3361,"")))</f>
        <v>#N/A</v>
      </c>
      <c r="AA53" s="76" t="e">
        <f>IF($E$2=1,a!E3241,IF($E$2=2,a!E3301,IF($E$2=3,a!E3361,"")))</f>
        <v>#N/A</v>
      </c>
      <c r="AB53" s="12" t="e">
        <f>IF($E$2=1,a!F3241,IF($E$2=2,a!F3301,IF($E$2=3,a!F3361,"")))</f>
        <v>#N/A</v>
      </c>
      <c r="AD53" s="12" t="e">
        <f>IF($E$2=1,a!D3421,IF($E$2=2,a!D3581,IF($E$2=3,a!D3741,IF($E$2=91,a!D3901,IF($E$2=92,a!D4061,"")))))</f>
        <v>#N/A</v>
      </c>
      <c r="AE53" s="76" t="e">
        <f>IF($E$2=1,a!E3421,IF($E$2=2,a!E3581,IF($E$2=3,a!E3741,IF($E$2=91,a!E3901,IF($E$2=92,a!E4061,"")))))</f>
        <v>#N/A</v>
      </c>
      <c r="AF53" s="12">
        <v>85</v>
      </c>
      <c r="AH53" s="12" t="e">
        <f>IF($E$2=1,a!D4221,IF($E$2=2,a!D4271,IF($E$2=3,a!D4321,"")))</f>
        <v>#N/A</v>
      </c>
      <c r="AI53" s="76" t="e">
        <f>IF($E$2=1,a!E4221,IF($E$2=2,a!E4271,IF($E$2=3,a!E4321,"")))</f>
        <v>#N/A</v>
      </c>
      <c r="AJ53" s="12" t="e">
        <f>IF($E$2=1,a!F4221,IF($E$2=2,a!F4271,IF($E$2=3,a!F4321,"")))</f>
        <v>#N/A</v>
      </c>
      <c r="AK53" s="161"/>
      <c r="AL53" s="161"/>
      <c r="AM53" s="161"/>
    </row>
    <row r="54" spans="2:39" x14ac:dyDescent="0.4">
      <c r="B54" s="12" t="e">
        <f t="shared" si="1"/>
        <v>#N/A</v>
      </c>
      <c r="C54" s="76" t="e">
        <f t="shared" si="2"/>
        <v>#N/A</v>
      </c>
      <c r="D54" s="12" t="e">
        <f t="shared" si="3"/>
        <v>#N/A</v>
      </c>
      <c r="F54" s="12" t="e">
        <f>IF($E$2=1,a!D52,IF($E$2=2,a!D132,IF($E$2=3,a!D212,IF($E$2=4,a!D292,IF($E$2=5,a!D372,IF($E$2=6,a!D452,IF($E$2=7,a!D532,"")))))))</f>
        <v>#N/A</v>
      </c>
      <c r="G54" s="76" t="e">
        <f>IF($E$2=1,a!E52,IF($E$2=2,a!E132,IF($E$2=3,a!E212,IF($E$2=4,a!E292,IF($E$2=5,a!E372,IF($E$2=6,a!E452,IF($E$2=7,a!E532,"")))))))</f>
        <v>#N/A</v>
      </c>
      <c r="H54" s="12" t="e">
        <f>IF($E$2=1,a!F52,IF($E$2=2,a!F132,IF($E$2=3,a!F212,IF($E$2=4,a!F292,IF($E$2=5,a!F372,IF($E$2=6,a!F452,IF($E$2=7,a!F532,"")))))))</f>
        <v>#N/A</v>
      </c>
      <c r="J54" s="12" t="e">
        <f>IF($E$2=1,a!D612,IF($E$2=2,a!D732,IF($E$2=3,a!D852,IF($E$2=4,a!D972,IF($E$2=5,a!D1072,"")))))</f>
        <v>#N/A</v>
      </c>
      <c r="K54" s="76" t="e">
        <f>IF($E$2=1,a!E612,IF($E$2=2,a!E732,IF($E$2=3,a!E852,IF($E$2=4,a!E972,IF($E$2=5,a!E1072,"")))))</f>
        <v>#N/A</v>
      </c>
      <c r="L54" s="12" t="e">
        <f>IF($E$2=1,a!F612,IF($E$2=2,a!F732,IF($E$2=3,a!F852,IF($E$2=4,a!F972,IF($E$2=5,a!F1072,"")))))</f>
        <v>#N/A</v>
      </c>
      <c r="M54" s="161"/>
      <c r="N54" s="12" t="e">
        <f>IF($E$2=1,a!D1172,IF($E$2=2,a!D1322,IF($E$2=3,a!D1472,IF($E$2=4,a!D1622,IF($E$2=5,a!D1772,IF($E$2=6,a!D1922,""))))))</f>
        <v>#N/A</v>
      </c>
      <c r="O54" s="76" t="e">
        <f>IF($E$2=1,a!E1172,IF($E$2=2,a!E1322,IF($E$2=3,a!E1472,IF($E$2=4,a!E1622,IF($E$2=5,a!E1772,IF($E$2=6,a!E1922,""))))))</f>
        <v>#N/A</v>
      </c>
      <c r="P54" s="12" t="e">
        <f>IF($E$2=1,a!F1172,IF($E$2=2,a!F1322,IF($E$2=3,a!F1472,IF($E$2=4,a!F1622,IF($E$2=5,a!F1772,IF($E$2=6,a!F1922,""))))))</f>
        <v>#N/A</v>
      </c>
      <c r="Q54" s="12"/>
      <c r="R54" s="12" t="e">
        <f>IF($E$2=1,a!D2072,IF($E$2=2,a!D2172,IF($E$2=3,a!D2272,IF($E$2=4,a!D2372,IF($E$2=5,a!D2472,IF($E$2=6,a!D2572,""))))))</f>
        <v>#N/A</v>
      </c>
      <c r="S54" s="76" t="e">
        <f>IF($E$2=1,a!E2072,IF($E$2=2,a!E2172,IF($E$2=3,a!E2272,IF($E$2=4,a!E2372,IF($E$2=5,a!E2472,IF($E$2=6,a!E2572,""))))))</f>
        <v>#N/A</v>
      </c>
      <c r="T54" s="12" t="e">
        <f>IF($E$2=1,a!F2072,IF($E$2=2,a!F2172,IF($E$2=3,a!F2272,IF($E$2=4,a!F2372,IF($E$2=5,a!F2472,IF($E$2=6,a!F2572,""))))))</f>
        <v>#N/A</v>
      </c>
      <c r="V54" s="12" t="e">
        <f>IF($E$2=1,a!D2672,IF($E$2=2,a!D2742,IF($E$2=3,a!D2812,IF($E$2=4,a!D2882,IF($E$2=5,a!D2952,IF($E$2=6,a!D3022,IF($E$2=7,a!D3172,"")))))))</f>
        <v>#N/A</v>
      </c>
      <c r="W54" s="76" t="e">
        <f>IF($E$2=1,a!E2672,IF($E$2=2,a!E2742,IF($E$2=3,a!E2812,IF($E$2=4,a!E2882,IF($E$2=5,a!E2952,IF($E$2=6,a!E3022,IF($E$2=7,a!E3172,"")))))))</f>
        <v>#N/A</v>
      </c>
      <c r="X54" s="12" t="e">
        <f>IF($E$2=1,a!F2672,IF($E$2=2,a!F2742,IF($E$2=3,a!F2812,IF($E$2=4,a!F2882,IF($E$2=5,a!F2952,IF($E$2=6,a!F3022,IF($E$2=7,a!F3172,"")))))))</f>
        <v>#N/A</v>
      </c>
      <c r="Z54" s="12" t="e">
        <f>IF($E$2=1,a!D3242,IF($E$2=2,a!D3302,IF($E$2=3,a!D3362,"")))</f>
        <v>#N/A</v>
      </c>
      <c r="AA54" s="76" t="e">
        <f>IF($E$2=1,a!E3242,IF($E$2=2,a!E3302,IF($E$2=3,a!E3362,"")))</f>
        <v>#N/A</v>
      </c>
      <c r="AB54" s="12" t="e">
        <f>IF($E$2=1,a!F3242,IF($E$2=2,a!F3302,IF($E$2=3,a!F3362,"")))</f>
        <v>#N/A</v>
      </c>
      <c r="AD54" s="12" t="e">
        <f>IF($E$2=1,a!D3422,IF($E$2=2,a!D3582,IF($E$2=3,a!D3742,IF($E$2=91,a!D3902,IF($E$2=92,a!D4062,"")))))</f>
        <v>#N/A</v>
      </c>
      <c r="AE54" s="76" t="e">
        <f>IF($E$2=1,a!E3422,IF($E$2=2,a!E3582,IF($E$2=3,a!E3742,IF($E$2=91,a!E3902,IF($E$2=92,a!E4062,"")))))</f>
        <v>#N/A</v>
      </c>
      <c r="AF54" s="12">
        <v>87</v>
      </c>
      <c r="AH54" s="12" t="e">
        <f>IF($E$2=1,a!D4222,IF($E$2=2,a!D4272,IF($E$2=3,a!D4322,"")))</f>
        <v>#N/A</v>
      </c>
      <c r="AI54" s="76" t="e">
        <f>IF($E$2=1,a!E4222,IF($E$2=2,a!E4272,IF($E$2=3,a!E4322,"")))</f>
        <v>#N/A</v>
      </c>
      <c r="AJ54" s="12" t="e">
        <f>IF($E$2=1,a!F4222,IF($E$2=2,a!F4272,IF($E$2=3,a!F4322,"")))</f>
        <v>#N/A</v>
      </c>
      <c r="AK54" s="161"/>
      <c r="AL54" s="161"/>
      <c r="AM54" s="161"/>
    </row>
    <row r="55" spans="2:39" x14ac:dyDescent="0.4">
      <c r="B55" s="12" t="e">
        <f t="shared" si="1"/>
        <v>#N/A</v>
      </c>
      <c r="C55" s="76" t="e">
        <f t="shared" si="2"/>
        <v>#N/A</v>
      </c>
      <c r="D55" s="12" t="e">
        <f t="shared" si="3"/>
        <v>#N/A</v>
      </c>
      <c r="F55" s="12" t="e">
        <f>IF($E$2=1,a!D53,IF($E$2=2,a!D133,IF($E$2=3,a!D213,IF($E$2=4,a!D293,IF($E$2=5,a!D373,IF($E$2=6,a!D453,IF($E$2=7,a!D533,"")))))))</f>
        <v>#N/A</v>
      </c>
      <c r="G55" s="76" t="e">
        <f>IF($E$2=1,a!E53,IF($E$2=2,a!E133,IF($E$2=3,a!E213,IF($E$2=4,a!E293,IF($E$2=5,a!E373,IF($E$2=6,a!E453,IF($E$2=7,a!E533,"")))))))</f>
        <v>#N/A</v>
      </c>
      <c r="H55" s="12" t="e">
        <f>IF($E$2=1,a!F53,IF($E$2=2,a!F133,IF($E$2=3,a!F213,IF($E$2=4,a!F293,IF($E$2=5,a!F373,IF($E$2=6,a!F453,IF($E$2=7,a!F533,"")))))))</f>
        <v>#N/A</v>
      </c>
      <c r="J55" s="12" t="e">
        <f>IF($E$2=1,a!D613,IF($E$2=2,a!D733,IF($E$2=3,a!D853,IF($E$2=4,a!D973,IF($E$2=5,a!D1073,"")))))</f>
        <v>#N/A</v>
      </c>
      <c r="K55" s="76" t="e">
        <f>IF($E$2=1,a!E613,IF($E$2=2,a!E733,IF($E$2=3,a!E853,IF($E$2=4,a!E973,IF($E$2=5,a!E1073,"")))))</f>
        <v>#N/A</v>
      </c>
      <c r="L55" s="12" t="e">
        <f>IF($E$2=1,a!F613,IF($E$2=2,a!F733,IF($E$2=3,a!F853,IF($E$2=4,a!F973,IF($E$2=5,a!F1073,"")))))</f>
        <v>#N/A</v>
      </c>
      <c r="M55" s="161"/>
      <c r="N55" s="12" t="e">
        <f>IF($E$2=1,a!D1173,IF($E$2=2,a!D1323,IF($E$2=3,a!D1473,IF($E$2=4,a!D1623,IF($E$2=5,a!D1773,IF($E$2=6,a!D1923,""))))))</f>
        <v>#N/A</v>
      </c>
      <c r="O55" s="76" t="e">
        <f>IF($E$2=1,a!E1173,IF($E$2=2,a!E1323,IF($E$2=3,a!E1473,IF($E$2=4,a!E1623,IF($E$2=5,a!E1773,IF($E$2=6,a!E1923,""))))))</f>
        <v>#N/A</v>
      </c>
      <c r="P55" s="12" t="e">
        <f>IF($E$2=1,a!F1173,IF($E$2=2,a!F1323,IF($E$2=3,a!F1473,IF($E$2=4,a!F1623,IF($E$2=5,a!F1773,IF($E$2=6,a!F1923,""))))))</f>
        <v>#N/A</v>
      </c>
      <c r="Q55" s="12"/>
      <c r="R55" s="12" t="e">
        <f>IF($E$2=1,a!D2073,IF($E$2=2,a!D2173,IF($E$2=3,a!D2273,IF($E$2=4,a!D2373,IF($E$2=5,a!D2473,IF($E$2=6,a!D2573,""))))))</f>
        <v>#N/A</v>
      </c>
      <c r="S55" s="76" t="e">
        <f>IF($E$2=1,a!E2073,IF($E$2=2,a!E2173,IF($E$2=3,a!E2273,IF($E$2=4,a!E2373,IF($E$2=5,a!E2473,IF($E$2=6,a!E2573,""))))))</f>
        <v>#N/A</v>
      </c>
      <c r="T55" s="12" t="e">
        <f>IF($E$2=1,a!F2073,IF($E$2=2,a!F2173,IF($E$2=3,a!F2273,IF($E$2=4,a!F2373,IF($E$2=5,a!F2473,IF($E$2=6,a!F2573,""))))))</f>
        <v>#N/A</v>
      </c>
      <c r="V55" s="12" t="e">
        <f>IF($E$2=1,a!D2673,IF($E$2=2,a!D2743,IF($E$2=3,a!D2813,IF($E$2=4,a!D2883,IF($E$2=5,a!D2953,IF($E$2=6,a!D3023,IF($E$2=7,a!D3173,"")))))))</f>
        <v>#N/A</v>
      </c>
      <c r="W55" s="76" t="e">
        <f>IF($E$2=1,a!E2673,IF($E$2=2,a!E2743,IF($E$2=3,a!E2813,IF($E$2=4,a!E2883,IF($E$2=5,a!E2953,IF($E$2=6,a!E3023,IF($E$2=7,a!E3173,"")))))))</f>
        <v>#N/A</v>
      </c>
      <c r="X55" s="12" t="e">
        <f>IF($E$2=1,a!F2673,IF($E$2=2,a!F2743,IF($E$2=3,a!F2813,IF($E$2=4,a!F2883,IF($E$2=5,a!F2953,IF($E$2=6,a!F3023,IF($E$2=7,a!F3173,"")))))))</f>
        <v>#N/A</v>
      </c>
      <c r="Z55" s="12" t="e">
        <f>IF($E$2=1,a!D3243,IF($E$2=2,a!D3303,IF($E$2=3,a!D3363,"")))</f>
        <v>#N/A</v>
      </c>
      <c r="AA55" s="76" t="e">
        <f>IF($E$2=1,a!E3243,IF($E$2=2,a!E3303,IF($E$2=3,a!E3363,"")))</f>
        <v>#N/A</v>
      </c>
      <c r="AB55" s="12" t="e">
        <f>IF($E$2=1,a!F3243,IF($E$2=2,a!F3303,IF($E$2=3,a!F3363,"")))</f>
        <v>#N/A</v>
      </c>
      <c r="AD55" s="12" t="e">
        <f>IF($E$2=1,a!D3423,IF($E$2=2,a!D3583,IF($E$2=3,a!D3743,IF($E$2=91,a!D3903,IF($E$2=92,a!D4063,"")))))</f>
        <v>#N/A</v>
      </c>
      <c r="AE55" s="76" t="e">
        <f>IF($E$2=1,a!E3423,IF($E$2=2,a!E3583,IF($E$2=3,a!E3743,IF($E$2=91,a!E3903,IF($E$2=92,a!E4063,"")))))</f>
        <v>#N/A</v>
      </c>
      <c r="AF55" s="12">
        <v>88</v>
      </c>
      <c r="AH55" s="12" t="e">
        <f>IF($E$2=1,a!D4223,IF($E$2=2,a!D4273,IF($E$2=3,a!D4323,"")))</f>
        <v>#N/A</v>
      </c>
      <c r="AI55" s="76" t="e">
        <f>IF($E$2=1,a!E4223,IF($E$2=2,a!E4273,IF($E$2=3,a!E4323,"")))</f>
        <v>#N/A</v>
      </c>
      <c r="AJ55" s="12" t="e">
        <f>IF($E$2=1,a!F4223,IF($E$2=2,a!F4273,IF($E$2=3,a!F4323,"")))</f>
        <v>#N/A</v>
      </c>
      <c r="AK55" s="161"/>
      <c r="AL55" s="161"/>
      <c r="AM55" s="161"/>
    </row>
    <row r="56" spans="2:39" x14ac:dyDescent="0.4">
      <c r="B56" s="12" t="e">
        <f>IF($C$2=1,F56,IF($C$2=2,J56,IF($C$2=3,N56,IF($C$2=4,R56,IF($C$2=5,V56,IF($C$2=6,Z56,IF($C$2=7,AD56,IF($C$2=8,AH56,""))))))))</f>
        <v>#N/A</v>
      </c>
      <c r="C56" s="76" t="e">
        <f t="shared" si="2"/>
        <v>#N/A</v>
      </c>
      <c r="D56" s="12" t="e">
        <f t="shared" si="3"/>
        <v>#N/A</v>
      </c>
      <c r="F56" s="12" t="e">
        <f>IF($E$2=1,a!D54,IF($E$2=2,a!D134,IF($E$2=3,a!D214,IF($E$2=4,a!D294,IF($E$2=5,a!D374,IF($E$2=6,a!D454,IF($E$2=7,a!D534,"")))))))</f>
        <v>#N/A</v>
      </c>
      <c r="G56" s="76" t="e">
        <f>IF($E$2=1,a!E54,IF($E$2=2,a!E134,IF($E$2=3,a!E214,IF($E$2=4,a!E294,IF($E$2=5,a!E374,IF($E$2=6,a!E454,IF($E$2=7,a!E534,"")))))))</f>
        <v>#N/A</v>
      </c>
      <c r="H56" s="12" t="e">
        <f>IF($E$2=1,a!F54,IF($E$2=2,a!F134,IF($E$2=3,a!F214,IF($E$2=4,a!F294,IF($E$2=5,a!F374,IF($E$2=6,a!F454,IF($E$2=7,a!F534,"")))))))</f>
        <v>#N/A</v>
      </c>
      <c r="J56" s="12" t="e">
        <f>IF($E$2=1,a!D614,IF($E$2=2,a!D734,IF($E$2=3,a!D854,IF($E$2=4,a!D974,IF($E$2=5,a!D1074,"")))))</f>
        <v>#N/A</v>
      </c>
      <c r="K56" s="76" t="e">
        <f>IF($E$2=1,a!E614,IF($E$2=2,a!E734,IF($E$2=3,a!E854,IF($E$2=4,a!E974,IF($E$2=5,a!E1074,"")))))</f>
        <v>#N/A</v>
      </c>
      <c r="L56" s="12" t="e">
        <f>IF($E$2=1,a!F614,IF($E$2=2,a!F734,IF($E$2=3,a!F854,IF($E$2=4,a!F974,IF($E$2=5,a!F1074,"")))))</f>
        <v>#N/A</v>
      </c>
      <c r="M56" s="161"/>
      <c r="N56" s="12" t="e">
        <f>IF($E$2=1,a!D1174,IF($E$2=2,a!D1324,IF($E$2=3,a!D1474,IF($E$2=4,a!D1624,IF($E$2=5,a!D1774,IF($E$2=6,a!D1924,""))))))</f>
        <v>#N/A</v>
      </c>
      <c r="O56" s="76" t="e">
        <f>IF($E$2=1,a!E1174,IF($E$2=2,a!E1324,IF($E$2=3,a!E1474,IF($E$2=4,a!E1624,IF($E$2=5,a!E1774,IF($E$2=6,a!E1924,""))))))</f>
        <v>#N/A</v>
      </c>
      <c r="P56" s="12" t="e">
        <f>IF($E$2=1,a!F1174,IF($E$2=2,a!F1324,IF($E$2=3,a!F1474,IF($E$2=4,a!F1624,IF($E$2=5,a!F1774,IF($E$2=6,a!F1924,""))))))</f>
        <v>#N/A</v>
      </c>
      <c r="Q56" s="12"/>
      <c r="R56" s="12" t="e">
        <f>IF($E$2=1,a!D2074,IF($E$2=2,a!D2174,IF($E$2=3,a!D2274,IF($E$2=4,a!D2374,IF($E$2=5,a!D2474,IF($E$2=6,a!D2574,""))))))</f>
        <v>#N/A</v>
      </c>
      <c r="S56" s="76" t="e">
        <f>IF($E$2=1,a!E2074,IF($E$2=2,a!E2174,IF($E$2=3,a!E2274,IF($E$2=4,a!E2374,IF($E$2=5,a!E2474,IF($E$2=6,a!E2574,""))))))</f>
        <v>#N/A</v>
      </c>
      <c r="T56" s="12" t="e">
        <f>IF($E$2=1,a!F2074,IF($E$2=2,a!F2174,IF($E$2=3,a!F2274,IF($E$2=4,a!F2374,IF($E$2=5,a!F2474,IF($E$2=6,a!F2574,""))))))</f>
        <v>#N/A</v>
      </c>
      <c r="V56" s="12" t="e">
        <f>IF($E$2=1,a!D2674,IF($E$2=2,a!D2744,IF($E$2=3,a!D2814,IF($E$2=4,a!D2884,IF($E$2=5,a!D2954,IF($E$2=6,a!D3024,IF($E$2=7,a!D3174,"")))))))</f>
        <v>#N/A</v>
      </c>
      <c r="W56" s="76" t="e">
        <f>IF($E$2=1,a!E2674,IF($E$2=2,a!E2744,IF($E$2=3,a!E2814,IF($E$2=4,a!E2884,IF($E$2=5,a!E2954,IF($E$2=6,a!E3024,IF($E$2=7,a!E3174,"")))))))</f>
        <v>#N/A</v>
      </c>
      <c r="X56" s="12" t="e">
        <f>IF($E$2=1,a!F2674,IF($E$2=2,a!F2744,IF($E$2=3,a!F2814,IF($E$2=4,a!F2884,IF($E$2=5,a!F2954,IF($E$2=6,a!F3024,IF($E$2=7,a!F3174,"")))))))</f>
        <v>#N/A</v>
      </c>
      <c r="Z56" s="12" t="e">
        <f>IF($E$2=1,a!D3244,IF($E$2=2,a!D3304,IF($E$2=3,a!D3364,"")))</f>
        <v>#N/A</v>
      </c>
      <c r="AA56" s="76" t="e">
        <f>IF($E$2=1,a!E3244,IF($E$2=2,a!E3304,IF($E$2=3,a!E3364,"")))</f>
        <v>#N/A</v>
      </c>
      <c r="AB56" s="12" t="e">
        <f>IF($E$2=1,a!F3244,IF($E$2=2,a!F3304,IF($E$2=3,a!F3364,"")))</f>
        <v>#N/A</v>
      </c>
      <c r="AD56" s="12" t="e">
        <f>IF($E$2=1,a!D3424,IF($E$2=2,a!D3584,IF($E$2=3,a!D3744,IF($E$2=91,a!D3904,IF($E$2=92,a!D4064,"")))))</f>
        <v>#N/A</v>
      </c>
      <c r="AE56" s="76" t="e">
        <f>IF($E$2=1,a!E3424,IF($E$2=2,a!E3584,IF($E$2=3,a!E3744,IF($E$2=91,a!E3904,IF($E$2=92,a!E4064,"")))))</f>
        <v>#N/A</v>
      </c>
      <c r="AF56" s="12">
        <v>89</v>
      </c>
      <c r="AH56" s="12" t="e">
        <f>IF($E$2=1,a!D4224,IF($E$2=2,a!D4274,IF($E$2=3,a!D4324,"")))</f>
        <v>#N/A</v>
      </c>
      <c r="AI56" s="76" t="e">
        <f>IF($E$2=1,a!E4224,IF($E$2=2,a!E4274,IF($E$2=3,a!E4324,"")))</f>
        <v>#N/A</v>
      </c>
      <c r="AJ56" s="12" t="e">
        <f>IF($E$2=1,a!F4224,IF($E$2=2,a!F4274,IF($E$2=3,a!F4324,"")))</f>
        <v>#N/A</v>
      </c>
      <c r="AK56" s="161"/>
      <c r="AL56" s="161"/>
      <c r="AM56" s="161"/>
    </row>
    <row r="57" spans="2:39" x14ac:dyDescent="0.4">
      <c r="B57" s="12" t="e">
        <f t="shared" ref="B57:D58" si="4">IF($C$2=1,F57,IF($C$2=2,J57,IF($C$2=3,N57,IF($C$2=4,R57,IF($C$2=5,V57,IF($C$2=6,Z57,IF($C$2=7,AD57,IF($C$2=8,"",""))))))))</f>
        <v>#N/A</v>
      </c>
      <c r="C57" s="76" t="e">
        <f t="shared" si="4"/>
        <v>#N/A</v>
      </c>
      <c r="D57" s="12" t="e">
        <f t="shared" si="4"/>
        <v>#N/A</v>
      </c>
      <c r="F57" s="12" t="e">
        <f>IF($E$2=1,a!D55,IF($E$2=2,a!D135,IF($E$2=3,a!D215,IF($E$2=4,a!D295,IF($E$2=5,a!D375,IF($E$2=6,a!D455,IF($E$2=7,a!D535,"")))))))</f>
        <v>#N/A</v>
      </c>
      <c r="G57" s="76" t="e">
        <f>IF($E$2=1,a!E55,IF($E$2=2,a!E135,IF($E$2=3,a!E215,IF($E$2=4,a!E295,IF($E$2=5,a!E375,IF($E$2=6,a!E455,IF($E$2=7,a!E535,"")))))))</f>
        <v>#N/A</v>
      </c>
      <c r="H57" s="12" t="e">
        <f>IF($E$2=1,a!F55,IF($E$2=2,a!F135,IF($E$2=3,a!F215,IF($E$2=4,a!F295,IF($E$2=5,a!F375,IF($E$2=6,a!F455,IF($E$2=7,a!F535,"")))))))</f>
        <v>#N/A</v>
      </c>
      <c r="J57" s="12" t="e">
        <f>IF($E$2=1,a!D615,IF($E$2=2,a!D735,IF($E$2=3,a!D855,IF($E$2=4,a!D975,IF($E$2=5,a!D1075,"")))))</f>
        <v>#N/A</v>
      </c>
      <c r="K57" s="76" t="e">
        <f>IF($E$2=1,a!E615,IF($E$2=2,a!E735,IF($E$2=3,a!E855,IF($E$2=4,a!E975,IF($E$2=5,a!E1075,"")))))</f>
        <v>#N/A</v>
      </c>
      <c r="L57" s="12" t="e">
        <f>IF($E$2=1,a!F615,IF($E$2=2,a!F735,IF($E$2=3,a!F855,IF($E$2=4,a!F975,IF($E$2=5,a!F1075,"")))))</f>
        <v>#N/A</v>
      </c>
      <c r="M57" s="161"/>
      <c r="N57" s="12" t="e">
        <f>IF($E$2=1,a!D1175,IF($E$2=2,a!D1325,IF($E$2=3,a!D1475,IF($E$2=4,a!D1625,IF($E$2=5,a!D1775,IF($E$2=6,a!D1925,""))))))</f>
        <v>#N/A</v>
      </c>
      <c r="O57" s="76" t="e">
        <f>IF($E$2=1,a!E1175,IF($E$2=2,a!E1325,IF($E$2=3,a!E1475,IF($E$2=4,a!E1625,IF($E$2=5,a!E1775,IF($E$2=6,a!E1925,""))))))</f>
        <v>#N/A</v>
      </c>
      <c r="P57" s="12" t="e">
        <f>IF($E$2=1,a!F1175,IF($E$2=2,a!F1325,IF($E$2=3,a!F1475,IF($E$2=4,a!F1625,IF($E$2=5,a!F1775,IF($E$2=6,a!F1925,""))))))</f>
        <v>#N/A</v>
      </c>
      <c r="Q57" s="12"/>
      <c r="R57" s="12" t="e">
        <f>IF($E$2=1,a!D2075,IF($E$2=2,a!D2175,IF($E$2=3,a!D2275,IF($E$2=4,a!D2375,IF($E$2=5,a!D2475,IF($E$2=6,a!D2575,""))))))</f>
        <v>#N/A</v>
      </c>
      <c r="S57" s="76" t="e">
        <f>IF($E$2=1,a!E2075,IF($E$2=2,a!E2175,IF($E$2=3,a!E2275,IF($E$2=4,a!E2375,IF($E$2=5,a!E2475,IF($E$2=6,a!E2575,""))))))</f>
        <v>#N/A</v>
      </c>
      <c r="T57" s="12" t="e">
        <f>IF($E$2=1,a!F2075,IF($E$2=2,a!F2175,IF($E$2=3,a!F2275,IF($E$2=4,a!F2375,IF($E$2=5,a!F2475,IF($E$2=6,a!F2575,""))))))</f>
        <v>#N/A</v>
      </c>
      <c r="V57" s="12" t="e">
        <f>IF($E$2=1,a!D2675,IF($E$2=2,a!D2745,IF($E$2=3,a!D2815,IF($E$2=4,a!D2885,IF($E$2=5,a!D2955,IF($E$2=6,a!D3025,IF($E$2=7,a!D3175,"")))))))</f>
        <v>#N/A</v>
      </c>
      <c r="W57" s="76" t="e">
        <f>IF($E$2=1,a!E2675,IF($E$2=2,a!E2745,IF($E$2=3,a!E2815,IF($E$2=4,a!E2885,IF($E$2=5,a!E2955,IF($E$2=6,a!E3025,IF($E$2=7,a!E3175,"")))))))</f>
        <v>#N/A</v>
      </c>
      <c r="X57" s="12" t="e">
        <f>IF($E$2=1,a!F2675,IF($E$2=2,a!F2745,IF($E$2=3,a!F2815,IF($E$2=4,a!F2885,IF($E$2=5,a!F2955,IF($E$2=6,a!F3025,IF($E$2=7,a!F3175,"")))))))</f>
        <v>#N/A</v>
      </c>
      <c r="Z57" s="12" t="e">
        <f>IF($E$2=1,a!D3245,IF($E$2=2,a!D3305,IF($E$2=3,a!D3365,"")))</f>
        <v>#N/A</v>
      </c>
      <c r="AA57" s="76" t="e">
        <f>IF($E$2=1,a!E3245,IF($E$2=2,a!E3305,IF($E$2=3,a!E3365,"")))</f>
        <v>#N/A</v>
      </c>
      <c r="AB57" s="12" t="e">
        <f>IF($E$2=1,a!F3245,IF($E$2=2,a!F3305,IF($E$2=3,a!F3365,"")))</f>
        <v>#N/A</v>
      </c>
      <c r="AD57" s="12" t="e">
        <f>IF($E$2=1,a!D3425,IF($E$2=2,a!D3585,IF($E$2=3,a!D3745,IF($E$2=91,a!D3905,IF($E$2=92,a!D4065,"")))))</f>
        <v>#N/A</v>
      </c>
      <c r="AE57" s="76" t="e">
        <f>IF($E$2=1,a!E3425,IF($E$2=2,a!E3585,IF($E$2=3,a!E3745,IF($E$2=91,a!E3905,IF($E$2=92,a!E4065,"")))))</f>
        <v>#N/A</v>
      </c>
      <c r="AF57" s="12">
        <v>90</v>
      </c>
      <c r="AH57" s="12"/>
      <c r="AI57" s="76"/>
      <c r="AJ57" s="12"/>
      <c r="AK57" s="161"/>
      <c r="AL57" s="161"/>
      <c r="AM57" s="161"/>
    </row>
    <row r="58" spans="2:39" x14ac:dyDescent="0.4">
      <c r="B58" s="12" t="e">
        <f t="shared" si="4"/>
        <v>#N/A</v>
      </c>
      <c r="C58" s="76" t="e">
        <f t="shared" si="4"/>
        <v>#N/A</v>
      </c>
      <c r="D58" s="12" t="e">
        <f t="shared" si="4"/>
        <v>#N/A</v>
      </c>
      <c r="F58" s="12" t="e">
        <f>IF($E$2=1,a!D56,IF($E$2=2,a!D136,IF($E$2=3,a!D216,IF($E$2=4,a!D296,IF($E$2=5,a!D376,IF($E$2=6,a!D456,IF($E$2=7,a!D536,"")))))))</f>
        <v>#N/A</v>
      </c>
      <c r="G58" s="76" t="e">
        <f>IF($E$2=1,a!E56,IF($E$2=2,a!E136,IF($E$2=3,a!E216,IF($E$2=4,a!E296,IF($E$2=5,a!E376,IF($E$2=6,a!E456,IF($E$2=7,a!E536,"")))))))</f>
        <v>#N/A</v>
      </c>
      <c r="H58" s="12" t="e">
        <f>IF($E$2=1,a!F56,IF($E$2=2,a!F136,IF($E$2=3,a!F216,IF($E$2=4,a!F296,IF($E$2=5,a!F376,IF($E$2=6,a!F456,IF($E$2=7,a!F536,"")))))))</f>
        <v>#N/A</v>
      </c>
      <c r="J58" s="12" t="e">
        <f>IF($E$2=1,a!D616,IF($E$2=2,a!D736,IF($E$2=3,a!D856,IF($E$2=4,a!D976,IF($E$2=5,a!D1076,"")))))</f>
        <v>#N/A</v>
      </c>
      <c r="K58" s="76" t="e">
        <f>IF($E$2=1,a!E616,IF($E$2=2,a!E736,IF($E$2=3,a!E856,IF($E$2=4,a!E976,IF($E$2=5,a!E1076,"")))))</f>
        <v>#N/A</v>
      </c>
      <c r="L58" s="12" t="e">
        <f>IF($E$2=1,a!F616,IF($E$2=2,a!F736,IF($E$2=3,a!F856,IF($E$2=4,a!F976,IF($E$2=5,a!F1076,"")))))</f>
        <v>#N/A</v>
      </c>
      <c r="M58" s="161"/>
      <c r="N58" s="12" t="e">
        <f>IF($E$2=1,a!D1176,IF($E$2=2,a!D1326,IF($E$2=3,a!D1476,IF($E$2=4,a!D1626,IF($E$2=5,a!D1776,IF($E$2=6,a!D1926,""))))))</f>
        <v>#N/A</v>
      </c>
      <c r="O58" s="76" t="e">
        <f>IF($E$2=1,a!E1176,IF($E$2=2,a!E1326,IF($E$2=3,a!E1476,IF($E$2=4,a!E1626,IF($E$2=5,a!E1776,IF($E$2=6,a!E1926,""))))))</f>
        <v>#N/A</v>
      </c>
      <c r="P58" s="12" t="e">
        <f>IF($E$2=1,a!F1176,IF($E$2=2,a!F1326,IF($E$2=3,a!F1476,IF($E$2=4,a!F1626,IF($E$2=5,a!F1776,IF($E$2=6,a!F1926,""))))))</f>
        <v>#N/A</v>
      </c>
      <c r="Q58" s="12"/>
      <c r="R58" s="12" t="e">
        <f>IF($E$2=1,a!D2076,IF($E$2=2,a!D2176,IF($E$2=3,a!D2276,IF($E$2=4,a!D2376,IF($E$2=5,a!D2476,IF($E$2=6,a!D2576,""))))))</f>
        <v>#N/A</v>
      </c>
      <c r="S58" s="76" t="e">
        <f>IF($E$2=1,a!E2076,IF($E$2=2,a!E2176,IF($E$2=3,a!E2276,IF($E$2=4,a!E2376,IF($E$2=5,a!E2476,IF($E$2=6,a!E2576,""))))))</f>
        <v>#N/A</v>
      </c>
      <c r="T58" s="12" t="e">
        <f>IF($E$2=1,a!F2076,IF($E$2=2,a!F2176,IF($E$2=3,a!F2276,IF($E$2=4,a!F2376,IF($E$2=5,a!F2476,IF($E$2=6,a!F2576,""))))))</f>
        <v>#N/A</v>
      </c>
      <c r="V58" s="12" t="e">
        <f>IF($E$2=1,a!D2676,IF($E$2=2,a!D2746,IF($E$2=3,a!D2816,IF($E$2=4,a!D2886,IF($E$2=5,a!D2956,IF($E$2=6,a!D3026,IF($E$2=7,a!D3176,"")))))))</f>
        <v>#N/A</v>
      </c>
      <c r="W58" s="76" t="e">
        <f>IF($E$2=1,a!E2676,IF($E$2=2,a!E2746,IF($E$2=3,a!E2816,IF($E$2=4,a!E2886,IF($E$2=5,a!E2956,IF($E$2=6,a!E3026,IF($E$2=7,a!E3176,"")))))))</f>
        <v>#N/A</v>
      </c>
      <c r="X58" s="12" t="e">
        <f>IF($E$2=1,a!F2676,IF($E$2=2,a!F2746,IF($E$2=3,a!F2816,IF($E$2=4,a!F2886,IF($E$2=5,a!F2956,IF($E$2=6,a!F3026,IF($E$2=7,a!F3176,"")))))))</f>
        <v>#N/A</v>
      </c>
      <c r="Z58" s="12" t="e">
        <f>IF($E$2=1,a!D3246,IF($E$2=2,a!D3306,IF($E$2=3,a!D3366,"")))</f>
        <v>#N/A</v>
      </c>
      <c r="AA58" s="76" t="e">
        <f>IF($E$2=1,a!E3246,IF($E$2=2,a!E3306,IF($E$2=3,a!E3366,"")))</f>
        <v>#N/A</v>
      </c>
      <c r="AB58" s="12" t="e">
        <f>IF($E$2=1,a!F3246,IF($E$2=2,a!F3306,IF($E$2=3,a!F3366,"")))</f>
        <v>#N/A</v>
      </c>
      <c r="AD58" s="12" t="e">
        <f>IF($E$2=1,a!D3426,IF($E$2=2,a!D3586,IF($E$2=3,a!D3746,IF($E$2=91,a!D3906,IF($E$2=92,a!D4066,"")))))</f>
        <v>#N/A</v>
      </c>
      <c r="AE58" s="76" t="e">
        <f>IF($E$2=1,a!E3426,IF($E$2=2,a!E3586,IF($E$2=3,a!E3746,IF($E$2=91,a!E3906,IF($E$2=92,a!E4066,"")))))</f>
        <v>#N/A</v>
      </c>
      <c r="AF58" s="12">
        <v>91</v>
      </c>
      <c r="AH58" s="12"/>
      <c r="AI58" s="76"/>
      <c r="AJ58" s="12"/>
      <c r="AK58" s="161"/>
      <c r="AL58" s="161"/>
      <c r="AM58" s="161"/>
    </row>
    <row r="59" spans="2:39" x14ac:dyDescent="0.4">
      <c r="B59" s="12" t="e">
        <f t="shared" ref="B59:B66" si="5">IF($C$2=1,F59,IF($C$2=2,J59,IF($C$2=3,N59,IF($C$2=4,R59,IF($C$2=5,V59,IF($C$2=6,Z59,IF($C$2=7,AD59,IF($C$2=8,"",""))))))))</f>
        <v>#N/A</v>
      </c>
      <c r="C59" s="76" t="e">
        <f t="shared" ref="C59:C66" si="6">IF($C$2=1,G59,IF($C$2=2,K59,IF($C$2=3,O59,IF($C$2=4,S59,IF($C$2=5,W59,IF($C$2=6,AA59,IF($C$2=7,AE59,IF($C$2=8,"",""))))))))</f>
        <v>#N/A</v>
      </c>
      <c r="D59" s="12" t="e">
        <f>IF($C$2=1,H59,IF($C$2=2,L59,IF($C$2=3,P59,IF($C$2=4,T59,IF($C$2=5,X59,IF($C$2=6,AB59,IF($C$2=7,AF59,IF($C$2=8,"",""))))))))</f>
        <v>#N/A</v>
      </c>
      <c r="F59" s="12" t="e">
        <f>IF($E$2=1,a!D57,IF($E$2=2,a!D137,IF($E$2=3,a!D217,IF($E$2=4,a!D297,IF($E$2=5,a!D377,IF($E$2=6,a!D457,IF($E$2=7,a!D537,"")))))))</f>
        <v>#N/A</v>
      </c>
      <c r="G59" s="76" t="e">
        <f>IF($E$2=1,a!E57,IF($E$2=2,a!E137,IF($E$2=3,a!E217,IF($E$2=4,a!E297,IF($E$2=5,a!E377,IF($E$2=6,a!E457,IF($E$2=7,a!E537,"")))))))</f>
        <v>#N/A</v>
      </c>
      <c r="H59" s="12" t="e">
        <f>IF($E$2=1,a!F57,IF($E$2=2,a!F137,IF($E$2=3,a!F217,IF($E$2=4,a!F297,IF($E$2=5,a!F377,IF($E$2=6,a!F457,IF($E$2=7,a!F537,"")))))))</f>
        <v>#N/A</v>
      </c>
      <c r="J59" s="12" t="e">
        <f>IF($E$2=1,a!D617,IF($E$2=2,a!D737,IF($E$2=3,a!D857,IF($E$2=4,a!D977,IF($E$2=5,a!D1077,"")))))</f>
        <v>#N/A</v>
      </c>
      <c r="K59" s="76" t="e">
        <f>IF($E$2=1,a!E617,IF($E$2=2,a!E737,IF($E$2=3,a!E857,IF($E$2=4,a!E977,IF($E$2=5,a!E1077,"")))))</f>
        <v>#N/A</v>
      </c>
      <c r="L59" s="12" t="e">
        <f>IF($E$2=1,a!F617,IF($E$2=2,a!F737,IF($E$2=3,a!F857,IF($E$2=4,a!F977,IF($E$2=5,a!F1077,"")))))</f>
        <v>#N/A</v>
      </c>
      <c r="M59" s="161"/>
      <c r="N59" s="12" t="e">
        <f>IF($E$2=1,a!D1177,IF($E$2=2,a!D1327,IF($E$2=3,a!D1477,IF($E$2=4,a!D1627,IF($E$2=5,a!D1777,IF($E$2=6,a!D1927,""))))))</f>
        <v>#N/A</v>
      </c>
      <c r="O59" s="76" t="e">
        <f>IF($E$2=1,a!E1177,IF($E$2=2,a!E1327,IF($E$2=3,a!E1477,IF($E$2=4,a!E1627,IF($E$2=5,a!E1777,IF($E$2=6,a!E1927,""))))))</f>
        <v>#N/A</v>
      </c>
      <c r="P59" s="12" t="e">
        <f>IF($E$2=1,a!F1177,IF($E$2=2,a!F1327,IF($E$2=3,a!F1477,IF($E$2=4,a!F1627,IF($E$2=5,a!F1777,IF($E$2=6,a!F1927,""))))))</f>
        <v>#N/A</v>
      </c>
      <c r="Q59" s="12"/>
      <c r="R59" s="12" t="e">
        <f>IF($E$2=1,a!D2077,IF($E$2=2,a!D2177,IF($E$2=3,a!D2277,IF($E$2=4,a!D2377,IF($E$2=5,a!D2477,IF($E$2=6,a!D2577,""))))))</f>
        <v>#N/A</v>
      </c>
      <c r="S59" s="76" t="e">
        <f>IF($E$2=1,a!E2077,IF($E$2=2,a!E2177,IF($E$2=3,a!E2277,IF($E$2=4,a!E2377,IF($E$2=5,a!E2477,IF($E$2=6,a!E2577,""))))))</f>
        <v>#N/A</v>
      </c>
      <c r="T59" s="12" t="e">
        <f>IF($E$2=1,a!F2077,IF($E$2=2,a!F2177,IF($E$2=3,a!F2277,IF($E$2=4,a!F2377,IF($E$2=5,a!F2477,IF($E$2=6,a!F2577,""))))))</f>
        <v>#N/A</v>
      </c>
      <c r="V59" s="12" t="e">
        <f>IF($E$2=1,a!D2677,IF($E$2=2,a!D2747,IF($E$2=3,a!D2817,IF($E$2=4,a!D2887,IF($E$2=5,a!D2957,IF($E$2=6,a!D3027,IF($E$2=7,a!D3177,"")))))))</f>
        <v>#N/A</v>
      </c>
      <c r="W59" s="76" t="e">
        <f>IF($E$2=1,a!E2677,IF($E$2=2,a!E2747,IF($E$2=3,a!E2817,IF($E$2=4,a!E2887,IF($E$2=5,a!E2957,IF($E$2=6,a!E3027,IF($E$2=7,a!E3177,"")))))))</f>
        <v>#N/A</v>
      </c>
      <c r="X59" s="12" t="e">
        <f>IF($E$2=1,a!F2677,IF($E$2=2,a!F2747,IF($E$2=3,a!F2817,IF($E$2=4,a!F2887,IF($E$2=5,a!F2957,IF($E$2=6,a!F3027,IF($E$2=7,a!F3177,"")))))))</f>
        <v>#N/A</v>
      </c>
      <c r="Z59" s="12" t="e">
        <f>IF($E$2=1,a!D3247,IF($E$2=2,a!D3307,IF($E$2=3,a!D3367,"")))</f>
        <v>#N/A</v>
      </c>
      <c r="AA59" s="76" t="e">
        <f>IF($E$2=1,a!E3247,IF($E$2=2,a!E3307,IF($E$2=3,a!E3367,"")))</f>
        <v>#N/A</v>
      </c>
      <c r="AB59" s="12" t="e">
        <f>IF($E$2=1,a!F3247,IF($E$2=2,a!F3307,IF($E$2=3,a!F3367,"")))</f>
        <v>#N/A</v>
      </c>
      <c r="AD59" s="12" t="e">
        <f>IF($E$2=1,a!D3427,IF($E$2=2,a!D3587,IF($E$2=3,a!D3747,IF($E$2=91,a!D3907,IF($E$2=92,a!D4067,"")))))</f>
        <v>#N/A</v>
      </c>
      <c r="AE59" s="76" t="e">
        <f>IF($E$2=1,a!E3427,IF($E$2=2,a!E3587,IF($E$2=3,a!E3747,IF($E$2=91,a!E3907,IF($E$2=92,a!E4067,"")))))</f>
        <v>#N/A</v>
      </c>
      <c r="AF59" s="12">
        <v>91</v>
      </c>
      <c r="AH59" s="12"/>
      <c r="AI59" s="76"/>
      <c r="AJ59" s="77"/>
      <c r="AK59" s="162"/>
      <c r="AL59" s="162"/>
      <c r="AM59" s="162"/>
    </row>
    <row r="60" spans="2:39" x14ac:dyDescent="0.4">
      <c r="B60" s="12" t="e">
        <f t="shared" si="5"/>
        <v>#N/A</v>
      </c>
      <c r="C60" s="76" t="e">
        <f t="shared" si="6"/>
        <v>#N/A</v>
      </c>
      <c r="D60" s="12" t="e">
        <f t="shared" ref="D60:D66" si="7">IF($C$2=1,H60,IF($C$2=2,L60,IF($C$2=3,P60,IF($C$2=4,T60,IF($C$2=5,X60,IF($C$2=6,AB60,IF($C$2=7,AF60,IF($C$2=8,"",""))))))))</f>
        <v>#N/A</v>
      </c>
      <c r="F60" s="12" t="e">
        <f>IF($E$2=1,a!D58,IF($E$2=2,a!D138,IF($E$2=3,a!D218,IF($E$2=4,a!D298,IF($E$2=5,a!D378,IF($E$2=6,a!D458,IF($E$2=7,a!D538,"")))))))</f>
        <v>#N/A</v>
      </c>
      <c r="G60" s="76" t="e">
        <f>IF($E$2=1,a!E58,IF($E$2=2,a!E138,IF($E$2=3,a!E218,IF($E$2=4,a!E298,IF($E$2=5,a!E378,IF($E$2=6,a!E458,IF($E$2=7,a!E538,"")))))))</f>
        <v>#N/A</v>
      </c>
      <c r="H60" s="12" t="e">
        <f>IF($E$2=1,a!F58,IF($E$2=2,a!F138,IF($E$2=3,a!F218,IF($E$2=4,a!F298,IF($E$2=5,a!F378,IF($E$2=6,a!F458,IF($E$2=7,a!F538,"")))))))</f>
        <v>#N/A</v>
      </c>
      <c r="J60" s="12" t="e">
        <f>IF($E$2=1,a!D618,IF($E$2=2,a!D738,IF($E$2=3,a!D858,IF($E$2=4,a!D978,IF($E$2=5,a!D1078,"")))))</f>
        <v>#N/A</v>
      </c>
      <c r="K60" s="76" t="e">
        <f>IF($E$2=1,a!E618,IF($E$2=2,a!E738,IF($E$2=3,a!E858,IF($E$2=4,a!E978,IF($E$2=5,a!E1078,"")))))</f>
        <v>#N/A</v>
      </c>
      <c r="L60" s="12" t="e">
        <f>IF($E$2=1,a!F618,IF($E$2=2,a!F738,IF($E$2=3,a!F858,IF($E$2=4,a!F978,IF($E$2=5,a!F1078,"")))))</f>
        <v>#N/A</v>
      </c>
      <c r="M60" s="161"/>
      <c r="N60" s="12" t="e">
        <f>IF($E$2=1,a!D1178,IF($E$2=2,a!D1328,IF($E$2=3,a!D1478,IF($E$2=4,a!D1628,IF($E$2=5,a!D1778,IF($E$2=6,a!D1928,""))))))</f>
        <v>#N/A</v>
      </c>
      <c r="O60" s="76" t="e">
        <f>IF($E$2=1,a!E1178,IF($E$2=2,a!E1328,IF($E$2=3,a!E1478,IF($E$2=4,a!E1628,IF($E$2=5,a!E1778,IF($E$2=6,a!E1928,""))))))</f>
        <v>#N/A</v>
      </c>
      <c r="P60" s="12" t="e">
        <f>IF($E$2=1,a!F1178,IF($E$2=2,a!F1328,IF($E$2=3,a!F1478,IF($E$2=4,a!F1628,IF($E$2=5,a!F1778,IF($E$2=6,a!F1928,""))))))</f>
        <v>#N/A</v>
      </c>
      <c r="Q60" s="12"/>
      <c r="R60" s="12" t="e">
        <f>IF($E$2=1,a!D2078,IF($E$2=2,a!D2178,IF($E$2=3,a!D2278,IF($E$2=4,a!D2378,IF($E$2=5,a!D2478,IF($E$2=6,a!D2578,""))))))</f>
        <v>#N/A</v>
      </c>
      <c r="S60" s="76" t="e">
        <f>IF($E$2=1,a!E2078,IF($E$2=2,a!E2178,IF($E$2=3,a!E2278,IF($E$2=4,a!E2378,IF($E$2=5,a!E2478,IF($E$2=6,a!E2578,""))))))</f>
        <v>#N/A</v>
      </c>
      <c r="T60" s="12" t="e">
        <f>IF($E$2=1,a!F2078,IF($E$2=2,a!F2178,IF($E$2=3,a!F2278,IF($E$2=4,a!F2378,IF($E$2=5,a!F2478,IF($E$2=6,a!F2578,""))))))</f>
        <v>#N/A</v>
      </c>
      <c r="V60" s="12" t="e">
        <f>IF($E$2=1,a!D2678,IF($E$2=2,a!D2748,IF($E$2=3,a!D2818,IF($E$2=4,a!D2888,IF($E$2=5,a!D2958,IF($E$2=6,a!D3028,IF($E$2=7,a!D3178,"")))))))</f>
        <v>#N/A</v>
      </c>
      <c r="W60" s="76" t="e">
        <f>IF($E$2=1,a!E2678,IF($E$2=2,a!E2748,IF($E$2=3,a!E2818,IF($E$2=4,a!E2888,IF($E$2=5,a!E2958,IF($E$2=6,a!E3028,IF($E$2=7,a!E3178,"")))))))</f>
        <v>#N/A</v>
      </c>
      <c r="X60" s="12" t="e">
        <f>IF($E$2=1,a!F2678,IF($E$2=2,a!F2748,IF($E$2=3,a!F2818,IF($E$2=4,a!F2888,IF($E$2=5,a!F2958,IF($E$2=6,a!F3028,IF($E$2=7,a!F3178,"")))))))</f>
        <v>#N/A</v>
      </c>
      <c r="Z60" s="12" t="e">
        <f>IF($E$2=1,a!D3248,IF($E$2=2,a!D3308,IF($E$2=3,a!D3368,"")))</f>
        <v>#N/A</v>
      </c>
      <c r="AA60" s="76" t="e">
        <f>IF($E$2=1,a!E3248,IF($E$2=2,a!E3308,IF($E$2=3,a!E3368,"")))</f>
        <v>#N/A</v>
      </c>
      <c r="AB60" s="12" t="e">
        <f>IF($E$2=1,a!F3248,IF($E$2=2,a!F3308,IF($E$2=3,a!F3368,"")))</f>
        <v>#N/A</v>
      </c>
      <c r="AD60" s="12" t="e">
        <f>IF($E$2=1,a!D3428,IF($E$2=2,a!D3588,IF($E$2=3,a!D3748,IF($E$2=91,a!D3908,IF($E$2=92,a!D4068,"")))))</f>
        <v>#N/A</v>
      </c>
      <c r="AE60" s="76" t="e">
        <f>IF($E$2=1,a!E3428,IF($E$2=2,a!E3588,IF($E$2=3,a!E3748,IF($E$2=91,a!E3908,IF($E$2=92,a!E4068,"")))))</f>
        <v>#N/A</v>
      </c>
      <c r="AF60" s="12">
        <v>92</v>
      </c>
      <c r="AH60" s="12"/>
      <c r="AI60" s="76"/>
      <c r="AJ60" s="77"/>
      <c r="AK60" s="162"/>
      <c r="AL60" s="162"/>
      <c r="AM60" s="162"/>
    </row>
    <row r="61" spans="2:39" x14ac:dyDescent="0.4">
      <c r="B61" s="12" t="e">
        <f t="shared" si="5"/>
        <v>#N/A</v>
      </c>
      <c r="C61" s="76" t="e">
        <f t="shared" si="6"/>
        <v>#N/A</v>
      </c>
      <c r="D61" s="12" t="e">
        <f t="shared" si="7"/>
        <v>#N/A</v>
      </c>
      <c r="F61" s="12" t="e">
        <f>IF($E$2=1,a!D59,IF($E$2=2,a!D139,IF($E$2=3,a!D219,IF($E$2=4,a!D299,IF($E$2=5,a!D379,IF($E$2=6,a!D459,IF($E$2=7,a!D539,"")))))))</f>
        <v>#N/A</v>
      </c>
      <c r="G61" s="76" t="e">
        <f>IF($E$2=1,a!E59,IF($E$2=2,a!E139,IF($E$2=3,a!E219,IF($E$2=4,a!E299,IF($E$2=5,a!E379,IF($E$2=6,a!E459,IF($E$2=7,a!E539,"")))))))</f>
        <v>#N/A</v>
      </c>
      <c r="H61" s="12" t="e">
        <f>IF($E$2=1,a!F59,IF($E$2=2,a!F139,IF($E$2=3,a!F219,IF($E$2=4,a!F299,IF($E$2=5,a!F379,IF($E$2=6,a!F459,IF($E$2=7,a!F539,"")))))))</f>
        <v>#N/A</v>
      </c>
      <c r="J61" s="12" t="e">
        <f>IF($E$2=1,a!D619,IF($E$2=2,a!D739,IF($E$2=3,a!D859,IF($E$2=4,a!D979,IF($E$2=5,a!D1079,"")))))</f>
        <v>#N/A</v>
      </c>
      <c r="K61" s="76" t="e">
        <f>IF($E$2=1,a!E619,IF($E$2=2,a!E739,IF($E$2=3,a!E859,IF($E$2=4,a!E979,IF($E$2=5,a!E1079,"")))))</f>
        <v>#N/A</v>
      </c>
      <c r="L61" s="12" t="e">
        <f>IF($E$2=1,a!F619,IF($E$2=2,a!F739,IF($E$2=3,a!F859,IF($E$2=4,a!F979,IF($E$2=5,a!F1079,"")))))</f>
        <v>#N/A</v>
      </c>
      <c r="M61" s="161"/>
      <c r="N61" s="12" t="e">
        <f>IF($E$2=1,a!D1179,IF($E$2=2,a!D1329,IF($E$2=3,a!D1479,IF($E$2=4,a!D1629,IF($E$2=5,a!D1779,IF($E$2=6,a!D1929,""))))))</f>
        <v>#N/A</v>
      </c>
      <c r="O61" s="76" t="e">
        <f>IF($E$2=1,a!E1179,IF($E$2=2,a!E1329,IF($E$2=3,a!E1479,IF($E$2=4,a!E1629,IF($E$2=5,a!E1779,IF($E$2=6,a!E1929,""))))))</f>
        <v>#N/A</v>
      </c>
      <c r="P61" s="12" t="e">
        <f>IF($E$2=1,a!F1179,IF($E$2=2,a!F1329,IF($E$2=3,a!F1479,IF($E$2=4,a!F1629,IF($E$2=5,a!F1779,IF($E$2=6,a!F1929,""))))))</f>
        <v>#N/A</v>
      </c>
      <c r="Q61" s="12"/>
      <c r="R61" s="12" t="e">
        <f>IF($E$2=1,a!D2079,IF($E$2=2,a!D2179,IF($E$2=3,a!D2279,IF($E$2=4,a!D2379,IF($E$2=5,a!D2479,IF($E$2=6,a!D2579,""))))))</f>
        <v>#N/A</v>
      </c>
      <c r="S61" s="76" t="e">
        <f>IF($E$2=1,a!E2079,IF($E$2=2,a!E2179,IF($E$2=3,a!E2279,IF($E$2=4,a!E2379,IF($E$2=5,a!E2479,IF($E$2=6,a!E2579,""))))))</f>
        <v>#N/A</v>
      </c>
      <c r="T61" s="12" t="e">
        <f>IF($E$2=1,a!F2079,IF($E$2=2,a!F2179,IF($E$2=3,a!F2279,IF($E$2=4,a!F2379,IF($E$2=5,a!F2479,IF($E$2=6,a!F2579,""))))))</f>
        <v>#N/A</v>
      </c>
      <c r="V61" s="12" t="e">
        <f>IF($E$2=1,a!D2679,IF($E$2=2,a!D2749,IF($E$2=3,a!D2819,IF($E$2=4,a!D2889,IF($E$2=5,a!D2959,IF($E$2=6,a!D3029,IF($E$2=7,a!D3179,"")))))))</f>
        <v>#N/A</v>
      </c>
      <c r="W61" s="76" t="e">
        <f>IF($E$2=1,a!E2679,IF($E$2=2,a!E2749,IF($E$2=3,a!E2819,IF($E$2=4,a!E2889,IF($E$2=5,a!E2959,IF($E$2=6,a!E3029,IF($E$2=7,a!E3179,"")))))))</f>
        <v>#N/A</v>
      </c>
      <c r="X61" s="12" t="e">
        <f>IF($E$2=1,a!F2679,IF($E$2=2,a!F2749,IF($E$2=3,a!F2819,IF($E$2=4,a!F2889,IF($E$2=5,a!F2959,IF($E$2=6,a!F3029,IF($E$2=7,a!F3179,"")))))))</f>
        <v>#N/A</v>
      </c>
      <c r="Z61" s="12" t="e">
        <f>IF($E$2=1,a!D3249,IF($E$2=2,a!D3309,IF($E$2=3,a!D3369,"")))</f>
        <v>#N/A</v>
      </c>
      <c r="AA61" s="76" t="e">
        <f>IF($E$2=1,a!E3249,IF($E$2=2,a!E3309,IF($E$2=3,a!E3369,"")))</f>
        <v>#N/A</v>
      </c>
      <c r="AB61" s="12" t="e">
        <f>IF($E$2=1,a!F3249,IF($E$2=2,a!F3309,IF($E$2=3,a!F3369,"")))</f>
        <v>#N/A</v>
      </c>
      <c r="AD61" s="12" t="e">
        <f>IF($E$2=1,a!D3429,IF($E$2=2,a!D3589,IF($E$2=3,a!D3749,IF($E$2=91,a!D3909,IF($E$2=92,a!D4069,"")))))</f>
        <v>#N/A</v>
      </c>
      <c r="AE61" s="76" t="e">
        <f>IF($E$2=1,a!E3429,IF($E$2=2,a!E3589,IF($E$2=3,a!E3749,IF($E$2=91,a!E3909,IF($E$2=92,a!E4069,"")))))</f>
        <v>#N/A</v>
      </c>
      <c r="AF61" s="12">
        <v>93</v>
      </c>
      <c r="AH61" s="12"/>
      <c r="AI61" s="76"/>
      <c r="AJ61" s="77"/>
      <c r="AK61" s="162"/>
      <c r="AL61" s="162"/>
      <c r="AM61" s="162"/>
    </row>
    <row r="62" spans="2:39" x14ac:dyDescent="0.4">
      <c r="B62" s="12" t="e">
        <f t="shared" si="5"/>
        <v>#N/A</v>
      </c>
      <c r="C62" s="76" t="e">
        <f t="shared" si="6"/>
        <v>#N/A</v>
      </c>
      <c r="D62" s="12" t="e">
        <f t="shared" si="7"/>
        <v>#N/A</v>
      </c>
      <c r="F62" s="12" t="e">
        <f>IF($E$2=1,a!D60,IF($E$2=2,a!D140,IF($E$2=3,a!D220,IF($E$2=4,a!D300,IF($E$2=5,a!D380,IF($E$2=6,a!D460,IF($E$2=7,a!D540,"")))))))</f>
        <v>#N/A</v>
      </c>
      <c r="G62" s="76" t="e">
        <f>IF($E$2=1,a!E60,IF($E$2=2,a!E140,IF($E$2=3,a!E220,IF($E$2=4,a!E300,IF($E$2=5,a!E380,IF($E$2=6,a!E460,IF($E$2=7,a!E540,"")))))))</f>
        <v>#N/A</v>
      </c>
      <c r="H62" s="12" t="e">
        <f>IF($E$2=1,a!F60,IF($E$2=2,a!F140,IF($E$2=3,a!F220,IF($E$2=4,a!F300,IF($E$2=5,a!F380,IF($E$2=6,a!F460,IF($E$2=7,a!F540,"")))))))</f>
        <v>#N/A</v>
      </c>
      <c r="J62" s="12" t="e">
        <f>IF($E$2=1,a!D620,IF($E$2=2,a!D740,IF($E$2=3,a!D860,IF($E$2=4,a!D980,IF($E$2=5,a!D1080,"")))))</f>
        <v>#N/A</v>
      </c>
      <c r="K62" s="76" t="e">
        <f>IF($E$2=1,a!E620,IF($E$2=2,a!E740,IF($E$2=3,a!E860,IF($E$2=4,a!E980,IF($E$2=5,a!E1080,"")))))</f>
        <v>#N/A</v>
      </c>
      <c r="L62" s="12" t="e">
        <f>IF($E$2=1,a!F620,IF($E$2=2,a!F740,IF($E$2=3,a!F860,IF($E$2=4,a!F980,IF($E$2=5,a!F1080,"")))))</f>
        <v>#N/A</v>
      </c>
      <c r="M62" s="161"/>
      <c r="N62" s="12" t="e">
        <f>IF($E$2=1,a!D1180,IF($E$2=2,a!D1330,IF($E$2=3,a!D1480,IF($E$2=4,a!D1630,IF($E$2=5,a!D1780,IF($E$2=6,a!D1930,""))))))</f>
        <v>#N/A</v>
      </c>
      <c r="O62" s="76" t="e">
        <f>IF($E$2=1,a!E1180,IF($E$2=2,a!E1330,IF($E$2=3,a!E1480,IF($E$2=4,a!E1630,IF($E$2=5,a!E1780,IF($E$2=6,a!E1930,""))))))</f>
        <v>#N/A</v>
      </c>
      <c r="P62" s="12" t="e">
        <f>IF($E$2=1,a!F1180,IF($E$2=2,a!F1330,IF($E$2=3,a!F1480,IF($E$2=4,a!F1630,IF($E$2=5,a!F1780,IF($E$2=6,a!F1930,""))))))</f>
        <v>#N/A</v>
      </c>
      <c r="Q62" s="12"/>
      <c r="R62" s="12" t="e">
        <f>IF($E$2=1,a!D2080,IF($E$2=2,a!D2180,IF($E$2=3,a!D2280,IF($E$2=4,a!D2380,IF($E$2=5,a!D2480,IF($E$2=6,a!D2580,""))))))</f>
        <v>#N/A</v>
      </c>
      <c r="S62" s="76" t="e">
        <f>IF($E$2=1,a!E2080,IF($E$2=2,a!E2180,IF($E$2=3,a!E2280,IF($E$2=4,a!E2380,IF($E$2=5,a!E2480,IF($E$2=6,a!E2580,""))))))</f>
        <v>#N/A</v>
      </c>
      <c r="T62" s="12" t="e">
        <f>IF($E$2=1,a!F2080,IF($E$2=2,a!F2180,IF($E$2=3,a!F2280,IF($E$2=4,a!F2380,IF($E$2=5,a!F2480,IF($E$2=6,a!F2580,""))))))</f>
        <v>#N/A</v>
      </c>
      <c r="V62" s="12" t="e">
        <f>IF($E$2=1,a!D2680,IF($E$2=2,a!D2750,IF($E$2=3,a!D2820,IF($E$2=4,a!D2890,IF($E$2=5,a!D2960,IF($E$2=6,a!D3030,IF($E$2=7,a!D3180,"")))))))</f>
        <v>#N/A</v>
      </c>
      <c r="W62" s="76" t="e">
        <f>IF($E$2=1,a!E2680,IF($E$2=2,a!E2750,IF($E$2=3,a!E2820,IF($E$2=4,a!E2890,IF($E$2=5,a!E2960,IF($E$2=6,a!E3030,IF($E$2=7,a!E3180,"")))))))</f>
        <v>#N/A</v>
      </c>
      <c r="X62" s="12" t="e">
        <f>IF($E$2=1,a!F2680,IF($E$2=2,a!F2750,IF($E$2=3,a!F2820,IF($E$2=4,a!F2890,IF($E$2=5,a!F2960,IF($E$2=6,a!F3030,IF($E$2=7,a!F3180,"")))))))</f>
        <v>#N/A</v>
      </c>
      <c r="Z62" s="12" t="e">
        <f>IF($E$2=1,a!D3250,IF($E$2=2,a!D3310,IF($E$2=3,a!D3370,"")))</f>
        <v>#N/A</v>
      </c>
      <c r="AA62" s="76" t="e">
        <f>IF($E$2=1,a!E3250,IF($E$2=2,a!E3310,IF($E$2=3,a!E3370,"")))</f>
        <v>#N/A</v>
      </c>
      <c r="AB62" s="12" t="e">
        <f>IF($E$2=1,a!F3250,IF($E$2=2,a!F3310,IF($E$2=3,a!F3370,"")))</f>
        <v>#N/A</v>
      </c>
      <c r="AD62" s="12" t="e">
        <f>IF($E$2=1,a!D3430,IF($E$2=2,a!D3590,IF($E$2=3,a!D3750,IF($E$2=91,a!D3910,IF($E$2=92,a!D4070,"")))))</f>
        <v>#N/A</v>
      </c>
      <c r="AE62" s="76" t="e">
        <f>IF($E$2=1,a!E3430,IF($E$2=2,a!E3590,IF($E$2=3,a!E3750,IF($E$2=91,a!E3910,IF($E$2=92,a!E4070,"")))))</f>
        <v>#N/A</v>
      </c>
      <c r="AF62" s="12">
        <v>94</v>
      </c>
      <c r="AH62" s="12"/>
      <c r="AI62" s="76"/>
      <c r="AJ62" s="77"/>
      <c r="AK62" s="162"/>
      <c r="AL62" s="162"/>
      <c r="AM62" s="162"/>
    </row>
    <row r="63" spans="2:39" x14ac:dyDescent="0.4">
      <c r="B63" s="12" t="e">
        <f t="shared" si="5"/>
        <v>#N/A</v>
      </c>
      <c r="C63" s="76" t="e">
        <f t="shared" si="6"/>
        <v>#N/A</v>
      </c>
      <c r="D63" s="12" t="e">
        <f t="shared" si="7"/>
        <v>#N/A</v>
      </c>
      <c r="F63" s="12" t="e">
        <f>IF($E$2=1,a!D61,IF($E$2=2,a!D141,IF($E$2=3,a!D221,IF($E$2=4,a!D301,IF($E$2=5,a!D381,IF($E$2=6,a!D461,IF($E$2=7,a!D541,"")))))))</f>
        <v>#N/A</v>
      </c>
      <c r="G63" s="76" t="e">
        <f>IF($E$2=1,a!E61,IF($E$2=2,a!E141,IF($E$2=3,a!E221,IF($E$2=4,a!E301,IF($E$2=5,a!E381,IF($E$2=6,a!E461,IF($E$2=7,a!E541,"")))))))</f>
        <v>#N/A</v>
      </c>
      <c r="H63" s="12" t="e">
        <f>IF($E$2=1,a!F61,IF($E$2=2,a!F141,IF($E$2=3,a!F221,IF($E$2=4,a!F301,IF($E$2=5,a!F381,IF($E$2=6,a!F461,IF($E$2=7,a!F541,"")))))))</f>
        <v>#N/A</v>
      </c>
      <c r="J63" s="12" t="e">
        <f>IF($E$2=1,a!D621,IF($E$2=2,a!D741,IF($E$2=3,a!D861,IF($E$2=4,a!D981,IF($E$2=5,a!D1081,"")))))</f>
        <v>#N/A</v>
      </c>
      <c r="K63" s="76" t="e">
        <f>IF($E$2=1,a!E621,IF($E$2=2,a!E741,IF($E$2=3,a!E861,IF($E$2=4,a!E981,IF($E$2=5,a!E1081,"")))))</f>
        <v>#N/A</v>
      </c>
      <c r="L63" s="12" t="e">
        <f>IF($E$2=1,a!F621,IF($E$2=2,a!F741,IF($E$2=3,a!F861,IF($E$2=4,a!F981,IF($E$2=5,a!F1081,"")))))</f>
        <v>#N/A</v>
      </c>
      <c r="M63" s="161"/>
      <c r="N63" s="12" t="e">
        <f>IF($E$2=1,a!D1181,IF($E$2=2,a!D1331,IF($E$2=3,a!D1481,IF($E$2=4,a!D1631,IF($E$2=5,a!D1781,IF($E$2=6,a!D1931,""))))))</f>
        <v>#N/A</v>
      </c>
      <c r="O63" s="76" t="e">
        <f>IF($E$2=1,a!E1181,IF($E$2=2,a!E1331,IF($E$2=3,a!E1481,IF($E$2=4,a!E1631,IF($E$2=5,a!E1781,IF($E$2=6,a!E1931,""))))))</f>
        <v>#N/A</v>
      </c>
      <c r="P63" s="12" t="e">
        <f>IF($E$2=1,a!F1181,IF($E$2=2,a!F1331,IF($E$2=3,a!F1481,IF($E$2=4,a!F1631,IF($E$2=5,a!F1781,IF($E$2=6,a!F1931,""))))))</f>
        <v>#N/A</v>
      </c>
      <c r="Q63" s="12"/>
      <c r="R63" s="12" t="e">
        <f>IF($E$2=1,a!D2081,IF($E$2=2,a!D2181,IF($E$2=3,a!D2281,IF($E$2=4,a!D2381,IF($E$2=5,a!D2481,IF($E$2=6,a!D2581,""))))))</f>
        <v>#N/A</v>
      </c>
      <c r="S63" s="76" t="e">
        <f>IF($E$2=1,a!E2081,IF($E$2=2,a!E2181,IF($E$2=3,a!E2281,IF($E$2=4,a!E2381,IF($E$2=5,a!E2481,IF($E$2=6,a!E2581,""))))))</f>
        <v>#N/A</v>
      </c>
      <c r="T63" s="12" t="e">
        <f>IF($E$2=1,a!F2081,IF($E$2=2,a!F2181,IF($E$2=3,a!F2281,IF($E$2=4,a!F2381,IF($E$2=5,a!F2481,IF($E$2=6,a!F2581,""))))))</f>
        <v>#N/A</v>
      </c>
      <c r="V63" s="12" t="e">
        <f>IF($E$2=1,a!D2681,IF($E$2=2,a!D2751,IF($E$2=3,a!D2821,IF($E$2=4,a!D2891,IF($E$2=5,a!D2961,IF($E$2=6,a!D3031,IF($E$2=7,a!D3181,"")))))))</f>
        <v>#N/A</v>
      </c>
      <c r="W63" s="76" t="e">
        <f>IF($E$2=1,a!E2681,IF($E$2=2,a!E2751,IF($E$2=3,a!E2821,IF($E$2=4,a!E2891,IF($E$2=5,a!E2961,IF($E$2=6,a!E3031,IF($E$2=7,a!E3181,"")))))))</f>
        <v>#N/A</v>
      </c>
      <c r="X63" s="12" t="e">
        <f>IF($E$2=1,a!F2681,IF($E$2=2,a!F2751,IF($E$2=3,a!F2821,IF($E$2=4,a!F2891,IF($E$2=5,a!F2961,IF($E$2=6,a!F3031,IF($E$2=7,a!F3181,"")))))))</f>
        <v>#N/A</v>
      </c>
      <c r="Z63" s="12" t="e">
        <f>IF($E$2=1,a!D3251,IF($E$2=2,a!D3311,IF($E$2=3,a!D3371,"")))</f>
        <v>#N/A</v>
      </c>
      <c r="AA63" s="76" t="e">
        <f>IF($E$2=1,a!E3251,IF($E$2=2,a!E3311,IF($E$2=3,a!E3371,"")))</f>
        <v>#N/A</v>
      </c>
      <c r="AB63" s="12" t="e">
        <f>IF($E$2=1,a!F3251,IF($E$2=2,a!F3311,IF($E$2=3,a!F3371,"")))</f>
        <v>#N/A</v>
      </c>
      <c r="AD63" s="12" t="e">
        <f>IF($E$2=1,a!D3431,IF($E$2=2,a!D3591,IF($E$2=3,a!D3751,IF($E$2=91,a!D3911,IF($E$2=92,a!D4071,"")))))</f>
        <v>#N/A</v>
      </c>
      <c r="AE63" s="76" t="e">
        <f>IF($E$2=1,a!E3431,IF($E$2=2,a!E3591,IF($E$2=3,a!E3751,IF($E$2=91,a!E3911,IF($E$2=92,a!E4071,"")))))</f>
        <v>#N/A</v>
      </c>
      <c r="AF63" s="12">
        <v>95</v>
      </c>
      <c r="AH63" s="12"/>
      <c r="AI63" s="76"/>
      <c r="AJ63" s="77"/>
      <c r="AK63" s="162"/>
      <c r="AL63" s="162"/>
      <c r="AM63" s="162"/>
    </row>
    <row r="64" spans="2:39" x14ac:dyDescent="0.4">
      <c r="B64" s="12" t="e">
        <f t="shared" si="5"/>
        <v>#N/A</v>
      </c>
      <c r="C64" s="76" t="e">
        <f t="shared" si="6"/>
        <v>#N/A</v>
      </c>
      <c r="D64" s="12" t="e">
        <f t="shared" si="7"/>
        <v>#N/A</v>
      </c>
      <c r="F64" s="12" t="e">
        <f>IF($E$2=1,a!D62,IF($E$2=2,a!D142,IF($E$2=3,a!D222,IF($E$2=4,a!D302,IF($E$2=5,a!D382,IF($E$2=6,a!D462,IF($E$2=7,a!D542,"")))))))</f>
        <v>#N/A</v>
      </c>
      <c r="G64" s="76" t="e">
        <f>IF($E$2=1,a!E62,IF($E$2=2,a!E142,IF($E$2=3,a!E222,IF($E$2=4,a!E302,IF($E$2=5,a!E382,IF($E$2=6,a!E462,IF($E$2=7,a!E542,"")))))))</f>
        <v>#N/A</v>
      </c>
      <c r="H64" s="12" t="e">
        <f>IF($E$2=1,a!F62,IF($E$2=2,a!F142,IF($E$2=3,a!F222,IF($E$2=4,a!F302,IF($E$2=5,a!F382,IF($E$2=6,a!F462,IF($E$2=7,a!F542,"")))))))</f>
        <v>#N/A</v>
      </c>
      <c r="J64" s="12" t="e">
        <f>IF($E$2=1,a!D622,IF($E$2=2,a!D742,IF($E$2=3,a!D862,IF($E$2=4,a!D982,IF($E$2=5,a!D1082,"")))))</f>
        <v>#N/A</v>
      </c>
      <c r="K64" s="76" t="e">
        <f>IF($E$2=1,a!E622,IF($E$2=2,a!E742,IF($E$2=3,a!E862,IF($E$2=4,a!E982,IF($E$2=5,a!E1082,"")))))</f>
        <v>#N/A</v>
      </c>
      <c r="L64" s="12" t="e">
        <f>IF($E$2=1,a!F622,IF($E$2=2,a!F742,IF($E$2=3,a!F862,IF($E$2=4,a!F982,IF($E$2=5,a!F1082,"")))))</f>
        <v>#N/A</v>
      </c>
      <c r="M64" s="161"/>
      <c r="N64" s="12" t="e">
        <f>IF($E$2=1,a!D1182,IF($E$2=2,a!D1332,IF($E$2=3,a!D1482,IF($E$2=4,a!D1632,IF($E$2=5,a!D1782,IF($E$2=6,a!D1932,""))))))</f>
        <v>#N/A</v>
      </c>
      <c r="O64" s="76" t="e">
        <f>IF($E$2=1,a!E1182,IF($E$2=2,a!E1332,IF($E$2=3,a!E1482,IF($E$2=4,a!E1632,IF($E$2=5,a!E1782,IF($E$2=6,a!E1932,""))))))</f>
        <v>#N/A</v>
      </c>
      <c r="P64" s="12" t="e">
        <f>IF($E$2=1,a!F1182,IF($E$2=2,a!F1332,IF($E$2=3,a!F1482,IF($E$2=4,a!F1632,IF($E$2=5,a!F1782,IF($E$2=6,a!F1932,""))))))</f>
        <v>#N/A</v>
      </c>
      <c r="Q64" s="12"/>
      <c r="R64" s="12" t="e">
        <f>IF($E$2=1,a!D2082,IF($E$2=2,a!D2182,IF($E$2=3,a!D2282,IF($E$2=4,a!D2382,IF($E$2=5,a!D2482,IF($E$2=6,a!D2582,""))))))</f>
        <v>#N/A</v>
      </c>
      <c r="S64" s="76" t="e">
        <f>IF($E$2=1,a!E2082,IF($E$2=2,a!E2182,IF($E$2=3,a!E2282,IF($E$2=4,a!E2382,IF($E$2=5,a!E2482,IF($E$2=6,a!E2582,""))))))</f>
        <v>#N/A</v>
      </c>
      <c r="T64" s="12" t="e">
        <f>IF($E$2=1,a!F2082,IF($E$2=2,a!F2182,IF($E$2=3,a!F2282,IF($E$2=4,a!F2382,IF($E$2=5,a!F2482,IF($E$2=6,a!F2582,""))))))</f>
        <v>#N/A</v>
      </c>
      <c r="V64" s="12" t="e">
        <f>IF($E$2=1,a!D2682,IF($E$2=2,a!D2752,IF($E$2=3,a!D2822,IF($E$2=4,a!D2892,IF($E$2=5,a!D2962,IF($E$2=6,a!D3032,IF($E$2=7,a!D3182,"")))))))</f>
        <v>#N/A</v>
      </c>
      <c r="W64" s="76" t="e">
        <f>IF($E$2=1,a!E2682,IF($E$2=2,a!E2752,IF($E$2=3,a!E2822,IF($E$2=4,a!E2892,IF($E$2=5,a!E2962,IF($E$2=6,a!E3032,IF($E$2=7,a!E3182,"")))))))</f>
        <v>#N/A</v>
      </c>
      <c r="X64" s="12" t="e">
        <f>IF($E$2=1,a!F2682,IF($E$2=2,a!F2752,IF($E$2=3,a!F2822,IF($E$2=4,a!F2892,IF($E$2=5,a!F2962,IF($E$2=6,a!F3032,IF($E$2=7,a!F3182,"")))))))</f>
        <v>#N/A</v>
      </c>
      <c r="Z64" s="12" t="e">
        <f>IF($E$2=1,a!D3252,IF($E$2=2,a!D3312,IF($E$2=3,a!D3372,"")))</f>
        <v>#N/A</v>
      </c>
      <c r="AA64" s="76" t="e">
        <f>IF($E$2=1,a!E3252,IF($E$2=2,a!E3312,IF($E$2=3,a!E3372,"")))</f>
        <v>#N/A</v>
      </c>
      <c r="AB64" s="12" t="e">
        <f>IF($E$2=1,a!F3252,IF($E$2=2,a!F3312,IF($E$2=3,a!F3372,"")))</f>
        <v>#N/A</v>
      </c>
      <c r="AD64" s="12" t="e">
        <f>IF($E$2=1,a!D3432,IF($E$2=2,a!D3592,IF($E$2=3,a!D3752,IF($E$2=91,a!D3912,IF($E$2=92,a!D4072,"")))))</f>
        <v>#N/A</v>
      </c>
      <c r="AE64" s="76" t="e">
        <f>IF($E$2=1,a!E3432,IF($E$2=2,a!E3592,IF($E$2=3,a!E3752,IF($E$2=91,a!E3912,IF($E$2=92,a!E4072,"")))))</f>
        <v>#N/A</v>
      </c>
      <c r="AF64" s="12">
        <v>95</v>
      </c>
      <c r="AH64" s="12"/>
      <c r="AI64" s="76"/>
      <c r="AJ64" s="77"/>
      <c r="AK64" s="162"/>
      <c r="AL64" s="162"/>
      <c r="AM64" s="162"/>
    </row>
    <row r="65" spans="2:39" x14ac:dyDescent="0.4">
      <c r="B65" s="12" t="e">
        <f t="shared" si="5"/>
        <v>#N/A</v>
      </c>
      <c r="C65" s="76" t="e">
        <f t="shared" si="6"/>
        <v>#N/A</v>
      </c>
      <c r="D65" s="12" t="e">
        <f t="shared" si="7"/>
        <v>#N/A</v>
      </c>
      <c r="F65" s="12" t="e">
        <f>IF($E$2=1,a!D63,IF($E$2=2,a!D143,IF($E$2=3,a!D223,IF($E$2=4,a!D303,IF($E$2=5,a!D383,IF($E$2=6,a!D463,IF($E$2=7,a!D543,"")))))))</f>
        <v>#N/A</v>
      </c>
      <c r="G65" s="76" t="e">
        <f>IF($E$2=1,a!E63,IF($E$2=2,a!E143,IF($E$2=3,a!E223,IF($E$2=4,a!E303,IF($E$2=5,a!E383,IF($E$2=6,a!E463,IF($E$2=7,a!E543,"")))))))</f>
        <v>#N/A</v>
      </c>
      <c r="H65" s="12" t="e">
        <f>IF($E$2=1,a!F63,IF($E$2=2,a!F143,IF($E$2=3,a!F223,IF($E$2=4,a!F303,IF($E$2=5,a!F383,IF($E$2=6,a!F463,IF($E$2=7,a!F543,"")))))))</f>
        <v>#N/A</v>
      </c>
      <c r="J65" s="12" t="e">
        <f>IF($E$2=1,a!D623,IF($E$2=2,a!D743,IF($E$2=3,a!D863,IF($E$2=4,a!D983,IF($E$2=5,a!D1083,"")))))</f>
        <v>#N/A</v>
      </c>
      <c r="K65" s="76" t="e">
        <f>IF($E$2=1,a!E623,IF($E$2=2,a!E743,IF($E$2=3,a!E863,IF($E$2=4,a!E983,IF($E$2=5,a!E1083,"")))))</f>
        <v>#N/A</v>
      </c>
      <c r="L65" s="12" t="e">
        <f>IF($E$2=1,a!F623,IF($E$2=2,a!F743,IF($E$2=3,a!F863,IF($E$2=4,a!F983,IF($E$2=5,a!F1083,"")))))</f>
        <v>#N/A</v>
      </c>
      <c r="M65" s="161"/>
      <c r="N65" s="12" t="e">
        <f>IF($E$2=1,a!D1183,IF($E$2=2,a!D1333,IF($E$2=3,a!D1483,IF($E$2=4,a!D1633,IF($E$2=5,a!D1783,IF($E$2=6,a!D1933,""))))))</f>
        <v>#N/A</v>
      </c>
      <c r="O65" s="76" t="e">
        <f>IF($E$2=1,a!E1183,IF($E$2=2,a!E1333,IF($E$2=3,a!E1483,IF($E$2=4,a!E1633,IF($E$2=5,a!E1783,IF($E$2=6,a!E1933,""))))))</f>
        <v>#N/A</v>
      </c>
      <c r="P65" s="12" t="e">
        <f>IF($E$2=1,a!F1183,IF($E$2=2,a!F1333,IF($E$2=3,a!F1483,IF($E$2=4,a!F1633,IF($E$2=5,a!F1783,IF($E$2=6,a!F1933,""))))))</f>
        <v>#N/A</v>
      </c>
      <c r="Q65" s="12"/>
      <c r="R65" s="12" t="e">
        <f>IF($E$2=1,a!D2083,IF($E$2=2,a!D2183,IF($E$2=3,a!D2283,IF($E$2=4,a!D2383,IF($E$2=5,a!D2483,IF($E$2=6,a!D2583,""))))))</f>
        <v>#N/A</v>
      </c>
      <c r="S65" s="76" t="e">
        <f>IF($E$2=1,a!E2083,IF($E$2=2,a!E2183,IF($E$2=3,a!E2283,IF($E$2=4,a!E2383,IF($E$2=5,a!E2483,IF($E$2=6,a!E2583,""))))))</f>
        <v>#N/A</v>
      </c>
      <c r="T65" s="12" t="e">
        <f>IF($E$2=1,a!F2083,IF($E$2=2,a!F2183,IF($E$2=3,a!F2283,IF($E$2=4,a!F2383,IF($E$2=5,a!F2483,IF($E$2=6,a!F2583,""))))))</f>
        <v>#N/A</v>
      </c>
      <c r="V65" s="12" t="e">
        <f>IF($E$2=1,a!D2683,IF($E$2=2,a!D2753,IF($E$2=3,a!D2823,IF($E$2=4,a!D2893,IF($E$2=5,a!D2963,IF($E$2=6,a!D3033,IF($E$2=7,a!D3183,"")))))))</f>
        <v>#N/A</v>
      </c>
      <c r="W65" s="76" t="e">
        <f>IF($E$2=1,a!E2683,IF($E$2=2,a!E2753,IF($E$2=3,a!E2823,IF($E$2=4,a!E2893,IF($E$2=5,a!E2963,IF($E$2=6,a!E3033,IF($E$2=7,a!E3183,"")))))))</f>
        <v>#N/A</v>
      </c>
      <c r="X65" s="12" t="e">
        <f>IF($E$2=1,a!F2683,IF($E$2=2,a!F2753,IF($E$2=3,a!F2823,IF($E$2=4,a!F2893,IF($E$2=5,a!F2963,IF($E$2=6,a!F3033,IF($E$2=7,a!F3183,"")))))))</f>
        <v>#N/A</v>
      </c>
      <c r="Z65" s="12" t="e">
        <f>IF($E$2=1,a!D3253,IF($E$2=2,a!D3313,IF($E$2=3,a!D3373,"")))</f>
        <v>#N/A</v>
      </c>
      <c r="AA65" s="76" t="e">
        <f>IF($E$2=1,a!E3253,IF($E$2=2,a!E3313,IF($E$2=3,a!E3373,"")))</f>
        <v>#N/A</v>
      </c>
      <c r="AB65" s="12" t="e">
        <f>IF($E$2=1,a!F3253,IF($E$2=2,a!F3313,IF($E$2=3,a!F3373,"")))</f>
        <v>#N/A</v>
      </c>
      <c r="AD65" s="12" t="e">
        <f>IF($E$2=1,a!D3433,IF($E$2=2,a!D3593,IF($E$2=3,a!D3753,IF($E$2=91,a!D3913,IF($E$2=92,a!D4073,"")))))</f>
        <v>#N/A</v>
      </c>
      <c r="AE65" s="76" t="e">
        <f>IF($E$2=1,a!E3433,IF($E$2=2,a!E3593,IF($E$2=3,a!E3753,IF($E$2=91,a!E3913,IF($E$2=92,a!E4073,"")))))</f>
        <v>#N/A</v>
      </c>
      <c r="AF65" s="12">
        <v>96</v>
      </c>
      <c r="AH65" s="12"/>
      <c r="AI65" s="76"/>
      <c r="AJ65" s="77"/>
      <c r="AK65" s="162"/>
      <c r="AL65" s="162"/>
      <c r="AM65" s="162"/>
    </row>
    <row r="66" spans="2:39" x14ac:dyDescent="0.4">
      <c r="B66" s="12" t="e">
        <f t="shared" si="5"/>
        <v>#N/A</v>
      </c>
      <c r="C66" s="76" t="e">
        <f t="shared" si="6"/>
        <v>#N/A</v>
      </c>
      <c r="D66" s="12" t="e">
        <f t="shared" si="7"/>
        <v>#N/A</v>
      </c>
      <c r="F66" s="12" t="e">
        <f>IF($E$2=1,a!D64,IF($E$2=2,a!D144,IF($E$2=3,a!D224,IF($E$2=4,a!D304,IF($E$2=5,a!D384,IF($E$2=6,a!D464,IF($E$2=7,a!D544,"")))))))</f>
        <v>#N/A</v>
      </c>
      <c r="G66" s="76" t="e">
        <f>IF($E$2=1,a!E64,IF($E$2=2,a!E144,IF($E$2=3,a!E224,IF($E$2=4,a!E304,IF($E$2=5,a!E384,IF($E$2=6,a!E464,IF($E$2=7,a!E544,"")))))))</f>
        <v>#N/A</v>
      </c>
      <c r="H66" s="12" t="e">
        <f>IF($E$2=1,a!F64,IF($E$2=2,a!F144,IF($E$2=3,a!F224,IF($E$2=4,a!F304,IF($E$2=5,a!F384,IF($E$2=6,a!F464,IF($E$2=7,a!F544,"")))))))</f>
        <v>#N/A</v>
      </c>
      <c r="J66" s="12" t="e">
        <f>IF($E$2=1,a!D624,IF($E$2=2,a!D744,IF($E$2=3,a!D864,IF($E$2=4,a!D984,IF($E$2=5,a!D1084,"")))))</f>
        <v>#N/A</v>
      </c>
      <c r="K66" s="76" t="e">
        <f>IF($E$2=1,a!E624,IF($E$2=2,a!E744,IF($E$2=3,a!E864,IF($E$2=4,a!E984,IF($E$2=5,a!E1084,"")))))</f>
        <v>#N/A</v>
      </c>
      <c r="L66" s="12" t="e">
        <f>IF($E$2=1,a!F624,IF($E$2=2,a!F744,IF($E$2=3,a!F864,IF($E$2=4,a!F984,IF($E$2=5,a!F1084,"")))))</f>
        <v>#N/A</v>
      </c>
      <c r="M66" s="161"/>
      <c r="N66" s="12" t="e">
        <f>IF($E$2=1,a!D1184,IF($E$2=2,a!D1334,IF($E$2=3,a!D1484,IF($E$2=4,a!D1634,IF($E$2=5,a!D1784,IF($E$2=6,a!D1934,""))))))</f>
        <v>#N/A</v>
      </c>
      <c r="O66" s="76" t="e">
        <f>IF($E$2=1,a!E1184,IF($E$2=2,a!E1334,IF($E$2=3,a!E1484,IF($E$2=4,a!E1634,IF($E$2=5,a!E1784,IF($E$2=6,a!E1934,""))))))</f>
        <v>#N/A</v>
      </c>
      <c r="P66" s="12" t="e">
        <f>IF($E$2=1,a!F1184,IF($E$2=2,a!F1334,IF($E$2=3,a!F1484,IF($E$2=4,a!F1634,IF($E$2=5,a!F1784,IF($E$2=6,a!F1934,""))))))</f>
        <v>#N/A</v>
      </c>
      <c r="Q66" s="12"/>
      <c r="R66" s="12" t="e">
        <f>IF($E$2=1,a!D2084,IF($E$2=2,a!D2184,IF($E$2=3,a!D2284,IF($E$2=4,a!D2384,IF($E$2=5,a!D2484,IF($E$2=6,a!D2584,""))))))</f>
        <v>#N/A</v>
      </c>
      <c r="S66" s="76" t="e">
        <f>IF($E$2=1,a!E2084,IF($E$2=2,a!E2184,IF($E$2=3,a!E2284,IF($E$2=4,a!E2384,IF($E$2=5,a!E2484,IF($E$2=6,a!E2584,""))))))</f>
        <v>#N/A</v>
      </c>
      <c r="T66" s="12" t="e">
        <f>IF($E$2=1,a!F2084,IF($E$2=2,a!F2184,IF($E$2=3,a!F2284,IF($E$2=4,a!F2384,IF($E$2=5,a!F2484,IF($E$2=6,a!F2584,""))))))</f>
        <v>#N/A</v>
      </c>
      <c r="V66" s="12" t="e">
        <f>IF($E$2=1,a!D2684,IF($E$2=2,a!D2754,IF($E$2=3,a!D2824,IF($E$2=4,a!D2894,IF($E$2=5,a!D2964,IF($E$2=6,a!D3034,IF($E$2=7,a!D3184,"")))))))</f>
        <v>#N/A</v>
      </c>
      <c r="W66" s="76" t="e">
        <f>IF($E$2=1,a!E2684,IF($E$2=2,a!E2754,IF($E$2=3,a!E2824,IF($E$2=4,a!E2894,IF($E$2=5,a!E2964,IF($E$2=6,a!E3034,IF($E$2=7,a!E3184,"")))))))</f>
        <v>#N/A</v>
      </c>
      <c r="X66" s="12" t="e">
        <f>IF($E$2=1,a!F2684,IF($E$2=2,a!F2754,IF($E$2=3,a!F2824,IF($E$2=4,a!F2894,IF($E$2=5,a!F2964,IF($E$2=6,a!F3034,IF($E$2=7,a!F3184,"")))))))</f>
        <v>#N/A</v>
      </c>
      <c r="Z66" s="12" t="e">
        <f>IF($E$2=1,a!D3254,IF($E$2=2,a!D3314,IF($E$2=3,a!D3374,"")))</f>
        <v>#N/A</v>
      </c>
      <c r="AA66" s="76" t="e">
        <f>IF($E$2=1,a!E3254,IF($E$2=2,a!E3314,IF($E$2=3,a!E3374,"")))</f>
        <v>#N/A</v>
      </c>
      <c r="AB66" s="12" t="e">
        <f>IF($E$2=1,a!F3254,IF($E$2=2,a!F3314,IF($E$2=3,a!F3374,"")))</f>
        <v>#N/A</v>
      </c>
      <c r="AD66" s="12" t="e">
        <f>IF($E$2=1,a!D3434,IF($E$2=2,a!D3594,IF($E$2=3,a!D3754,IF($E$2=91,a!D3914,IF($E$2=92,a!D4074,"")))))</f>
        <v>#N/A</v>
      </c>
      <c r="AE66" s="76" t="e">
        <f>IF($E$2=1,a!E3434,IF($E$2=2,a!E3594,IF($E$2=3,a!E3754,IF($E$2=91,a!E3914,IF($E$2=92,a!E4074,"")))))</f>
        <v>#N/A</v>
      </c>
      <c r="AF66" s="12">
        <v>97</v>
      </c>
      <c r="AH66" s="12"/>
      <c r="AI66" s="76"/>
      <c r="AJ66" s="77"/>
      <c r="AK66" s="162"/>
      <c r="AL66" s="162"/>
      <c r="AM66" s="162"/>
    </row>
    <row r="67" spans="2:39" x14ac:dyDescent="0.4">
      <c r="B67" s="12" t="e">
        <f>IF($C$2=1,F67,IF($C$2=2,J67,IF($C$2=3,N67,IF($C$2=4,R67,IF($C$2=5,V67,IF($C$2=6,"",IF($C$2=7,AD67,IF($C$2=8,"",""))))))))</f>
        <v>#N/A</v>
      </c>
      <c r="C67" s="76" t="e">
        <f>IF($C$2=1,G67,IF($C$2=2,K67,IF($C$2=3,O67,IF($C$2=4,S67,IF($C$2=5,W67,IF($C$2=6,"",IF($C$2=7,AE67,IF($C$2=8,"",""))))))))</f>
        <v>#N/A</v>
      </c>
      <c r="D67" s="12" t="e">
        <f>IF($C$2=1,H67,IF($C$2=2,L67,IF($C$2=3,P67,IF($C$2=4,T67,IF($C$2=5,X67,IF($C$2=6,"",IF($C$2=7,AF67,IF($C$2=8,"",""))))))))</f>
        <v>#N/A</v>
      </c>
      <c r="F67" s="12" t="e">
        <f>IF($E$2=1,a!D65,IF($E$2=2,a!D145,IF($E$2=3,a!D225,IF($E$2=4,a!D305,IF($E$2=5,a!D385,IF($E$2=6,a!D465,IF($E$2=7,a!D545,"")))))))</f>
        <v>#N/A</v>
      </c>
      <c r="G67" s="76" t="e">
        <f>IF($E$2=1,a!E65,IF($E$2=2,a!E145,IF($E$2=3,a!E225,IF($E$2=4,a!E305,IF($E$2=5,a!E385,IF($E$2=6,a!E465,IF($E$2=7,a!E545,"")))))))</f>
        <v>#N/A</v>
      </c>
      <c r="H67" s="12" t="e">
        <f>IF($E$2=1,a!F65,IF($E$2=2,a!F145,IF($E$2=3,a!F225,IF($E$2=4,a!F305,IF($E$2=5,a!F385,IF($E$2=6,a!F465,IF($E$2=7,a!F545,"")))))))</f>
        <v>#N/A</v>
      </c>
      <c r="J67" s="12" t="e">
        <f>IF($E$2=1,a!D625,IF($E$2=2,a!D745,IF($E$2=3,a!D865,IF($E$2=4,a!D985,IF($E$2=5,a!D1085,"")))))</f>
        <v>#N/A</v>
      </c>
      <c r="K67" s="76" t="e">
        <f>IF($E$2=1,a!E625,IF($E$2=2,a!E745,IF($E$2=3,a!E865,IF($E$2=4,a!E985,IF($E$2=5,a!E1085,"")))))</f>
        <v>#N/A</v>
      </c>
      <c r="L67" s="12" t="e">
        <f>IF($E$2=1,a!F625,IF($E$2=2,a!F745,IF($E$2=3,a!F865,IF($E$2=4,a!F985,IF($E$2=5,a!F1085,"")))))</f>
        <v>#N/A</v>
      </c>
      <c r="M67" s="161"/>
      <c r="N67" s="12" t="e">
        <f>IF($E$2=1,a!D1185,IF($E$2=2,a!D1335,IF($E$2=3,a!D1485,IF($E$2=4,a!D1635,IF($E$2=5,a!D1785,IF($E$2=6,a!D1935,""))))))</f>
        <v>#N/A</v>
      </c>
      <c r="O67" s="76" t="e">
        <f>IF($E$2=1,a!E1185,IF($E$2=2,a!E1335,IF($E$2=3,a!E1485,IF($E$2=4,a!E1635,IF($E$2=5,a!E1785,IF($E$2=6,a!E1935,""))))))</f>
        <v>#N/A</v>
      </c>
      <c r="P67" s="12" t="e">
        <f>IF($E$2=1,a!F1185,IF($E$2=2,a!F1335,IF($E$2=3,a!F1485,IF($E$2=4,a!F1635,IF($E$2=5,a!F1785,IF($E$2=6,a!F1935,""))))))</f>
        <v>#N/A</v>
      </c>
      <c r="Q67" s="12"/>
      <c r="R67" s="12" t="e">
        <f>IF($E$2=1,a!D2085,IF($E$2=2,a!D2185,IF($E$2=3,a!D2285,IF($E$2=4,a!D2385,IF($E$2=5,a!D2485,IF($E$2=6,a!D2585,""))))))</f>
        <v>#N/A</v>
      </c>
      <c r="S67" s="76" t="e">
        <f>IF($E$2=1,a!E2085,IF($E$2=2,a!E2185,IF($E$2=3,a!E2285,IF($E$2=4,a!E2385,IF($E$2=5,a!E2485,IF($E$2=6,a!E2585,""))))))</f>
        <v>#N/A</v>
      </c>
      <c r="T67" s="12" t="e">
        <f>IF($E$2=1,a!F2085,IF($E$2=2,a!F2185,IF($E$2=3,a!F2285,IF($E$2=4,a!F2385,IF($E$2=5,a!F2485,IF($E$2=6,a!F2585,""))))))</f>
        <v>#N/A</v>
      </c>
      <c r="V67" s="12" t="e">
        <f>IF($E$2=1,a!D2685,IF($E$2=2,a!D2755,IF($E$2=3,a!D2825,IF($E$2=4,a!D2895,IF($E$2=5,a!D2965,IF($E$2=6,a!D3035,IF($E$2=7,a!D3185,"")))))))</f>
        <v>#N/A</v>
      </c>
      <c r="W67" s="76" t="e">
        <f>IF($E$2=1,a!E2685,IF($E$2=2,a!E2755,IF($E$2=3,a!E2825,IF($E$2=4,a!E2895,IF($E$2=5,a!E2965,IF($E$2=6,a!E3035,IF($E$2=7,a!E3185,"")))))))</f>
        <v>#N/A</v>
      </c>
      <c r="X67" s="12" t="e">
        <f>IF($E$2=1,a!F2685,IF($E$2=2,a!F2755,IF($E$2=3,a!F2825,IF($E$2=4,a!F2895,IF($E$2=5,a!F2965,IF($E$2=6,a!F3035,IF($E$2=7,a!F3185,"")))))))</f>
        <v>#N/A</v>
      </c>
      <c r="Z67" s="12"/>
      <c r="AA67" s="76"/>
      <c r="AB67" s="12"/>
      <c r="AD67" s="12" t="e">
        <f>IF($E$2=1,a!D3435,IF($E$2=2,a!D3595,IF($E$2=3,a!D3755,IF($E$2=91,a!D3915,IF($E$2=92,a!D4075,"")))))</f>
        <v>#N/A</v>
      </c>
      <c r="AE67" s="76" t="e">
        <f>IF($E$2=1,a!E3435,IF($E$2=2,a!E3595,IF($E$2=3,a!E3755,IF($E$2=91,a!E3915,IF($E$2=92,a!E4075,"")))))</f>
        <v>#N/A</v>
      </c>
      <c r="AF67" s="12">
        <v>97</v>
      </c>
      <c r="AH67" s="12"/>
      <c r="AI67" s="76"/>
      <c r="AJ67" s="77"/>
      <c r="AK67" s="162"/>
      <c r="AL67" s="162"/>
      <c r="AM67" s="162"/>
    </row>
    <row r="68" spans="2:39" x14ac:dyDescent="0.4">
      <c r="B68" s="12" t="e">
        <f t="shared" ref="B68:B75" si="8">IF($C$2=1,F68,IF($C$2=2,J68,IF($C$2=3,N68,IF($C$2=4,R68,IF($C$2=5,V68,IF($C$2=6,"",IF($C$2=7,AD68,IF($C$2=8,"",""))))))))</f>
        <v>#N/A</v>
      </c>
      <c r="C68" s="76" t="e">
        <f>IF($C$2=1,G68,IF($C$2=2,K68,IF($C$2=3,O68,IF($C$2=4,S68,IF($C$2=5,W68,IF($C$2=6,"",IF($C$2=7,AE68,IF($C$2=8,"",""))))))))</f>
        <v>#N/A</v>
      </c>
      <c r="D68" s="12" t="e">
        <f t="shared" ref="D68:D75" si="9">IF($C$2=1,H68,IF($C$2=2,L68,IF($C$2=3,P68,IF($C$2=4,T68,IF($C$2=5,X68,IF($C$2=6,"",IF($C$2=7,AF68,IF($C$2=8,"",""))))))))</f>
        <v>#N/A</v>
      </c>
      <c r="F68" s="12" t="e">
        <f>IF($E$2=1,a!D66,IF($E$2=2,a!D146,IF($E$2=3,a!D226,IF($E$2=4,a!D306,IF($E$2=5,a!D386,IF($E$2=6,a!D466,IF($E$2=7,a!D546,"")))))))</f>
        <v>#N/A</v>
      </c>
      <c r="G68" s="76" t="e">
        <f>IF($E$2=1,a!E66,IF($E$2=2,a!E146,IF($E$2=3,a!E226,IF($E$2=4,a!E306,IF($E$2=5,a!E386,IF($E$2=6,a!E466,IF($E$2=7,a!E546,"")))))))</f>
        <v>#N/A</v>
      </c>
      <c r="H68" s="12" t="e">
        <f>IF($E$2=1,a!F66,IF($E$2=2,a!F146,IF($E$2=3,a!F226,IF($E$2=4,a!F306,IF($E$2=5,a!F386,IF($E$2=6,a!F466,IF($E$2=7,a!F546,"")))))))</f>
        <v>#N/A</v>
      </c>
      <c r="J68" s="12" t="e">
        <f>IF($E$2=1,a!D626,IF($E$2=2,a!D746,IF($E$2=3,a!D866,IF($E$2=4,a!D986,IF($E$2=5,a!D1086,"")))))</f>
        <v>#N/A</v>
      </c>
      <c r="K68" s="76" t="e">
        <f>IF($E$2=1,a!E626,IF($E$2=2,a!E746,IF($E$2=3,a!E866,IF($E$2=4,a!E986,IF($E$2=5,a!E1086,"")))))</f>
        <v>#N/A</v>
      </c>
      <c r="L68" s="12" t="e">
        <f>IF($E$2=1,a!F626,IF($E$2=2,a!F746,IF($E$2=3,a!F866,IF($E$2=4,a!F986,IF($E$2=5,a!F1086,"")))))</f>
        <v>#N/A</v>
      </c>
      <c r="M68" s="161"/>
      <c r="N68" s="12" t="e">
        <f>IF($E$2=1,a!D1186,IF($E$2=2,a!D1336,IF($E$2=3,a!D1486,IF($E$2=4,a!D1636,IF($E$2=5,a!D1786,IF($E$2=6,a!D1936,""))))))</f>
        <v>#N/A</v>
      </c>
      <c r="O68" s="76" t="e">
        <f>IF($E$2=1,a!E1186,IF($E$2=2,a!E1336,IF($E$2=3,a!E1486,IF($E$2=4,a!E1636,IF($E$2=5,a!E1786,IF($E$2=6,a!E1936,""))))))</f>
        <v>#N/A</v>
      </c>
      <c r="P68" s="12" t="e">
        <f>IF($E$2=1,a!F1186,IF($E$2=2,a!F1336,IF($E$2=3,a!F1486,IF($E$2=4,a!F1636,IF($E$2=5,a!F1786,IF($E$2=6,a!F1936,""))))))</f>
        <v>#N/A</v>
      </c>
      <c r="Q68" s="12"/>
      <c r="R68" s="12" t="e">
        <f>IF($E$2=1,a!D2086,IF($E$2=2,a!D2186,IF($E$2=3,a!D2286,IF($E$2=4,a!D2386,IF($E$2=5,a!D2486,IF($E$2=6,a!D2586,""))))))</f>
        <v>#N/A</v>
      </c>
      <c r="S68" s="76" t="e">
        <f>IF($E$2=1,a!E2086,IF($E$2=2,a!E2186,IF($E$2=3,a!E2286,IF($E$2=4,a!E2386,IF($E$2=5,a!E2486,IF($E$2=6,a!E2586,""))))))</f>
        <v>#N/A</v>
      </c>
      <c r="T68" s="12" t="e">
        <f>IF($E$2=1,a!F2086,IF($E$2=2,a!F2186,IF($E$2=3,a!F2286,IF($E$2=4,a!F2386,IF($E$2=5,a!F2486,IF($E$2=6,a!F2586,""))))))</f>
        <v>#N/A</v>
      </c>
      <c r="V68" s="12" t="e">
        <f>IF($E$2=1,a!D2686,IF($E$2=2,a!D2756,IF($E$2=3,a!D2826,IF($E$2=4,a!D2896,IF($E$2=5,a!D2966,IF($E$2=6,a!D3036,IF($E$2=7,a!D3186,"")))))))</f>
        <v>#N/A</v>
      </c>
      <c r="W68" s="76" t="e">
        <f>IF($E$2=1,a!E2686,IF($E$2=2,a!E2756,IF($E$2=3,a!E2826,IF($E$2=4,a!E2896,IF($E$2=5,a!E2966,IF($E$2=6,a!E3036,IF($E$2=7,a!E3186,"")))))))</f>
        <v>#N/A</v>
      </c>
      <c r="X68" s="12" t="e">
        <f>IF($E$2=1,a!F2686,IF($E$2=2,a!F2756,IF($E$2=3,a!F2826,IF($E$2=4,a!F2896,IF($E$2=5,a!F2966,IF($E$2=6,a!F3036,IF($E$2=7,a!F3186,"")))))))</f>
        <v>#N/A</v>
      </c>
      <c r="Z68" s="12"/>
      <c r="AA68" s="76"/>
      <c r="AB68" s="12"/>
      <c r="AD68" s="12" t="e">
        <f>IF($E$2=1,a!D3436,IF($E$2=2,a!D3596,IF($E$2=3,a!D3756,IF($E$2=91,a!D3916,IF($E$2=92,a!D4076,"")))))</f>
        <v>#N/A</v>
      </c>
      <c r="AE68" s="76" t="e">
        <f>IF($E$2=1,a!E3436,IF($E$2=2,a!E3596,IF($E$2=3,a!E3756,IF($E$2=91,a!E3916,IF($E$2=92,a!E4076,"")))))</f>
        <v>#N/A</v>
      </c>
      <c r="AF68" s="12">
        <v>98</v>
      </c>
      <c r="AH68" s="12"/>
      <c r="AI68" s="76"/>
      <c r="AJ68" s="77"/>
      <c r="AK68" s="162"/>
      <c r="AL68" s="162"/>
      <c r="AM68" s="162"/>
    </row>
    <row r="69" spans="2:39" x14ac:dyDescent="0.4">
      <c r="B69" s="12" t="e">
        <f t="shared" si="8"/>
        <v>#N/A</v>
      </c>
      <c r="C69" s="76" t="e">
        <f t="shared" ref="C69:C75" si="10">IF($C$2=1,G69,IF($C$2=2,K69,IF($C$2=3,O69,IF($C$2=4,S69,IF($C$2=5,W69,IF($C$2=6,"",IF($C$2=7,AE69,IF($C$2=8,"",""))))))))</f>
        <v>#N/A</v>
      </c>
      <c r="D69" s="12" t="e">
        <f t="shared" si="9"/>
        <v>#N/A</v>
      </c>
      <c r="F69" s="12" t="e">
        <f>IF($E$2=1,a!D67,IF($E$2=2,a!D147,IF($E$2=3,a!D227,IF($E$2=4,a!D307,IF($E$2=5,a!D387,IF($E$2=6,a!D467,IF($E$2=7,a!D547,"")))))))</f>
        <v>#N/A</v>
      </c>
      <c r="G69" s="76" t="e">
        <f>IF($E$2=1,a!E67,IF($E$2=2,a!E147,IF($E$2=3,a!E227,IF($E$2=4,a!E307,IF($E$2=5,a!E387,IF($E$2=6,a!E467,IF($E$2=7,a!E547,"")))))))</f>
        <v>#N/A</v>
      </c>
      <c r="H69" s="12" t="e">
        <f>IF($E$2=1,a!F67,IF($E$2=2,a!F147,IF($E$2=3,a!F227,IF($E$2=4,a!F307,IF($E$2=5,a!F387,IF($E$2=6,a!F467,IF($E$2=7,a!F547,"")))))))</f>
        <v>#N/A</v>
      </c>
      <c r="J69" s="12" t="e">
        <f>IF($E$2=1,a!D627,IF($E$2=2,a!D747,IF($E$2=3,a!D867,IF($E$2=4,a!D987,IF($E$2=5,a!D1087,"")))))</f>
        <v>#N/A</v>
      </c>
      <c r="K69" s="76" t="e">
        <f>IF($E$2=1,a!E627,IF($E$2=2,a!E747,IF($E$2=3,a!E867,IF($E$2=4,a!E987,IF($E$2=5,a!E1087,"")))))</f>
        <v>#N/A</v>
      </c>
      <c r="L69" s="12" t="e">
        <f>IF($E$2=1,a!F627,IF($E$2=2,a!F747,IF($E$2=3,a!F867,IF($E$2=4,a!F987,IF($E$2=5,a!F1087,"")))))</f>
        <v>#N/A</v>
      </c>
      <c r="M69" s="161"/>
      <c r="N69" s="12" t="e">
        <f>IF($E$2=1,a!D1187,IF($E$2=2,a!D1337,IF($E$2=3,a!D1487,IF($E$2=4,a!D1637,IF($E$2=5,a!D1787,IF($E$2=6,a!D1937,""))))))</f>
        <v>#N/A</v>
      </c>
      <c r="O69" s="76" t="e">
        <f>IF($E$2=1,a!E1187,IF($E$2=2,a!E1337,IF($E$2=3,a!E1487,IF($E$2=4,a!E1637,IF($E$2=5,a!E1787,IF($E$2=6,a!E1937,""))))))</f>
        <v>#N/A</v>
      </c>
      <c r="P69" s="12" t="e">
        <f>IF($E$2=1,a!F1187,IF($E$2=2,a!F1337,IF($E$2=3,a!F1487,IF($E$2=4,a!F1637,IF($E$2=5,a!F1787,IF($E$2=6,a!F1937,""))))))</f>
        <v>#N/A</v>
      </c>
      <c r="Q69" s="12"/>
      <c r="R69" s="12" t="e">
        <f>IF($E$2=1,a!D2087,IF($E$2=2,a!D2187,IF($E$2=3,a!D2287,IF($E$2=4,a!D2387,IF($E$2=5,a!D2487,IF($E$2=6,a!D2587,""))))))</f>
        <v>#N/A</v>
      </c>
      <c r="S69" s="76" t="e">
        <f>IF($E$2=1,a!E2087,IF($E$2=2,a!E2187,IF($E$2=3,a!E2287,IF($E$2=4,a!E2387,IF($E$2=5,a!E2487,IF($E$2=6,a!E2587,""))))))</f>
        <v>#N/A</v>
      </c>
      <c r="T69" s="12" t="e">
        <f>IF($E$2=1,a!F2087,IF($E$2=2,a!F2187,IF($E$2=3,a!F2287,IF($E$2=4,a!F2387,IF($E$2=5,a!F2487,IF($E$2=6,a!F2587,""))))))</f>
        <v>#N/A</v>
      </c>
      <c r="V69" s="12" t="e">
        <f>IF($E$2=1,a!D2687,IF($E$2=2,a!D2757,IF($E$2=3,a!D2827,IF($E$2=4,a!D2897,IF($E$2=5,a!D2967,IF($E$2=6,a!D3037,IF($E$2=7,a!D3187,"")))))))</f>
        <v>#N/A</v>
      </c>
      <c r="W69" s="76" t="e">
        <f>IF($E$2=1,a!E2687,IF($E$2=2,a!E2757,IF($E$2=3,a!E2827,IF($E$2=4,a!E2897,IF($E$2=5,a!E2967,IF($E$2=6,a!E3037,IF($E$2=7,a!E3187,"")))))))</f>
        <v>#N/A</v>
      </c>
      <c r="X69" s="12" t="e">
        <f>IF($E$2=1,a!F2687,IF($E$2=2,a!F2757,IF($E$2=3,a!F2827,IF($E$2=4,a!F2897,IF($E$2=5,a!F2967,IF($E$2=6,a!F3037,IF($E$2=7,a!F3187,"")))))))</f>
        <v>#N/A</v>
      </c>
      <c r="Z69" s="12"/>
      <c r="AA69" s="76"/>
      <c r="AB69" s="12"/>
      <c r="AD69" s="12" t="e">
        <f>IF($E$2=1,a!D3437,IF($E$2=2,a!D3597,IF($E$2=3,a!D3757,IF($E$2=91,a!D3917,IF($E$2=92,a!D4077,"")))))</f>
        <v>#N/A</v>
      </c>
      <c r="AE69" s="76" t="e">
        <f>IF($E$2=1,a!E3437,IF($E$2=2,a!E3597,IF($E$2=3,a!E3757,IF($E$2=91,a!E3917,IF($E$2=92,a!E4077,"")))))</f>
        <v>#N/A</v>
      </c>
      <c r="AF69" s="12">
        <v>98</v>
      </c>
      <c r="AH69" s="12"/>
      <c r="AI69" s="76"/>
      <c r="AJ69" s="77"/>
      <c r="AK69" s="162"/>
      <c r="AL69" s="162"/>
      <c r="AM69" s="162"/>
    </row>
    <row r="70" spans="2:39" x14ac:dyDescent="0.4">
      <c r="B70" s="12" t="e">
        <f>IF($C$2=1,F70,IF($C$2=2,J70,IF($C$2=3,N70,IF($C$2=4,R70,IF($C$2=5,V70,IF($C$2=6,"",IF($C$2=7,AD70,IF($C$2=8,"",""))))))))</f>
        <v>#N/A</v>
      </c>
      <c r="C70" s="76" t="e">
        <f t="shared" si="10"/>
        <v>#N/A</v>
      </c>
      <c r="D70" s="12" t="e">
        <f t="shared" si="9"/>
        <v>#N/A</v>
      </c>
      <c r="F70" s="12" t="e">
        <f>IF($E$2=1,a!D68,IF($E$2=2,a!D148,IF($E$2=3,a!D228,IF($E$2=4,a!D308,IF($E$2=5,a!D388,IF($E$2=6,a!D468,IF($E$2=7,a!D548,"")))))))</f>
        <v>#N/A</v>
      </c>
      <c r="G70" s="76" t="e">
        <f>IF($E$2=1,a!E68,IF($E$2=2,a!E148,IF($E$2=3,a!E228,IF($E$2=4,a!E308,IF($E$2=5,a!E388,IF($E$2=6,a!E468,IF($E$2=7,a!E548,"")))))))</f>
        <v>#N/A</v>
      </c>
      <c r="H70" s="12" t="e">
        <f>IF($E$2=1,a!F68,IF($E$2=2,a!F148,IF($E$2=3,a!F228,IF($E$2=4,a!F308,IF($E$2=5,a!F388,IF($E$2=6,a!F468,IF($E$2=7,a!F548,"")))))))</f>
        <v>#N/A</v>
      </c>
      <c r="J70" s="12" t="e">
        <f>IF($E$2=1,a!D628,IF($E$2=2,a!D748,IF($E$2=3,a!D868,IF($E$2=4,a!D988,IF($E$2=5,a!D1088,"")))))</f>
        <v>#N/A</v>
      </c>
      <c r="K70" s="76" t="e">
        <f>IF($E$2=1,a!E628,IF($E$2=2,a!E748,IF($E$2=3,a!E868,IF($E$2=4,a!E988,IF($E$2=5,a!E1088,"")))))</f>
        <v>#N/A</v>
      </c>
      <c r="L70" s="12" t="e">
        <f>IF($E$2=1,a!F628,IF($E$2=2,a!F748,IF($E$2=3,a!F868,IF($E$2=4,a!F988,IF($E$2=5,a!F1088,"")))))</f>
        <v>#N/A</v>
      </c>
      <c r="M70" s="161"/>
      <c r="N70" s="12" t="e">
        <f>IF($E$2=1,a!D1188,IF($E$2=2,a!D1338,IF($E$2=3,a!D1488,IF($E$2=4,a!D1638,IF($E$2=5,a!D1788,IF($E$2=6,a!D1938,""))))))</f>
        <v>#N/A</v>
      </c>
      <c r="O70" s="76" t="e">
        <f>IF($E$2=1,a!E1188,IF($E$2=2,a!E1338,IF($E$2=3,a!E1488,IF($E$2=4,a!E1638,IF($E$2=5,a!E1788,IF($E$2=6,a!E1938,""))))))</f>
        <v>#N/A</v>
      </c>
      <c r="P70" s="12" t="e">
        <f>IF($E$2=1,a!F1188,IF($E$2=2,a!F1338,IF($E$2=3,a!F1488,IF($E$2=4,a!F1638,IF($E$2=5,a!F1788,IF($E$2=6,a!F1938,""))))))</f>
        <v>#N/A</v>
      </c>
      <c r="Q70" s="12"/>
      <c r="R70" s="12" t="e">
        <f>IF($E$2=1,a!D2088,IF($E$2=2,a!D2188,IF($E$2=3,a!D2288,IF($E$2=4,a!D2388,IF($E$2=5,a!D2488,IF($E$2=6,a!D2588,""))))))</f>
        <v>#N/A</v>
      </c>
      <c r="S70" s="76" t="e">
        <f>IF($E$2=1,a!E2088,IF($E$2=2,a!E2188,IF($E$2=3,a!E2288,IF($E$2=4,a!E2388,IF($E$2=5,a!E2488,IF($E$2=6,a!E2588,""))))))</f>
        <v>#N/A</v>
      </c>
      <c r="T70" s="12" t="e">
        <f>IF($E$2=1,a!F2088,IF($E$2=2,a!F2188,IF($E$2=3,a!F2288,IF($E$2=4,a!F2388,IF($E$2=5,a!F2488,IF($E$2=6,a!F2588,""))))))</f>
        <v>#N/A</v>
      </c>
      <c r="V70" s="12" t="e">
        <f>IF($E$2=1,a!D2688,IF($E$2=2,a!D2758,IF($E$2=3,a!D2828,IF($E$2=4,a!D2898,IF($E$2=5,a!D2968,IF($E$2=6,a!D3038,IF($E$2=7,a!D3188,"")))))))</f>
        <v>#N/A</v>
      </c>
      <c r="W70" s="76" t="e">
        <f>IF($E$2=1,a!E2688,IF($E$2=2,a!E2758,IF($E$2=3,a!E2828,IF($E$2=4,a!E2898,IF($E$2=5,a!E2968,IF($E$2=6,a!E3038,IF($E$2=7,a!E3188,"")))))))</f>
        <v>#N/A</v>
      </c>
      <c r="X70" s="12" t="e">
        <f>IF($E$2=1,a!F2688,IF($E$2=2,a!F2758,IF($E$2=3,a!F2828,IF($E$2=4,a!F2898,IF($E$2=5,a!F2968,IF($E$2=6,a!F3038,IF($E$2=7,a!F3188,"")))))))</f>
        <v>#N/A</v>
      </c>
      <c r="Z70" s="12"/>
      <c r="AA70" s="76"/>
      <c r="AB70" s="12"/>
      <c r="AD70" s="12" t="e">
        <f>IF($E$2=1,a!D3438,IF($E$2=2,a!D3598,IF($E$2=3,a!D3758,IF($E$2=91,a!D3918,IF($E$2=92,a!D4078,"")))))</f>
        <v>#N/A</v>
      </c>
      <c r="AE70" s="76" t="e">
        <f>IF($E$2=1,a!E3438,IF($E$2=2,a!E3598,IF($E$2=3,a!E3758,IF($E$2=91,a!E3918,IF($E$2=92,a!E4078,"")))))</f>
        <v>#N/A</v>
      </c>
      <c r="AF70" s="12">
        <v>99</v>
      </c>
      <c r="AH70" s="12"/>
      <c r="AI70" s="76"/>
      <c r="AJ70" s="77"/>
      <c r="AK70" s="162"/>
      <c r="AL70" s="162"/>
      <c r="AM70" s="162"/>
    </row>
    <row r="71" spans="2:39" x14ac:dyDescent="0.4">
      <c r="B71" s="12" t="e">
        <f t="shared" si="8"/>
        <v>#N/A</v>
      </c>
      <c r="C71" s="76" t="e">
        <f t="shared" si="10"/>
        <v>#N/A</v>
      </c>
      <c r="D71" s="12" t="e">
        <f t="shared" si="9"/>
        <v>#N/A</v>
      </c>
      <c r="F71" s="12" t="e">
        <f>IF($E$2=1,a!D69,IF($E$2=2,a!D149,IF($E$2=3,a!D229,IF($E$2=4,a!D309,IF($E$2=5,a!D389,IF($E$2=6,a!D469,IF($E$2=7,a!D549,"")))))))</f>
        <v>#N/A</v>
      </c>
      <c r="G71" s="76" t="e">
        <f>IF($E$2=1,a!E69,IF($E$2=2,a!E149,IF($E$2=3,a!E229,IF($E$2=4,a!E309,IF($E$2=5,a!E389,IF($E$2=6,a!E469,IF($E$2=7,a!E549,"")))))))</f>
        <v>#N/A</v>
      </c>
      <c r="H71" s="12" t="e">
        <f>IF($E$2=1,a!F69,IF($E$2=2,a!F149,IF($E$2=3,a!F229,IF($E$2=4,a!F309,IF($E$2=5,a!F389,IF($E$2=6,a!F469,IF($E$2=7,a!F549,"")))))))</f>
        <v>#N/A</v>
      </c>
      <c r="J71" s="12" t="e">
        <f>IF($E$2=1,a!D629,IF($E$2=2,a!D749,IF($E$2=3,a!D869,IF($E$2=4,a!D989,IF($E$2=5,a!D1089,"")))))</f>
        <v>#N/A</v>
      </c>
      <c r="K71" s="76" t="e">
        <f>IF($E$2=1,a!E629,IF($E$2=2,a!E749,IF($E$2=3,a!E869,IF($E$2=4,a!E989,IF($E$2=5,a!E1089,"")))))</f>
        <v>#N/A</v>
      </c>
      <c r="L71" s="12" t="e">
        <f>IF($E$2=1,a!F629,IF($E$2=2,a!F749,IF($E$2=3,a!F869,IF($E$2=4,a!F989,IF($E$2=5,a!F1089,"")))))</f>
        <v>#N/A</v>
      </c>
      <c r="M71" s="161"/>
      <c r="N71" s="12" t="e">
        <f>IF($E$2=1,a!D1189,IF($E$2=2,a!D1339,IF($E$2=3,a!D1489,IF($E$2=4,a!D1639,IF($E$2=5,a!D1789,IF($E$2=6,a!D1939,""))))))</f>
        <v>#N/A</v>
      </c>
      <c r="O71" s="76" t="e">
        <f>IF($E$2=1,a!E1189,IF($E$2=2,a!E1339,IF($E$2=3,a!E1489,IF($E$2=4,a!E1639,IF($E$2=5,a!E1789,IF($E$2=6,a!E1939,""))))))</f>
        <v>#N/A</v>
      </c>
      <c r="P71" s="12" t="e">
        <f>IF($E$2=1,a!F1189,IF($E$2=2,a!F1339,IF($E$2=3,a!F1489,IF($E$2=4,a!F1639,IF($E$2=5,a!F1789,IF($E$2=6,a!F1939,""))))))</f>
        <v>#N/A</v>
      </c>
      <c r="Q71" s="12"/>
      <c r="R71" s="12" t="e">
        <f>IF($E$2=1,a!D2089,IF($E$2=2,a!D2189,IF($E$2=3,a!D2289,IF($E$2=4,a!D2389,IF($E$2=5,a!D2489,IF($E$2=6,a!D2589,""))))))</f>
        <v>#N/A</v>
      </c>
      <c r="S71" s="76" t="e">
        <f>IF($E$2=1,a!E2089,IF($E$2=2,a!E2189,IF($E$2=3,a!E2289,IF($E$2=4,a!E2389,IF($E$2=5,a!E2489,IF($E$2=6,a!E2589,""))))))</f>
        <v>#N/A</v>
      </c>
      <c r="T71" s="12" t="e">
        <f>IF($E$2=1,a!F2089,IF($E$2=2,a!F2189,IF($E$2=3,a!F2289,IF($E$2=4,a!F2389,IF($E$2=5,a!F2489,IF($E$2=6,a!F2589,""))))))</f>
        <v>#N/A</v>
      </c>
      <c r="V71" s="12" t="e">
        <f>IF($E$2=1,a!D2689,IF($E$2=2,a!D2759,IF($E$2=3,a!D2829,IF($E$2=4,a!D2899,IF($E$2=5,a!D2969,IF($E$2=6,a!D3039,IF($E$2=7,a!D3189,"")))))))</f>
        <v>#N/A</v>
      </c>
      <c r="W71" s="76" t="e">
        <f>IF($E$2=1,a!E2689,IF($E$2=2,a!E2759,IF($E$2=3,a!E2829,IF($E$2=4,a!E2899,IF($E$2=5,a!E2969,IF($E$2=6,a!E3039,IF($E$2=7,a!E3189,"")))))))</f>
        <v>#N/A</v>
      </c>
      <c r="X71" s="12" t="e">
        <f>IF($E$2=1,a!F2689,IF($E$2=2,a!F2759,IF($E$2=3,a!F2829,IF($E$2=4,a!F2899,IF($E$2=5,a!F2969,IF($E$2=6,a!F3039,IF($E$2=7,a!F3189,"")))))))</f>
        <v>#N/A</v>
      </c>
      <c r="Z71" s="12"/>
      <c r="AA71" s="76"/>
      <c r="AB71" s="12"/>
      <c r="AD71" s="12" t="e">
        <f>IF($E$2=1,a!D3439,IF($E$2=2,a!D3599,IF($E$2=3,a!D3759,IF($E$2=91,a!D3919,IF($E$2=92,a!D4079,"")))))</f>
        <v>#N/A</v>
      </c>
      <c r="AE71" s="76" t="e">
        <f>IF($E$2=1,a!E3439,IF($E$2=2,a!E3599,IF($E$2=3,a!E3759,IF($E$2=91,a!E3919,IF($E$2=92,a!E4079,"")))))</f>
        <v>#N/A</v>
      </c>
      <c r="AF71" s="12">
        <v>99</v>
      </c>
      <c r="AH71" s="12"/>
      <c r="AI71" s="76"/>
      <c r="AJ71" s="77"/>
      <c r="AK71" s="162"/>
      <c r="AL71" s="162"/>
      <c r="AM71" s="162"/>
    </row>
    <row r="72" spans="2:39" x14ac:dyDescent="0.4">
      <c r="B72" s="12" t="e">
        <f t="shared" si="8"/>
        <v>#N/A</v>
      </c>
      <c r="C72" s="76" t="e">
        <f t="shared" si="10"/>
        <v>#N/A</v>
      </c>
      <c r="D72" s="12" t="e">
        <f t="shared" si="9"/>
        <v>#N/A</v>
      </c>
      <c r="F72" s="12" t="e">
        <f>IF($E$2=1,a!D70,IF($E$2=2,a!D150,IF($E$2=3,a!D230,IF($E$2=4,a!D310,IF($E$2=5,a!D390,IF($E$2=6,a!D470,IF($E$2=7,a!D550,"")))))))</f>
        <v>#N/A</v>
      </c>
      <c r="G72" s="76" t="e">
        <f>IF($E$2=1,a!E70,IF($E$2=2,a!E150,IF($E$2=3,a!E230,IF($E$2=4,a!E310,IF($E$2=5,a!E390,IF($E$2=6,a!E470,IF($E$2=7,a!E550,"")))))))</f>
        <v>#N/A</v>
      </c>
      <c r="H72" s="12" t="e">
        <f>IF($E$2=1,a!F70,IF($E$2=2,a!F150,IF($E$2=3,a!F230,IF($E$2=4,a!F310,IF($E$2=5,a!F390,IF($E$2=6,a!F470,IF($E$2=7,a!F550,"")))))))</f>
        <v>#N/A</v>
      </c>
      <c r="J72" s="12" t="e">
        <f>IF($E$2=1,a!D630,IF($E$2=2,a!D750,IF($E$2=3,a!D870,IF($E$2=4,a!D990,IF($E$2=5,a!D1090,"")))))</f>
        <v>#N/A</v>
      </c>
      <c r="K72" s="76" t="e">
        <f>IF($E$2=1,a!E630,IF($E$2=2,a!E750,IF($E$2=3,a!E870,IF($E$2=4,a!E990,IF($E$2=5,a!E1090,"")))))</f>
        <v>#N/A</v>
      </c>
      <c r="L72" s="12" t="e">
        <f>IF($E$2=1,a!F630,IF($E$2=2,a!F750,IF($E$2=3,a!F870,IF($E$2=4,a!F990,IF($E$2=5,a!F1090,"")))))</f>
        <v>#N/A</v>
      </c>
      <c r="M72" s="161"/>
      <c r="N72" s="12" t="e">
        <f>IF($E$2=1,a!D1190,IF($E$2=2,a!D1340,IF($E$2=3,a!D1490,IF($E$2=4,a!D1640,IF($E$2=5,a!D1790,IF($E$2=6,a!D1940,""))))))</f>
        <v>#N/A</v>
      </c>
      <c r="O72" s="76" t="e">
        <f>IF($E$2=1,a!E1190,IF($E$2=2,a!E1340,IF($E$2=3,a!E1490,IF($E$2=4,a!E1640,IF($E$2=5,a!E1790,IF($E$2=6,a!E1940,""))))))</f>
        <v>#N/A</v>
      </c>
      <c r="P72" s="12" t="e">
        <f>IF($E$2=1,a!F1190,IF($E$2=2,a!F1340,IF($E$2=3,a!F1490,IF($E$2=4,a!F1640,IF($E$2=5,a!F1790,IF($E$2=6,a!F1940,""))))))</f>
        <v>#N/A</v>
      </c>
      <c r="Q72" s="12"/>
      <c r="R72" s="12" t="e">
        <f>IF($E$2=1,a!D2090,IF($E$2=2,a!D2190,IF($E$2=3,a!D2290,IF($E$2=4,a!D2390,IF($E$2=5,a!D2490,IF($E$2=6,a!D2590,""))))))</f>
        <v>#N/A</v>
      </c>
      <c r="S72" s="76" t="e">
        <f>IF($E$2=1,a!E2090,IF($E$2=2,a!E2190,IF($E$2=3,a!E2290,IF($E$2=4,a!E2390,IF($E$2=5,a!E2490,IF($E$2=6,a!E2590,""))))))</f>
        <v>#N/A</v>
      </c>
      <c r="T72" s="12" t="e">
        <f>IF($E$2=1,a!F2090,IF($E$2=2,a!F2190,IF($E$2=3,a!F2290,IF($E$2=4,a!F2390,IF($E$2=5,a!F2490,IF($E$2=6,a!F2590,""))))))</f>
        <v>#N/A</v>
      </c>
      <c r="V72" s="12" t="e">
        <f>IF($E$2=1,a!D2690,IF($E$2=2,a!D2760,IF($E$2=3,a!D2830,IF($E$2=4,a!D2900,IF($E$2=5,a!D2970,IF($E$2=6,a!D3040,IF($E$2=7,a!D3190,"")))))))</f>
        <v>#N/A</v>
      </c>
      <c r="W72" s="76" t="e">
        <f>IF($E$2=1,a!E2690,IF($E$2=2,a!E2760,IF($E$2=3,a!E2830,IF($E$2=4,a!E2900,IF($E$2=5,a!E2970,IF($E$2=6,a!E3040,IF($E$2=7,a!E3190,"")))))))</f>
        <v>#N/A</v>
      </c>
      <c r="X72" s="12" t="e">
        <f>IF($E$2=1,a!F2690,IF($E$2=2,a!F2760,IF($E$2=3,a!F2830,IF($E$2=4,a!F2900,IF($E$2=5,a!F2970,IF($E$2=6,a!F3040,IF($E$2=7,a!F3190,"")))))))</f>
        <v>#N/A</v>
      </c>
      <c r="Z72" s="12"/>
      <c r="AA72" s="76"/>
      <c r="AB72" s="12"/>
      <c r="AD72" s="12" t="e">
        <f>IF($E$2=1,a!D3440,IF($E$2=2,a!D3600,IF($E$2=3,a!D3760,IF($E$2=91,a!D3920,IF($E$2=92,a!D4080,"")))))</f>
        <v>#N/A</v>
      </c>
      <c r="AE72" s="76" t="e">
        <f>IF($E$2=1,a!E3440,IF($E$2=2,a!E3600,IF($E$2=3,a!E3760,IF($E$2=91,a!E3920,IF($E$2=92,a!E4080,"")))))</f>
        <v>#N/A</v>
      </c>
      <c r="AF72" s="12">
        <v>99</v>
      </c>
      <c r="AH72" s="12"/>
      <c r="AI72" s="76"/>
      <c r="AJ72" s="77"/>
      <c r="AK72" s="162"/>
      <c r="AL72" s="162"/>
      <c r="AM72" s="162"/>
    </row>
    <row r="73" spans="2:39" x14ac:dyDescent="0.4">
      <c r="B73" s="12" t="e">
        <f t="shared" si="8"/>
        <v>#N/A</v>
      </c>
      <c r="C73" s="76" t="e">
        <f t="shared" si="10"/>
        <v>#N/A</v>
      </c>
      <c r="D73" s="12" t="e">
        <f t="shared" si="9"/>
        <v>#N/A</v>
      </c>
      <c r="F73" s="12" t="e">
        <f>IF($E$2=1,a!D71,IF($E$2=2,a!D151,IF($E$2=3,a!D231,IF($E$2=4,a!D311,IF($E$2=5,a!D391,IF($E$2=6,a!D471,IF($E$2=7,a!D551,"")))))))</f>
        <v>#N/A</v>
      </c>
      <c r="G73" s="76" t="e">
        <f>IF($E$2=1,a!E71,IF($E$2=2,a!E151,IF($E$2=3,a!E231,IF($E$2=4,a!E311,IF($E$2=5,a!E391,IF($E$2=6,a!E471,IF($E$2=7,a!E551,"")))))))</f>
        <v>#N/A</v>
      </c>
      <c r="H73" s="12" t="e">
        <f>IF($E$2=1,a!F71,IF($E$2=2,a!F151,IF($E$2=3,a!F231,IF($E$2=4,a!F311,IF($E$2=5,a!F391,IF($E$2=6,a!F471,IF($E$2=7,a!F551,"")))))))</f>
        <v>#N/A</v>
      </c>
      <c r="J73" s="12" t="e">
        <f>IF($E$2=1,a!D631,IF($E$2=2,a!D751,IF($E$2=3,a!D871,IF($E$2=4,a!D991,IF($E$2=5,a!D1091,"")))))</f>
        <v>#N/A</v>
      </c>
      <c r="K73" s="76" t="e">
        <f>IF($E$2=1,a!E631,IF($E$2=2,a!E751,IF($E$2=3,a!E871,IF($E$2=4,a!E991,IF($E$2=5,a!E1091,"")))))</f>
        <v>#N/A</v>
      </c>
      <c r="L73" s="12" t="e">
        <f>IF($E$2=1,a!F631,IF($E$2=2,a!F751,IF($E$2=3,a!F871,IF($E$2=4,a!F991,IF($E$2=5,a!F1091,"")))))</f>
        <v>#N/A</v>
      </c>
      <c r="M73" s="161"/>
      <c r="N73" s="12" t="e">
        <f>IF($E$2=1,a!D1191,IF($E$2=2,a!D1341,IF($E$2=3,a!D1491,IF($E$2=4,a!D1641,IF($E$2=5,a!D1791,IF($E$2=6,a!D1941,""))))))</f>
        <v>#N/A</v>
      </c>
      <c r="O73" s="76" t="e">
        <f>IF($E$2=1,a!E1191,IF($E$2=2,a!E1341,IF($E$2=3,a!E1491,IF($E$2=4,a!E1641,IF($E$2=5,a!E1791,IF($E$2=6,a!E1941,""))))))</f>
        <v>#N/A</v>
      </c>
      <c r="P73" s="12" t="e">
        <f>IF($E$2=1,a!F1191,IF($E$2=2,a!F1341,IF($E$2=3,a!F1491,IF($E$2=4,a!F1641,IF($E$2=5,a!F1791,IF($E$2=6,a!F1941,""))))))</f>
        <v>#N/A</v>
      </c>
      <c r="Q73" s="12"/>
      <c r="R73" s="12" t="e">
        <f>IF($E$2=1,a!D2091,IF($E$2=2,a!D2191,IF($E$2=3,a!D2291,IF($E$2=4,a!D2391,IF($E$2=5,a!D2491,IF($E$2=6,a!D2591,""))))))</f>
        <v>#N/A</v>
      </c>
      <c r="S73" s="76" t="e">
        <f>IF($E$2=1,a!E2091,IF($E$2=2,a!E2191,IF($E$2=3,a!E2291,IF($E$2=4,a!E2391,IF($E$2=5,a!E2491,IF($E$2=6,a!E2591,""))))))</f>
        <v>#N/A</v>
      </c>
      <c r="T73" s="12" t="e">
        <f>IF($E$2=1,a!F2091,IF($E$2=2,a!F2191,IF($E$2=3,a!F2291,IF($E$2=4,a!F2391,IF($E$2=5,a!F2491,IF($E$2=6,a!F2591,""))))))</f>
        <v>#N/A</v>
      </c>
      <c r="V73" s="12" t="e">
        <f>IF($E$2=1,a!D2691,IF($E$2=2,a!D2761,IF($E$2=3,a!D2831,IF($E$2=4,a!D2901,IF($E$2=5,a!D2971,IF($E$2=6,a!D3041,IF($E$2=7,a!D3191,"")))))))</f>
        <v>#N/A</v>
      </c>
      <c r="W73" s="76" t="e">
        <f>IF($E$2=1,a!E2691,IF($E$2=2,a!E2761,IF($E$2=3,a!E2831,IF($E$2=4,a!E2901,IF($E$2=5,a!E2971,IF($E$2=6,a!E3041,IF($E$2=7,a!E3191,"")))))))</f>
        <v>#N/A</v>
      </c>
      <c r="X73" s="12" t="e">
        <f>IF($E$2=1,a!F2691,IF($E$2=2,a!F2761,IF($E$2=3,a!F2831,IF($E$2=4,a!F2901,IF($E$2=5,a!F2971,IF($E$2=6,a!F3041,IF($E$2=7,a!F3191,"")))))))</f>
        <v>#N/A</v>
      </c>
      <c r="Z73" s="12"/>
      <c r="AA73" s="76"/>
      <c r="AB73" s="12"/>
      <c r="AD73" s="12" t="e">
        <f>IF($E$2=1,a!D3441,IF($E$2=2,a!D3601,IF($E$2=3,a!D3761,IF($E$2=91,a!D3921,IF($E$2=92,a!D4081,"")))))</f>
        <v>#N/A</v>
      </c>
      <c r="AE73" s="76" t="e">
        <f>IF($E$2=1,a!E3441,IF($E$2=2,a!E3601,IF($E$2=3,a!E3761,IF($E$2=91,a!E3921,IF($E$2=92,a!E4081,"")))))</f>
        <v>#N/A</v>
      </c>
      <c r="AF73" s="12">
        <v>100</v>
      </c>
      <c r="AH73" s="12"/>
      <c r="AI73" s="76"/>
      <c r="AJ73" s="77"/>
      <c r="AK73" s="162"/>
      <c r="AL73" s="162"/>
      <c r="AM73" s="162"/>
    </row>
    <row r="74" spans="2:39" x14ac:dyDescent="0.4">
      <c r="B74" s="12" t="e">
        <f t="shared" si="8"/>
        <v>#N/A</v>
      </c>
      <c r="C74" s="76" t="e">
        <f t="shared" si="10"/>
        <v>#N/A</v>
      </c>
      <c r="D74" s="12" t="e">
        <f t="shared" si="9"/>
        <v>#N/A</v>
      </c>
      <c r="F74" s="12" t="e">
        <f>IF($E$2=1,a!D72,IF($E$2=2,a!D152,IF($E$2=3,a!D232,IF($E$2=4,a!D312,IF($E$2=5,a!D392,IF($E$2=6,a!D472,IF($E$2=7,a!D552,"")))))))</f>
        <v>#N/A</v>
      </c>
      <c r="G74" s="76" t="e">
        <f>IF($E$2=1,a!E72,IF($E$2=2,a!E152,IF($E$2=3,a!E232,IF($E$2=4,a!E312,IF($E$2=5,a!E392,IF($E$2=6,a!E472,IF($E$2=7,a!E552,"")))))))</f>
        <v>#N/A</v>
      </c>
      <c r="H74" s="12" t="e">
        <f>IF($E$2=1,a!F72,IF($E$2=2,a!F152,IF($E$2=3,a!F232,IF($E$2=4,a!F312,IF($E$2=5,a!F392,IF($E$2=6,a!F472,IF($E$2=7,a!F552,"")))))))</f>
        <v>#N/A</v>
      </c>
      <c r="J74" s="12" t="e">
        <f>IF($E$2=1,a!D632,IF($E$2=2,a!D752,IF($E$2=3,a!D872,IF($E$2=4,a!D992,IF($E$2=5,a!D1092,"")))))</f>
        <v>#N/A</v>
      </c>
      <c r="K74" s="76" t="e">
        <f>IF($E$2=1,a!E632,IF($E$2=2,a!E752,IF($E$2=3,a!E872,IF($E$2=4,a!E992,IF($E$2=5,a!E1092,"")))))</f>
        <v>#N/A</v>
      </c>
      <c r="L74" s="12" t="e">
        <f>IF($E$2=1,a!F632,IF($E$2=2,a!F752,IF($E$2=3,a!F872,IF($E$2=4,a!F992,IF($E$2=5,a!F1092,"")))))</f>
        <v>#N/A</v>
      </c>
      <c r="M74" s="161"/>
      <c r="N74" s="12" t="e">
        <f>IF($E$2=1,a!D1192,IF($E$2=2,a!D1342,IF($E$2=3,a!D1492,IF($E$2=4,a!D1642,IF($E$2=5,a!D1792,IF($E$2=6,a!D1942,""))))))</f>
        <v>#N/A</v>
      </c>
      <c r="O74" s="76" t="e">
        <f>IF($E$2=1,a!E1192,IF($E$2=2,a!E1342,IF($E$2=3,a!E1492,IF($E$2=4,a!E1642,IF($E$2=5,a!E1792,IF($E$2=6,a!E1942,""))))))</f>
        <v>#N/A</v>
      </c>
      <c r="P74" s="12" t="e">
        <f>IF($E$2=1,a!F1192,IF($E$2=2,a!F1342,IF($E$2=3,a!F1492,IF($E$2=4,a!F1642,IF($E$2=5,a!F1792,IF($E$2=6,a!F1942,""))))))</f>
        <v>#N/A</v>
      </c>
      <c r="Q74" s="12"/>
      <c r="R74" s="12" t="e">
        <f>IF($E$2=1,a!D2092,IF($E$2=2,a!D2192,IF($E$2=3,a!D2292,IF($E$2=4,a!D2392,IF($E$2=5,a!D2492,IF($E$2=6,a!D2592,""))))))</f>
        <v>#N/A</v>
      </c>
      <c r="S74" s="76" t="e">
        <f>IF($E$2=1,a!E2092,IF($E$2=2,a!E2192,IF($E$2=3,a!E2292,IF($E$2=4,a!E2392,IF($E$2=5,a!E2492,IF($E$2=6,a!E2592,""))))))</f>
        <v>#N/A</v>
      </c>
      <c r="T74" s="12" t="e">
        <f>IF($E$2=1,a!F2092,IF($E$2=2,a!F2192,IF($E$2=3,a!F2292,IF($E$2=4,a!F2392,IF($E$2=5,a!F2492,IF($E$2=6,a!F2592,""))))))</f>
        <v>#N/A</v>
      </c>
      <c r="V74" s="12" t="e">
        <f>IF($E$2=1,a!D2692,IF($E$2=2,a!D2762,IF($E$2=3,a!D2832,IF($E$2=4,a!D2902,IF($E$2=5,a!D2972,IF($E$2=6,a!D3042,IF($E$2=7,a!D3192,"")))))))</f>
        <v>#N/A</v>
      </c>
      <c r="W74" s="76" t="e">
        <f>IF($E$2=1,a!E2692,IF($E$2=2,a!E2762,IF($E$2=3,a!E2832,IF($E$2=4,a!E2902,IF($E$2=5,a!E2972,IF($E$2=6,a!E3042,IF($E$2=7,a!E3192,"")))))))</f>
        <v>#N/A</v>
      </c>
      <c r="X74" s="12" t="e">
        <f>IF($E$2=1,a!F2692,IF($E$2=2,a!F2762,IF($E$2=3,a!F2832,IF($E$2=4,a!F2902,IF($E$2=5,a!F2972,IF($E$2=6,a!F3042,IF($E$2=7,a!F3192,"")))))))</f>
        <v>#N/A</v>
      </c>
      <c r="Z74" s="12"/>
      <c r="AA74" s="76"/>
      <c r="AB74" s="12"/>
      <c r="AD74" s="12" t="e">
        <f>IF($E$2=1,a!D3442,IF($E$2=2,a!D3602,IF($E$2=3,a!D3762,IF($E$2=91,a!D3922,IF($E$2=92,a!D4082,"")))))</f>
        <v>#N/A</v>
      </c>
      <c r="AE74" s="76" t="e">
        <f>IF($E$2=1,a!E3442,IF($E$2=2,a!E3602,IF($E$2=3,a!E3762,IF($E$2=91,a!E3922,IF($E$2=92,a!E4082,"")))))</f>
        <v>#N/A</v>
      </c>
      <c r="AF74" s="12">
        <v>100</v>
      </c>
      <c r="AH74" s="12"/>
      <c r="AI74" s="76"/>
      <c r="AJ74" s="77"/>
      <c r="AK74" s="162"/>
      <c r="AL74" s="162"/>
      <c r="AM74" s="162"/>
    </row>
    <row r="75" spans="2:39" x14ac:dyDescent="0.4">
      <c r="B75" s="12" t="e">
        <f t="shared" si="8"/>
        <v>#N/A</v>
      </c>
      <c r="C75" s="76" t="e">
        <f t="shared" si="10"/>
        <v>#N/A</v>
      </c>
      <c r="D75" s="12" t="e">
        <f t="shared" si="9"/>
        <v>#N/A</v>
      </c>
      <c r="F75" s="12" t="e">
        <f>IF($E$2=1,a!D73,IF($E$2=2,a!D153,IF($E$2=3,a!D233,IF($E$2=4,a!D313,IF($E$2=5,a!D393,IF($E$2=6,a!D473,IF($E$2=7,a!D553,"")))))))</f>
        <v>#N/A</v>
      </c>
      <c r="G75" s="76" t="e">
        <f>IF($E$2=1,a!E73,IF($E$2=2,a!E153,IF($E$2=3,a!E233,IF($E$2=4,a!E313,IF($E$2=5,a!E393,IF($E$2=6,a!E473,IF($E$2=7,a!E553,"")))))))</f>
        <v>#N/A</v>
      </c>
      <c r="H75" s="12" t="e">
        <f>IF($E$2=1,a!F73,IF($E$2=2,a!F153,IF($E$2=3,a!F233,IF($E$2=4,a!F313,IF($E$2=5,a!F393,IF($E$2=6,a!F473,IF($E$2=7,a!F553,"")))))))</f>
        <v>#N/A</v>
      </c>
      <c r="J75" s="12" t="e">
        <f>IF($E$2=1,a!D633,IF($E$2=2,a!D753,IF($E$2=3,a!D873,IF($E$2=4,a!D993,IF($E$2=5,a!D1093,"")))))</f>
        <v>#N/A</v>
      </c>
      <c r="K75" s="76" t="e">
        <f>IF($E$2=1,a!E633,IF($E$2=2,a!E753,IF($E$2=3,a!E873,IF($E$2=4,a!E993,IF($E$2=5,a!E1093,"")))))</f>
        <v>#N/A</v>
      </c>
      <c r="L75" s="12" t="e">
        <f>IF($E$2=1,a!F633,IF($E$2=2,a!F753,IF($E$2=3,a!F873,IF($E$2=4,a!F993,IF($E$2=5,a!F1093,"")))))</f>
        <v>#N/A</v>
      </c>
      <c r="M75" s="161"/>
      <c r="N75" s="12" t="e">
        <f>IF($E$2=1,a!D1193,IF($E$2=2,a!D1343,IF($E$2=3,a!D1493,IF($E$2=4,a!D1643,IF($E$2=5,a!D1793,IF($E$2=6,a!D1943,""))))))</f>
        <v>#N/A</v>
      </c>
      <c r="O75" s="76" t="e">
        <f>IF($E$2=1,a!E1193,IF($E$2=2,a!E1343,IF($E$2=3,a!E1493,IF($E$2=4,a!E1643,IF($E$2=5,a!E1793,IF($E$2=6,a!E1943,""))))))</f>
        <v>#N/A</v>
      </c>
      <c r="P75" s="12" t="e">
        <f>IF($E$2=1,a!F1193,IF($E$2=2,a!F1343,IF($E$2=3,a!F1493,IF($E$2=4,a!F1643,IF($E$2=5,a!F1793,IF($E$2=6,a!F1943,""))))))</f>
        <v>#N/A</v>
      </c>
      <c r="Q75" s="12"/>
      <c r="R75" s="12" t="e">
        <f>IF($E$2=1,a!D2093,IF($E$2=2,a!D2193,IF($E$2=3,a!D2293,IF($E$2=4,a!D2393,IF($E$2=5,a!D2493,IF($E$2=6,a!D2593,""))))))</f>
        <v>#N/A</v>
      </c>
      <c r="S75" s="76" t="e">
        <f>IF($E$2=1,a!E2093,IF($E$2=2,a!E2193,IF($E$2=3,a!E2293,IF($E$2=4,a!E2393,IF($E$2=5,a!E2493,IF($E$2=6,a!E2593,""))))))</f>
        <v>#N/A</v>
      </c>
      <c r="T75" s="12" t="e">
        <f>IF($E$2=1,a!F2093,IF($E$2=2,a!F2193,IF($E$2=3,a!F2293,IF($E$2=4,a!F2393,IF($E$2=5,a!F2493,IF($E$2=6,a!F2593,""))))))</f>
        <v>#N/A</v>
      </c>
      <c r="V75" s="12" t="e">
        <f>IF($E$2=1,a!D2693,IF($E$2=2,a!D2763,IF($E$2=3,a!D2833,IF($E$2=4,a!D2903,IF($E$2=5,a!D2973,IF($E$2=6,a!D3043,IF($E$2=7,a!D3193,"")))))))</f>
        <v>#N/A</v>
      </c>
      <c r="W75" s="76" t="e">
        <f>IF($E$2=1,a!E2693,IF($E$2=2,a!E2763,IF($E$2=3,a!E2833,IF($E$2=4,a!E2903,IF($E$2=5,a!E2973,IF($E$2=6,a!E3043,IF($E$2=7,a!E3193,"")))))))</f>
        <v>#N/A</v>
      </c>
      <c r="X75" s="12" t="e">
        <f>IF($E$2=1,a!F2693,IF($E$2=2,a!F2763,IF($E$2=3,a!F2833,IF($E$2=4,a!F2903,IF($E$2=5,a!F2973,IF($E$2=6,a!F3043,IF($E$2=7,a!F3193,"")))))))</f>
        <v>#N/A</v>
      </c>
      <c r="Z75" s="12"/>
      <c r="AA75" s="76"/>
      <c r="AB75" s="12"/>
      <c r="AD75" s="12" t="e">
        <f>IF($E$2=1,a!D3443,IF($E$2=2,a!D3603,IF($E$2=3,a!D3763,IF($E$2=91,a!D3923,IF($E$2=92,a!D4083,"")))))</f>
        <v>#N/A</v>
      </c>
      <c r="AE75" s="76" t="e">
        <f>IF($E$2=1,a!E3443,IF($E$2=2,a!E3603,IF($E$2=3,a!E3763,IF($E$2=91,a!E3923,IF($E$2=92,a!E4083,"")))))</f>
        <v>#N/A</v>
      </c>
      <c r="AF75" s="12">
        <v>101</v>
      </c>
      <c r="AH75" s="12"/>
      <c r="AI75" s="76"/>
      <c r="AJ75" s="77"/>
      <c r="AK75" s="162"/>
      <c r="AL75" s="162"/>
      <c r="AM75" s="162"/>
    </row>
    <row r="76" spans="2:39" x14ac:dyDescent="0.4">
      <c r="B76" s="12" t="e">
        <f t="shared" ref="B76:D78" si="11">IF($C$2=1,F76,IF($C$2=2,J76,IF($C$2=3,N76,IF($C$2=4,R76,IF($C$2=5,V76,IF($C$2=6,"",IF($C$2=7,AD76,IF($C$2=8,"",""))))))))</f>
        <v>#N/A</v>
      </c>
      <c r="C76" s="76" t="e">
        <f t="shared" si="11"/>
        <v>#N/A</v>
      </c>
      <c r="D76" s="12" t="e">
        <f t="shared" si="11"/>
        <v>#N/A</v>
      </c>
      <c r="F76" s="12" t="e">
        <f>IF($E$2=1,a!D74,IF($E$2=2,a!D154,IF($E$2=3,a!D234,IF($E$2=4,a!D314,IF($E$2=5,a!D394,IF($E$2=6,a!D474,IF($E$2=7,a!D554,"")))))))</f>
        <v>#N/A</v>
      </c>
      <c r="G76" s="76" t="e">
        <f>IF($E$2=1,a!E74,IF($E$2=2,a!E154,IF($E$2=3,a!E234,IF($E$2=4,a!E314,IF($E$2=5,a!E394,IF($E$2=6,a!E474,IF($E$2=7,a!E554,"")))))))</f>
        <v>#N/A</v>
      </c>
      <c r="H76" s="12" t="e">
        <f>IF($E$2=1,a!F74,IF($E$2=2,a!F154,IF($E$2=3,a!F234,IF($E$2=4,a!F314,IF($E$2=5,a!F394,IF($E$2=6,a!F474,IF($E$2=7,a!F554,"")))))))</f>
        <v>#N/A</v>
      </c>
      <c r="J76" s="12" t="e">
        <f>IF($E$2=1,a!D634,IF($E$2=2,a!D754,IF($E$2=3,a!D874,IF($E$2=4,a!D994,IF($E$2=5,a!D1094,"")))))</f>
        <v>#N/A</v>
      </c>
      <c r="K76" s="76" t="e">
        <f>IF($E$2=1,a!E634,IF($E$2=2,a!E754,IF($E$2=3,a!E874,IF($E$2=4,a!E994,IF($E$2=5,a!E1094,"")))))</f>
        <v>#N/A</v>
      </c>
      <c r="L76" s="12" t="e">
        <f>IF($E$2=1,a!F634,IF($E$2=2,a!F754,IF($E$2=3,a!F874,IF($E$2=4,a!F994,IF($E$2=5,a!F1094,"")))))</f>
        <v>#N/A</v>
      </c>
      <c r="M76" s="161"/>
      <c r="N76" s="12" t="e">
        <f>IF($E$2=1,a!D1194,IF($E$2=2,a!D1344,IF($E$2=3,a!D1494,IF($E$2=4,a!D1644,IF($E$2=5,a!D1794,IF($E$2=6,a!D1944,""))))))</f>
        <v>#N/A</v>
      </c>
      <c r="O76" s="76" t="e">
        <f>IF($E$2=1,a!E1194,IF($E$2=2,a!E1344,IF($E$2=3,a!E1494,IF($E$2=4,a!E1644,IF($E$2=5,a!E1794,IF($E$2=6,a!E1944,""))))))</f>
        <v>#N/A</v>
      </c>
      <c r="P76" s="12" t="e">
        <f>IF($E$2=1,a!F1194,IF($E$2=2,a!F1344,IF($E$2=3,a!F1494,IF($E$2=4,a!F1644,IF($E$2=5,a!F1794,IF($E$2=6,a!F1944,""))))))</f>
        <v>#N/A</v>
      </c>
      <c r="Q76" s="12"/>
      <c r="R76" s="12" t="e">
        <f>IF($E$2=1,a!D2094,IF($E$2=2,a!D2194,IF($E$2=3,a!D2294,IF($E$2=4,a!D2394,IF($E$2=5,a!D2494,IF($E$2=6,a!D2594,""))))))</f>
        <v>#N/A</v>
      </c>
      <c r="S76" s="76" t="e">
        <f>IF($E$2=1,a!E2094,IF($E$2=2,a!E2194,IF($E$2=3,a!E2294,IF($E$2=4,a!E2394,IF($E$2=5,a!E2494,IF($E$2=6,a!E2594,""))))))</f>
        <v>#N/A</v>
      </c>
      <c r="T76" s="12" t="e">
        <f>IF($E$2=1,a!F2094,IF($E$2=2,a!F2194,IF($E$2=3,a!F2294,IF($E$2=4,a!F2394,IF($E$2=5,a!F2494,IF($E$2=6,a!F2594,""))))))</f>
        <v>#N/A</v>
      </c>
      <c r="V76" s="12" t="e">
        <f>IF($E$2=1,a!D2694,IF($E$2=2,a!D2764,IF($E$2=3,a!D2834,IF($E$2=4,a!D2904,IF($E$2=5,a!D2974,IF($E$2=6,a!D3044,IF($E$2=7,a!D3194,"")))))))</f>
        <v>#N/A</v>
      </c>
      <c r="W76" s="76" t="e">
        <f>IF($E$2=1,a!E2694,IF($E$2=2,a!E2764,IF($E$2=3,a!E2834,IF($E$2=4,a!E2904,IF($E$2=5,a!E2974,IF($E$2=6,a!E3044,IF($E$2=7,a!E3194,"")))))))</f>
        <v>#N/A</v>
      </c>
      <c r="X76" s="12" t="e">
        <f>IF($E$2=1,a!F2694,IF($E$2=2,a!F2764,IF($E$2=3,a!F2834,IF($E$2=4,a!F2904,IF($E$2=5,a!F2974,IF($E$2=6,a!F3044,IF($E$2=7,a!F3194,"")))))))</f>
        <v>#N/A</v>
      </c>
      <c r="Z76" s="12"/>
      <c r="AA76" s="76"/>
      <c r="AB76" s="12"/>
      <c r="AD76" s="12" t="e">
        <f>IF($E$2=1,a!D3444,IF($E$2=2,a!D3604,IF($E$2=3,a!D3764,IF($E$2=91,a!D3924,IF($E$2=92,a!D4084,"")))))</f>
        <v>#N/A</v>
      </c>
      <c r="AE76" s="76" t="e">
        <f>IF($E$2=1,a!E3444,IF($E$2=2,a!E3604,IF($E$2=3,a!E3764,IF($E$2=91,a!E3924,IF($E$2=92,a!E4084,"")))))</f>
        <v>#N/A</v>
      </c>
      <c r="AF76" s="12">
        <v>101</v>
      </c>
      <c r="AH76" s="12"/>
      <c r="AI76" s="76"/>
      <c r="AJ76" s="77"/>
      <c r="AK76" s="162"/>
      <c r="AL76" s="162"/>
      <c r="AM76" s="162"/>
    </row>
    <row r="77" spans="2:39" x14ac:dyDescent="0.4">
      <c r="B77" s="12" t="e">
        <f t="shared" si="11"/>
        <v>#N/A</v>
      </c>
      <c r="C77" s="76" t="e">
        <f t="shared" si="11"/>
        <v>#N/A</v>
      </c>
      <c r="D77" s="12" t="e">
        <f t="shared" si="11"/>
        <v>#N/A</v>
      </c>
      <c r="F77" s="12" t="e">
        <f>IF($E$2=1,a!D75,IF($E$2=2,a!D155,IF($E$2=3,a!D235,IF($E$2=4,a!D315,IF($E$2=5,a!D395,IF($E$2=6,a!D475,IF($E$2=7,a!D555,"")))))))</f>
        <v>#N/A</v>
      </c>
      <c r="G77" s="76" t="e">
        <f>IF($E$2=1,a!E75,IF($E$2=2,a!E155,IF($E$2=3,a!E235,IF($E$2=4,a!E315,IF($E$2=5,a!E395,IF($E$2=6,a!E475,IF($E$2=7,a!E555,"")))))))</f>
        <v>#N/A</v>
      </c>
      <c r="H77" s="12" t="e">
        <f>IF($E$2=1,a!F75,IF($E$2=2,a!F155,IF($E$2=3,a!F235,IF($E$2=4,a!F315,IF($E$2=5,a!F395,IF($E$2=6,a!F475,IF($E$2=7,a!F555,"")))))))</f>
        <v>#N/A</v>
      </c>
      <c r="J77" s="12" t="e">
        <f>IF($E$2=1,a!D635,IF($E$2=2,a!D755,IF($E$2=3,a!D875,IF($E$2=4,a!D995,IF($E$2=5,a!D1095,"")))))</f>
        <v>#N/A</v>
      </c>
      <c r="K77" s="76" t="e">
        <f>IF($E$2=1,a!E635,IF($E$2=2,a!E755,IF($E$2=3,a!E875,IF($E$2=4,a!E995,IF($E$2=5,a!E1095,"")))))</f>
        <v>#N/A</v>
      </c>
      <c r="L77" s="12" t="e">
        <f>IF($E$2=1,a!F635,IF($E$2=2,a!F755,IF($E$2=3,a!F875,IF($E$2=4,a!F995,IF($E$2=5,a!F1095,"")))))</f>
        <v>#N/A</v>
      </c>
      <c r="M77" s="161"/>
      <c r="N77" s="12" t="e">
        <f>IF($E$2=1,a!D1195,IF($E$2=2,a!D1345,IF($E$2=3,a!D1495,IF($E$2=4,a!D1645,IF($E$2=5,a!D1795,IF($E$2=6,a!D1945,""))))))</f>
        <v>#N/A</v>
      </c>
      <c r="O77" s="76" t="e">
        <f>IF($E$2=1,a!E1195,IF($E$2=2,a!E1345,IF($E$2=3,a!E1495,IF($E$2=4,a!E1645,IF($E$2=5,a!E1795,IF($E$2=6,a!E1945,""))))))</f>
        <v>#N/A</v>
      </c>
      <c r="P77" s="12" t="e">
        <f>IF($E$2=1,a!F1195,IF($E$2=2,a!F1345,IF($E$2=3,a!F1495,IF($E$2=4,a!F1645,IF($E$2=5,a!F1795,IF($E$2=6,a!F1945,""))))))</f>
        <v>#N/A</v>
      </c>
      <c r="Q77" s="12"/>
      <c r="R77" s="12" t="e">
        <f>IF($E$2=1,a!D2095,IF($E$2=2,a!D2195,IF($E$2=3,a!D2295,IF($E$2=4,a!D2395,IF($E$2=5,a!D2495,IF($E$2=6,a!D2595,""))))))</f>
        <v>#N/A</v>
      </c>
      <c r="S77" s="76" t="e">
        <f>IF($E$2=1,a!E2095,IF($E$2=2,a!E2195,IF($E$2=3,a!E2295,IF($E$2=4,a!E2395,IF($E$2=5,a!E2495,IF($E$2=6,a!E2595,""))))))</f>
        <v>#N/A</v>
      </c>
      <c r="T77" s="12" t="e">
        <f>IF($E$2=1,a!F2095,IF($E$2=2,a!F2195,IF($E$2=3,a!F2295,IF($E$2=4,a!F2395,IF($E$2=5,a!F2495,IF($E$2=6,a!F2595,""))))))</f>
        <v>#N/A</v>
      </c>
      <c r="V77" s="12" t="e">
        <f>IF($E$2=6,a!D3045,"")</f>
        <v>#N/A</v>
      </c>
      <c r="W77" s="76" t="e">
        <f>IF($E$2=6,a!E3045,"")</f>
        <v>#N/A</v>
      </c>
      <c r="X77" s="12" t="e">
        <f>IF($E$2=6,a!F3045,"")</f>
        <v>#N/A</v>
      </c>
      <c r="Z77" s="12"/>
      <c r="AA77" s="76"/>
      <c r="AB77" s="12"/>
      <c r="AD77" s="12" t="e">
        <f>IF($E$2=1,a!D3445,IF($E$2=2,a!D3605,IF($E$2=3,a!D3765,IF($E$2=91,a!D3925,IF($E$2=92,a!D4085,"")))))</f>
        <v>#N/A</v>
      </c>
      <c r="AE77" s="76" t="e">
        <f>IF($E$2=1,a!E3445,IF($E$2=2,a!E3605,IF($E$2=3,a!E3765,IF($E$2=91,a!E3925,IF($E$2=92,a!E4085,"")))))</f>
        <v>#N/A</v>
      </c>
      <c r="AF77" s="12">
        <v>101</v>
      </c>
      <c r="AH77" s="12"/>
      <c r="AI77" s="76"/>
      <c r="AJ77" s="77"/>
      <c r="AK77" s="162"/>
      <c r="AL77" s="162"/>
      <c r="AM77" s="162"/>
    </row>
    <row r="78" spans="2:39" x14ac:dyDescent="0.4">
      <c r="B78" s="12" t="e">
        <f t="shared" si="11"/>
        <v>#N/A</v>
      </c>
      <c r="C78" s="76" t="e">
        <f t="shared" si="11"/>
        <v>#N/A</v>
      </c>
      <c r="D78" s="12" t="e">
        <f t="shared" si="11"/>
        <v>#N/A</v>
      </c>
      <c r="F78" s="12" t="e">
        <f>IF($E$2=1,a!D76,IF($E$2=2,a!D156,IF($E$2=3,a!D236,IF($E$2=4,a!D316,IF($E$2=5,a!D396,IF($E$2=6,a!D476,IF($E$2=7,a!D556,"")))))))</f>
        <v>#N/A</v>
      </c>
      <c r="G78" s="76" t="e">
        <f>IF($E$2=1,a!E76,IF($E$2=2,a!E156,IF($E$2=3,a!E236,IF($E$2=4,a!E316,IF($E$2=5,a!E396,IF($E$2=6,a!E476,IF($E$2=7,a!E556,"")))))))</f>
        <v>#N/A</v>
      </c>
      <c r="H78" s="12" t="e">
        <f>IF($E$2=1,a!F76,IF($E$2=2,a!F156,IF($E$2=3,a!F236,IF($E$2=4,a!F316,IF($E$2=5,a!F396,IF($E$2=6,a!F476,IF($E$2=7,a!F556,"")))))))</f>
        <v>#N/A</v>
      </c>
      <c r="J78" s="12" t="e">
        <f>IF($E$2=1,a!D636,IF($E$2=2,a!D756,IF($E$2=3,a!D876,IF($E$2=4,a!D996,IF($E$2=5,a!D1096,"")))))</f>
        <v>#N/A</v>
      </c>
      <c r="K78" s="76" t="e">
        <f>IF($E$2=1,a!E636,IF($E$2=2,a!E756,IF($E$2=3,a!E876,IF($E$2=4,a!E996,IF($E$2=5,a!E1096,"")))))</f>
        <v>#N/A</v>
      </c>
      <c r="L78" s="12" t="e">
        <f>IF($E$2=1,a!F636,IF($E$2=2,a!F756,IF($E$2=3,a!F876,IF($E$2=4,a!F996,IF($E$2=5,a!F1096,"")))))</f>
        <v>#N/A</v>
      </c>
      <c r="M78" s="161"/>
      <c r="N78" s="12" t="e">
        <f>IF($E$2=1,a!D1196,IF($E$2=2,a!D1346,IF($E$2=3,a!D1496,IF($E$2=4,a!D1646,IF($E$2=5,a!D1796,IF($E$2=6,a!D1946,""))))))</f>
        <v>#N/A</v>
      </c>
      <c r="O78" s="76" t="e">
        <f>IF($E$2=1,a!E1196,IF($E$2=2,a!E1346,IF($E$2=3,a!E1496,IF($E$2=4,a!E1646,IF($E$2=5,a!E1796,IF($E$2=6,a!E1946,""))))))</f>
        <v>#N/A</v>
      </c>
      <c r="P78" s="12" t="e">
        <f>IF($E$2=1,a!F1196,IF($E$2=2,a!F1346,IF($E$2=3,a!F1496,IF($E$2=4,a!F1646,IF($E$2=5,a!F1796,IF($E$2=6,a!F1946,""))))))</f>
        <v>#N/A</v>
      </c>
      <c r="Q78" s="12"/>
      <c r="R78" s="12" t="e">
        <f>IF($E$2=1,a!D2096,IF($E$2=2,a!D2196,IF($E$2=3,a!D2296,IF($E$2=4,a!D2396,IF($E$2=5,a!D2496,IF($E$2=6,a!D2596,""))))))</f>
        <v>#N/A</v>
      </c>
      <c r="S78" s="76" t="e">
        <f>IF($E$2=1,a!E2096,IF($E$2=2,a!E2196,IF($E$2=3,a!E2296,IF($E$2=4,a!E2396,IF($E$2=5,a!E2496,IF($E$2=6,a!E2596,""))))))</f>
        <v>#N/A</v>
      </c>
      <c r="T78" s="12" t="e">
        <f>IF($E$2=1,a!F2096,IF($E$2=2,a!F2196,IF($E$2=3,a!F2296,IF($E$2=4,a!F2396,IF($E$2=5,a!F2496,IF($E$2=6,a!F2596,""))))))</f>
        <v>#N/A</v>
      </c>
      <c r="V78" s="12" t="e">
        <f>IF($E$2=6,a!D3046,"")</f>
        <v>#N/A</v>
      </c>
      <c r="W78" s="76" t="e">
        <f>IF($E$2=6,a!E3046,"")</f>
        <v>#N/A</v>
      </c>
      <c r="X78" s="12" t="e">
        <f>IF($E$2=6,a!F3046,"")</f>
        <v>#N/A</v>
      </c>
      <c r="Z78" s="12"/>
      <c r="AA78" s="76"/>
      <c r="AB78" s="12"/>
      <c r="AD78" s="12" t="e">
        <f>IF($E$2=1,a!D3446,IF($E$2=2,a!D3606,IF($E$2=3,a!D3766,IF($E$2=91,a!D3926,IF($E$2=92,a!D4086,"")))))</f>
        <v>#N/A</v>
      </c>
      <c r="AE78" s="76" t="e">
        <f>IF($E$2=1,a!E3446,IF($E$2=2,a!E3606,IF($E$2=3,a!E3766,IF($E$2=91,a!E3926,IF($E$2=92,a!E4086,"")))))</f>
        <v>#N/A</v>
      </c>
      <c r="AF78" s="12">
        <v>101</v>
      </c>
      <c r="AH78" s="12"/>
      <c r="AI78" s="76"/>
      <c r="AJ78" s="77"/>
      <c r="AK78" s="162"/>
      <c r="AL78" s="162"/>
      <c r="AM78" s="162"/>
    </row>
    <row r="79" spans="2:39" x14ac:dyDescent="0.4">
      <c r="B79" s="12" t="e">
        <f>IF($C$2=1,F79,IF($C$2=2,J79,IF($C$2=3,N79,IF($C$2=4,R79,IF($C$2=5,V79,IF($C$2=6,"",IF($C$2=7,AD79,IF($C$2=8,"",""))))))))</f>
        <v>#N/A</v>
      </c>
      <c r="C79" s="76" t="e">
        <f t="shared" ref="C79:C86" si="12">IF($C$2=1,G79,IF($C$2=2,K79,IF($C$2=3,O79,IF($C$2=4,S79,IF($C$2=5,W79,IF($C$2=6,"",IF($C$2=7,AE79,IF($C$2=8,"",""))))))))</f>
        <v>#N/A</v>
      </c>
      <c r="D79" s="12" t="e">
        <f t="shared" ref="D79:D86" si="13">IF($C$2=1,H79,IF($C$2=2,L79,IF($C$2=3,P79,IF($C$2=4,T79,IF($C$2=5,X79,IF($C$2=6,"",IF($C$2=7,AF79,IF($C$2=8,"",""))))))))</f>
        <v>#N/A</v>
      </c>
      <c r="F79" s="12" t="e">
        <f>IF($E$2=1,a!D77,IF($E$2=2,a!D157,IF($E$2=3,a!D237,IF($E$2=4,a!D317,IF($E$2=5,a!D397,IF($E$2=6,a!D477,IF($E$2=7,a!D557,"")))))))</f>
        <v>#N/A</v>
      </c>
      <c r="G79" s="76" t="e">
        <f>IF($E$2=1,a!E77,IF($E$2=2,a!E157,IF($E$2=3,a!E237,IF($E$2=4,a!E317,IF($E$2=5,a!E397,IF($E$2=6,a!E477,IF($E$2=7,a!E557,"")))))))</f>
        <v>#N/A</v>
      </c>
      <c r="H79" s="12" t="e">
        <f>IF($E$2=1,a!F77,IF($E$2=2,a!F157,IF($E$2=3,a!F237,IF($E$2=4,a!F317,IF($E$2=5,a!F397,IF($E$2=6,a!F477,IF($E$2=7,a!F557,"")))))))</f>
        <v>#N/A</v>
      </c>
      <c r="J79" s="12" t="e">
        <f>IF($E$2=1,a!D637,IF($E$2=2,a!D757,IF($E$2=3,a!D877,IF($E$2=4,a!D997,IF($E$2=5,a!D1097,"")))))</f>
        <v>#N/A</v>
      </c>
      <c r="K79" s="76" t="e">
        <f>IF($E$2=1,a!E637,IF($E$2=2,a!E757,IF($E$2=3,a!E877,IF($E$2=4,a!E997,IF($E$2=5,a!E1097,"")))))</f>
        <v>#N/A</v>
      </c>
      <c r="L79" s="12" t="e">
        <f>IF($E$2=1,a!F637,IF($E$2=2,a!F757,IF($E$2=3,a!F877,IF($E$2=4,a!F997,IF($E$2=5,a!F1097,"")))))</f>
        <v>#N/A</v>
      </c>
      <c r="M79" s="161"/>
      <c r="N79" s="12" t="e">
        <f>IF($E$2=1,a!D1197,IF($E$2=2,a!D1347,IF($E$2=3,a!D1497,IF($E$2=4,a!D1647,IF($E$2=5,a!D1797,IF($E$2=6,a!D1947,""))))))</f>
        <v>#N/A</v>
      </c>
      <c r="O79" s="76" t="e">
        <f>IF($E$2=1,a!E1197,IF($E$2=2,a!E1347,IF($E$2=3,a!E1497,IF($E$2=4,a!E1647,IF($E$2=5,a!E1797,IF($E$2=6,a!E1947,""))))))</f>
        <v>#N/A</v>
      </c>
      <c r="P79" s="12" t="e">
        <f>IF($E$2=1,a!F1197,IF($E$2=2,a!F1347,IF($E$2=3,a!F1497,IF($E$2=4,a!F1647,IF($E$2=5,a!F1797,IF($E$2=6,a!F1947,""))))))</f>
        <v>#N/A</v>
      </c>
      <c r="Q79" s="12"/>
      <c r="R79" s="12" t="e">
        <f>IF($E$2=1,a!D2097,IF($E$2=2,a!D2197,IF($E$2=3,a!D2297,IF($E$2=4,a!D2397,IF($E$2=5,a!D2497,IF($E$2=6,a!D2597,""))))))</f>
        <v>#N/A</v>
      </c>
      <c r="S79" s="76" t="e">
        <f>IF($E$2=1,a!E2097,IF($E$2=2,a!E2197,IF($E$2=3,a!E2297,IF($E$2=4,a!E2397,IF($E$2=5,a!E2497,IF($E$2=6,a!E2597,""))))))</f>
        <v>#N/A</v>
      </c>
      <c r="T79" s="12" t="e">
        <f>IF($E$2=1,a!F2097,IF($E$2=2,a!F2197,IF($E$2=3,a!F2297,IF($E$2=4,a!F2397,IF($E$2=5,a!F2497,IF($E$2=6,a!F2597,""))))))</f>
        <v>#N/A</v>
      </c>
      <c r="V79" s="12" t="e">
        <f>IF($E$2=6,a!D3047,"")</f>
        <v>#N/A</v>
      </c>
      <c r="W79" s="76" t="e">
        <f>IF($E$2=6,a!E3047,"")</f>
        <v>#N/A</v>
      </c>
      <c r="X79" s="12" t="e">
        <f>IF($E$2=6,a!F3047,"")</f>
        <v>#N/A</v>
      </c>
      <c r="Z79" s="12"/>
      <c r="AA79" s="76"/>
      <c r="AB79" s="12"/>
      <c r="AD79" s="12" t="e">
        <f>IF($E$2=1,a!D3447,IF($E$2=2,a!D3607,IF($E$2=3,a!D3767,IF($E$2=91,a!D3927,IF($E$2=92,a!D4087,"")))))</f>
        <v>#N/A</v>
      </c>
      <c r="AE79" s="76" t="e">
        <f>IF($E$2=1,a!E3447,IF($E$2=2,a!E3607,IF($E$2=3,a!E3767,IF($E$2=91,a!E3927,IF($E$2=92,a!E4087,"")))))</f>
        <v>#N/A</v>
      </c>
      <c r="AF79" s="12">
        <v>102</v>
      </c>
      <c r="AH79" s="12"/>
      <c r="AI79" s="76"/>
      <c r="AJ79" s="77"/>
      <c r="AK79" s="162"/>
      <c r="AL79" s="162"/>
      <c r="AM79" s="162"/>
    </row>
    <row r="80" spans="2:39" x14ac:dyDescent="0.4">
      <c r="B80" s="12" t="e">
        <f>IF($C$2=1,F80,IF($C$2=2,J80,IF($C$2=3,N80,IF($C$2=4,R80,IF($C$2=5,V80,IF($C$2=6,"",IF($C$2=7,AD80,IF($C$2=8,"",""))))))))</f>
        <v>#N/A</v>
      </c>
      <c r="C80" s="76" t="e">
        <f t="shared" si="12"/>
        <v>#N/A</v>
      </c>
      <c r="D80" s="12" t="e">
        <f t="shared" si="13"/>
        <v>#N/A</v>
      </c>
      <c r="F80" s="12" t="e">
        <f>IF($E$2=1,a!D78,IF($E$2=2,a!D158,IF($E$2=3,a!D238,IF($E$2=4,a!D318,IF($E$2=5,a!D398,IF($E$2=6,a!D478,IF($E$2=7,a!D558,"")))))))</f>
        <v>#N/A</v>
      </c>
      <c r="G80" s="76" t="e">
        <f>IF($E$2=1,a!E78,IF($E$2=2,a!E158,IF($E$2=3,a!E238,IF($E$2=4,a!E318,IF($E$2=5,a!E398,IF($E$2=6,a!E478,IF($E$2=7,a!E558,"")))))))</f>
        <v>#N/A</v>
      </c>
      <c r="H80" s="12" t="e">
        <f>IF($E$2=1,a!F78,IF($E$2=2,a!F158,IF($E$2=3,a!F238,IF($E$2=4,a!F318,IF($E$2=5,a!F398,IF($E$2=6,a!F478,IF($E$2=7,a!F558,"")))))))</f>
        <v>#N/A</v>
      </c>
      <c r="J80" s="12" t="e">
        <f>IF($E$2=1,a!D638,IF($E$2=2,a!D758,IF($E$2=3,a!D878,IF($E$2=4,a!D998,IF($E$2=5,a!D1098,"")))))</f>
        <v>#N/A</v>
      </c>
      <c r="K80" s="76" t="e">
        <f>IF($E$2=1,a!E638,IF($E$2=2,a!E758,IF($E$2=3,a!E878,IF($E$2=4,a!E998,IF($E$2=5,a!E1098,"")))))</f>
        <v>#N/A</v>
      </c>
      <c r="L80" s="12" t="e">
        <f>IF($E$2=1,a!F638,IF($E$2=2,a!F758,IF($E$2=3,a!F878,IF($E$2=4,a!F998,IF($E$2=5,a!F1098,"")))))</f>
        <v>#N/A</v>
      </c>
      <c r="M80" s="161"/>
      <c r="N80" s="12" t="e">
        <f>IF($E$2=1,a!D1198,IF($E$2=2,a!D1348,IF($E$2=3,a!D1498,IF($E$2=4,a!D1648,IF($E$2=5,a!D1798,IF($E$2=6,a!D1948,""))))))</f>
        <v>#N/A</v>
      </c>
      <c r="O80" s="76" t="e">
        <f>IF($E$2=1,a!E1198,IF($E$2=2,a!E1348,IF($E$2=3,a!E1498,IF($E$2=4,a!E1648,IF($E$2=5,a!E1798,IF($E$2=6,a!E1948,""))))))</f>
        <v>#N/A</v>
      </c>
      <c r="P80" s="12" t="e">
        <f>IF($E$2=1,a!F1198,IF($E$2=2,a!F1348,IF($E$2=3,a!F1498,IF($E$2=4,a!F1648,IF($E$2=5,a!F1798,IF($E$2=6,a!F1948,""))))))</f>
        <v>#N/A</v>
      </c>
      <c r="Q80" s="12"/>
      <c r="R80" s="12" t="e">
        <f>IF($E$2=1,a!D2098,IF($E$2=2,a!D2198,IF($E$2=3,a!D2298,IF($E$2=4,a!D2398,IF($E$2=5,a!D2498,IF($E$2=6,a!D2598,""))))))</f>
        <v>#N/A</v>
      </c>
      <c r="S80" s="76" t="e">
        <f>IF($E$2=1,a!E2098,IF($E$2=2,a!E2198,IF($E$2=3,a!E2298,IF($E$2=4,a!E2398,IF($E$2=5,a!E2498,IF($E$2=6,a!E2598,""))))))</f>
        <v>#N/A</v>
      </c>
      <c r="T80" s="12" t="e">
        <f>IF($E$2=1,a!F2098,IF($E$2=2,a!F2198,IF($E$2=3,a!F2298,IF($E$2=4,a!F2398,IF($E$2=5,a!F2498,IF($E$2=6,a!F2598,""))))))</f>
        <v>#N/A</v>
      </c>
      <c r="V80" s="12" t="e">
        <f>IF($E$2=6,a!D3048,"")</f>
        <v>#N/A</v>
      </c>
      <c r="W80" s="76" t="e">
        <f>IF($E$2=6,a!E3048,"")</f>
        <v>#N/A</v>
      </c>
      <c r="X80" s="12" t="e">
        <f>IF($E$2=6,a!F3048,"")</f>
        <v>#N/A</v>
      </c>
      <c r="Z80" s="12"/>
      <c r="AA80" s="76"/>
      <c r="AB80" s="12"/>
      <c r="AD80" s="12" t="e">
        <f>IF($E$2=1,a!D3448,IF($E$2=2,a!D3608,IF($E$2=3,a!D3768,IF($E$2=91,a!D3928,IF($E$2=92,a!D4088,"")))))</f>
        <v>#N/A</v>
      </c>
      <c r="AE80" s="76" t="e">
        <f>IF($E$2=1,a!E3448,IF($E$2=2,a!E3608,IF($E$2=3,a!E3768,IF($E$2=91,a!E3928,IF($E$2=92,a!E4088,"")))))</f>
        <v>#N/A</v>
      </c>
      <c r="AF80" s="12">
        <v>102</v>
      </c>
      <c r="AH80" s="12"/>
      <c r="AI80" s="76"/>
      <c r="AJ80" s="77"/>
      <c r="AK80" s="162"/>
      <c r="AL80" s="162"/>
      <c r="AM80" s="162"/>
    </row>
    <row r="81" spans="2:39" x14ac:dyDescent="0.4">
      <c r="B81" s="12" t="e">
        <f t="shared" ref="B81:B85" si="14">IF($C$2=1,F81,IF($C$2=2,J81,IF($C$2=3,N81,IF($C$2=4,R81,IF($C$2=5,V81,IF($C$2=6,"",IF($C$2=7,AD81,IF($C$2=8,"",""))))))))</f>
        <v>#N/A</v>
      </c>
      <c r="C81" s="76" t="e">
        <f t="shared" si="12"/>
        <v>#N/A</v>
      </c>
      <c r="D81" s="12" t="e">
        <f t="shared" si="13"/>
        <v>#N/A</v>
      </c>
      <c r="F81" s="12" t="e">
        <f>IF($E$2=1,a!D79,IF($E$2=2,a!D159,IF($E$2=3,a!D239,IF($E$2=4,a!D319,IF($E$2=5,a!D399,IF($E$2=6,a!D479,IF($E$2=7,a!D559,"")))))))</f>
        <v>#N/A</v>
      </c>
      <c r="G81" s="76" t="e">
        <f>IF($E$2=1,a!E79,IF($E$2=2,a!E159,IF($E$2=3,a!E239,IF($E$2=4,a!E319,IF($E$2=5,a!E399,IF($E$2=6,a!E479,IF($E$2=7,a!E559,"")))))))</f>
        <v>#N/A</v>
      </c>
      <c r="H81" s="12" t="e">
        <f>IF($E$2=1,a!F79,IF($E$2=2,a!F159,IF($E$2=3,a!F239,IF($E$2=4,a!F319,IF($E$2=5,a!F399,IF($E$2=6,a!F479,IF($E$2=7,a!F559,"")))))))</f>
        <v>#N/A</v>
      </c>
      <c r="J81" s="12" t="e">
        <f>IF($E$2=1,a!D639,IF($E$2=2,a!D759,IF($E$2=3,a!D879,IF($E$2=4,a!D999,IF($E$2=5,a!D1099,"")))))</f>
        <v>#N/A</v>
      </c>
      <c r="K81" s="76" t="e">
        <f>IF($E$2=1,a!E639,IF($E$2=2,a!E759,IF($E$2=3,a!E879,IF($E$2=4,a!E999,IF($E$2=5,a!E1099,"")))))</f>
        <v>#N/A</v>
      </c>
      <c r="L81" s="12" t="e">
        <f>IF($E$2=1,a!F639,IF($E$2=2,a!F759,IF($E$2=3,a!F879,IF($E$2=4,a!F999,IF($E$2=5,a!F1099,"")))))</f>
        <v>#N/A</v>
      </c>
      <c r="M81" s="161"/>
      <c r="N81" s="12" t="e">
        <f>IF($E$2=1,a!D1199,IF($E$2=2,a!D1349,IF($E$2=3,a!D1499,IF($E$2=4,a!D1649,IF($E$2=5,a!D1799,IF($E$2=6,a!D1949,""))))))</f>
        <v>#N/A</v>
      </c>
      <c r="O81" s="76" t="e">
        <f>IF($E$2=1,a!E1199,IF($E$2=2,a!E1349,IF($E$2=3,a!E1499,IF($E$2=4,a!E1649,IF($E$2=5,a!E1799,IF($E$2=6,a!E1949,""))))))</f>
        <v>#N/A</v>
      </c>
      <c r="P81" s="12" t="e">
        <f>IF($E$2=1,a!F1199,IF($E$2=2,a!F1349,IF($E$2=3,a!F1499,IF($E$2=4,a!F1649,IF($E$2=5,a!F1799,IF($E$2=6,a!F1949,""))))))</f>
        <v>#N/A</v>
      </c>
      <c r="Q81" s="12"/>
      <c r="R81" s="12" t="e">
        <f>IF($E$2=1,a!D2099,IF($E$2=2,a!D2199,IF($E$2=3,a!D2299,IF($E$2=4,a!D2399,IF($E$2=5,a!D2499,IF($E$2=6,a!D2599,""))))))</f>
        <v>#N/A</v>
      </c>
      <c r="S81" s="76" t="e">
        <f>IF($E$2=1,a!E2099,IF($E$2=2,a!E2199,IF($E$2=3,a!E2299,IF($E$2=4,a!E2399,IF($E$2=5,a!E2499,IF($E$2=6,a!E2599,""))))))</f>
        <v>#N/A</v>
      </c>
      <c r="T81" s="12" t="e">
        <f>IF($E$2=1,a!F2099,IF($E$2=2,a!F2199,IF($E$2=3,a!F2299,IF($E$2=4,a!F2399,IF($E$2=5,a!F2499,IF($E$2=6,a!F2599,""))))))</f>
        <v>#N/A</v>
      </c>
      <c r="V81" s="12" t="e">
        <f>IF($E$2=6,a!D3049,"")</f>
        <v>#N/A</v>
      </c>
      <c r="W81" s="76" t="e">
        <f>IF($E$2=6,a!E3049,"")</f>
        <v>#N/A</v>
      </c>
      <c r="X81" s="12" t="e">
        <f>IF($E$2=6,a!F3049,"")</f>
        <v>#N/A</v>
      </c>
      <c r="Z81" s="12"/>
      <c r="AA81" s="76"/>
      <c r="AB81" s="12"/>
      <c r="AD81" s="12" t="e">
        <f>IF($E$2=1,a!D3449,IF($E$2=2,a!D3609,IF($E$2=3,a!D3769,IF($E$2=91,a!D3929,IF($E$2=92,a!D4089,"")))))</f>
        <v>#N/A</v>
      </c>
      <c r="AE81" s="76" t="e">
        <f>IF($E$2=1,a!E3449,IF($E$2=2,a!E3609,IF($E$2=3,a!E3769,IF($E$2=91,a!E3929,IF($E$2=92,a!E4089,"")))))</f>
        <v>#N/A</v>
      </c>
      <c r="AF81" s="12">
        <v>102</v>
      </c>
      <c r="AH81" s="12"/>
      <c r="AI81" s="76"/>
      <c r="AJ81" s="77"/>
      <c r="AK81" s="162"/>
      <c r="AL81" s="162"/>
      <c r="AM81" s="162"/>
    </row>
    <row r="82" spans="2:39" x14ac:dyDescent="0.4">
      <c r="B82" s="12" t="e">
        <f t="shared" si="14"/>
        <v>#N/A</v>
      </c>
      <c r="C82" s="76" t="e">
        <f t="shared" si="12"/>
        <v>#N/A</v>
      </c>
      <c r="D82" s="12" t="e">
        <f t="shared" si="13"/>
        <v>#N/A</v>
      </c>
      <c r="F82" s="12" t="e">
        <f>IF($E$2=1,a!D80,IF($E$2=2,a!D160,IF($E$2=3,a!D240,IF($E$2=4,a!D320,IF($E$2=5,a!D400,IF($E$2=6,a!D480,IF($E$2=7,a!D560,"")))))))</f>
        <v>#N/A</v>
      </c>
      <c r="G82" s="76" t="e">
        <f>IF($E$2=1,a!E80,IF($E$2=2,a!E160,IF($E$2=3,a!E240,IF($E$2=4,a!E320,IF($E$2=5,a!E400,IF($E$2=6,a!E480,IF($E$2=7,a!E560,"")))))))</f>
        <v>#N/A</v>
      </c>
      <c r="H82" s="12" t="e">
        <f>IF($E$2=1,a!F80,IF($E$2=2,a!F160,IF($E$2=3,a!F240,IF($E$2=4,a!F320,IF($E$2=5,a!F400,IF($E$2=6,a!F480,IF($E$2=7,a!F560,"")))))))</f>
        <v>#N/A</v>
      </c>
      <c r="J82" s="12" t="e">
        <f>IF($E$2=1,a!D640,IF($E$2=2,a!D760,IF($E$2=3,a!D880,IF($E$2=4,a!D1000,IF($E$2=5,a!D1100,"")))))</f>
        <v>#N/A</v>
      </c>
      <c r="K82" s="76" t="e">
        <f>IF($E$2=1,a!E640,IF($E$2=2,a!E760,IF($E$2=3,a!E880,IF($E$2=4,a!E1000,IF($E$2=5,a!E1100,"")))))</f>
        <v>#N/A</v>
      </c>
      <c r="L82" s="12" t="e">
        <f>IF($E$2=1,a!F640,IF($E$2=2,a!F760,IF($E$2=3,a!F880,IF($E$2=4,a!F1000,IF($E$2=5,a!F1100,"")))))</f>
        <v>#N/A</v>
      </c>
      <c r="M82" s="161"/>
      <c r="N82" s="12" t="e">
        <f>IF($E$2=1,a!D1200,IF($E$2=2,a!D1350,IF($E$2=3,a!D1500,IF($E$2=4,a!D1650,IF($E$2=5,a!D1800,IF($E$2=6,a!D1950,""))))))</f>
        <v>#N/A</v>
      </c>
      <c r="O82" s="76" t="e">
        <f>IF($E$2=1,a!E1200,IF($E$2=2,a!E1350,IF($E$2=3,a!E1500,IF($E$2=4,a!E1650,IF($E$2=5,a!E1800,IF($E$2=6,a!E1950,""))))))</f>
        <v>#N/A</v>
      </c>
      <c r="P82" s="12" t="e">
        <f>IF($E$2=1,a!F1200,IF($E$2=2,a!F1350,IF($E$2=3,a!F1500,IF($E$2=4,a!F1650,IF($E$2=5,a!F1800,IF($E$2=6,a!F1950,""))))))</f>
        <v>#N/A</v>
      </c>
      <c r="Q82" s="12"/>
      <c r="R82" s="12" t="e">
        <f>IF($E$2=1,a!D2100,IF($E$2=2,a!D2200,IF($E$2=3,a!D2300,IF($E$2=4,a!D2400,IF($E$2=5,a!D2500,IF($E$2=6,a!D2600,""))))))</f>
        <v>#N/A</v>
      </c>
      <c r="S82" s="76" t="e">
        <f>IF($E$2=1,a!E2100,IF($E$2=2,a!E2200,IF($E$2=3,a!E2300,IF($E$2=4,a!E2400,IF($E$2=5,a!E2500,IF($E$2=6,a!E2600,""))))))</f>
        <v>#N/A</v>
      </c>
      <c r="T82" s="12" t="e">
        <f>IF($E$2=1,a!F2100,IF($E$2=2,a!F2200,IF($E$2=3,a!F2300,IF($E$2=4,a!F2400,IF($E$2=5,a!F2500,IF($E$2=6,a!F2600,""))))))</f>
        <v>#N/A</v>
      </c>
      <c r="V82" s="12" t="e">
        <f>IF($E$2=6,a!D3050,"")</f>
        <v>#N/A</v>
      </c>
      <c r="W82" s="76" t="e">
        <f>IF($E$2=6,a!E3050,"")</f>
        <v>#N/A</v>
      </c>
      <c r="X82" s="12" t="e">
        <f>IF($E$2=6,a!F3050,"")</f>
        <v>#N/A</v>
      </c>
      <c r="Z82" s="12"/>
      <c r="AA82" s="76"/>
      <c r="AB82" s="12"/>
      <c r="AD82" s="12" t="e">
        <f>IF($E$2=1,a!D3450,IF($E$2=2,a!D3610,IF($E$2=3,a!D3770,IF($E$2=91,a!D3930,IF($E$2=92,a!D4090,"")))))</f>
        <v>#N/A</v>
      </c>
      <c r="AE82" s="76" t="e">
        <f>IF($E$2=1,a!E3450,IF($E$2=2,a!E3610,IF($E$2=3,a!E3770,IF($E$2=91,a!E3930,IF($E$2=92,a!E4090,"")))))</f>
        <v>#N/A</v>
      </c>
      <c r="AF82" s="12">
        <v>102</v>
      </c>
      <c r="AH82" s="12"/>
      <c r="AI82" s="76"/>
      <c r="AJ82" s="77"/>
      <c r="AK82" s="162"/>
      <c r="AL82" s="162"/>
      <c r="AM82" s="162"/>
    </row>
    <row r="83" spans="2:39" x14ac:dyDescent="0.4">
      <c r="B83" s="12" t="e">
        <f t="shared" si="14"/>
        <v>#N/A</v>
      </c>
      <c r="C83" s="76" t="e">
        <f t="shared" si="12"/>
        <v>#N/A</v>
      </c>
      <c r="D83" s="12" t="e">
        <f t="shared" si="13"/>
        <v>#N/A</v>
      </c>
      <c r="F83" s="12" t="e">
        <f>IF($E$2=1,a!D81,IF($E$2=2,a!D161,IF($E$2=3,a!D241,IF($E$2=4,a!D321,IF($E$2=5,a!D401,IF($E$2=6,a!D481,IF($E$2=7,a!D561,"")))))))</f>
        <v>#N/A</v>
      </c>
      <c r="G83" s="76" t="e">
        <f>IF($E$2=1,a!E81,IF($E$2=2,a!E161,IF($E$2=3,a!E241,IF($E$2=4,a!E321,IF($E$2=5,a!E401,IF($E$2=6,a!E481,IF($E$2=7,a!E561,"")))))))</f>
        <v>#N/A</v>
      </c>
      <c r="H83" s="12" t="e">
        <f>IF($E$2=1,a!F81,IF($E$2=2,a!F161,IF($E$2=3,a!F241,IF($E$2=4,a!F321,IF($E$2=5,a!F401,IF($E$2=6,a!F481,IF($E$2=7,a!F561,"")))))))</f>
        <v>#N/A</v>
      </c>
      <c r="J83" s="12" t="e">
        <f>IF($E$2=1,a!D641,IF($E$2=2,a!D761,IF($E$2=3,a!D881,IF($E$2=4,a!D1001,IF($E$2=5,a!D1101,"")))))</f>
        <v>#N/A</v>
      </c>
      <c r="K83" s="76" t="e">
        <f>IF($E$2=1,a!E641,IF($E$2=2,a!E761,IF($E$2=3,a!E881,IF($E$2=4,a!E1001,IF($E$2=5,a!E1101,"")))))</f>
        <v>#N/A</v>
      </c>
      <c r="L83" s="12" t="e">
        <f>IF($E$2=1,a!F641,IF($E$2=2,a!F761,IF($E$2=3,a!F881,IF($E$2=4,a!F1001,IF($E$2=5,a!F1101,"")))))</f>
        <v>#N/A</v>
      </c>
      <c r="M83" s="161"/>
      <c r="N83" s="12" t="e">
        <f>IF($E$2=1,a!D1201,IF($E$2=2,a!D1351,IF($E$2=3,a!D1501,IF($E$2=4,a!D1651,IF($E$2=5,a!D1801,IF($E$2=6,a!D1951,""))))))</f>
        <v>#N/A</v>
      </c>
      <c r="O83" s="76" t="e">
        <f>IF($E$2=1,a!E1201,IF($E$2=2,a!E1351,IF($E$2=3,a!E1501,IF($E$2=4,a!E1651,IF($E$2=5,a!E1801,IF($E$2=6,a!E1951,""))))))</f>
        <v>#N/A</v>
      </c>
      <c r="P83" s="12" t="e">
        <f>IF($E$2=1,a!F1201,IF($E$2=2,a!F1351,IF($E$2=3,a!F1501,IF($E$2=4,a!F1651,IF($E$2=5,a!F1801,IF($E$2=6,a!F1951,""))))))</f>
        <v>#N/A</v>
      </c>
      <c r="Q83" s="12"/>
      <c r="R83" s="12" t="e">
        <f>IF($E$2=1,a!D2101,IF($E$2=2,a!D2201,IF($E$2=3,a!D2301,IF($E$2=4,a!D2401,IF($E$2=5,a!D2501,IF($E$2=6,a!D2601,""))))))</f>
        <v>#N/A</v>
      </c>
      <c r="S83" s="76" t="e">
        <f>IF($E$2=1,a!E2101,IF($E$2=2,a!E2201,IF($E$2=3,a!E2301,IF($E$2=4,a!E2401,IF($E$2=5,a!E2501,IF($E$2=6,a!E2601,""))))))</f>
        <v>#N/A</v>
      </c>
      <c r="T83" s="12" t="e">
        <f>IF($E$2=1,a!F2101,IF($E$2=2,a!F2201,IF($E$2=3,a!F2301,IF($E$2=4,a!F2401,IF($E$2=5,a!F2501,IF($E$2=6,a!F2601,""))))))</f>
        <v>#N/A</v>
      </c>
      <c r="V83" s="12" t="e">
        <f>IF($E$2=6,a!D3051,"")</f>
        <v>#N/A</v>
      </c>
      <c r="W83" s="76" t="e">
        <f>IF($E$2=6,a!E3051,"")</f>
        <v>#N/A</v>
      </c>
      <c r="X83" s="12" t="e">
        <f>IF($E$2=6,a!F3051,"")</f>
        <v>#N/A</v>
      </c>
      <c r="Z83" s="12"/>
      <c r="AA83" s="76"/>
      <c r="AB83" s="12"/>
      <c r="AD83" s="12" t="e">
        <f>IF($E$2=1,a!D3451,IF($E$2=2,a!D3611,IF($E$2=3,a!D3771,IF($E$2=91,a!D3931,IF($E$2=92,a!D4091,"")))))</f>
        <v>#N/A</v>
      </c>
      <c r="AE83" s="76" t="e">
        <f>IF($E$2=1,a!E3451,IF($E$2=2,a!E3611,IF($E$2=3,a!E3771,IF($E$2=91,a!E3931,IF($E$2=92,a!E4091,"")))))</f>
        <v>#N/A</v>
      </c>
      <c r="AF83" s="12">
        <v>102</v>
      </c>
      <c r="AH83" s="12"/>
      <c r="AI83" s="76"/>
      <c r="AJ83" s="77"/>
      <c r="AK83" s="162"/>
      <c r="AL83" s="162"/>
      <c r="AM83" s="162"/>
    </row>
    <row r="84" spans="2:39" x14ac:dyDescent="0.4">
      <c r="B84" s="12" t="e">
        <f t="shared" si="14"/>
        <v>#N/A</v>
      </c>
      <c r="C84" s="76" t="e">
        <f t="shared" si="12"/>
        <v>#N/A</v>
      </c>
      <c r="D84" s="12" t="e">
        <f t="shared" si="13"/>
        <v>#N/A</v>
      </c>
      <c r="F84" s="12" t="e">
        <f>IF($E$2=1,a!D82,IF($E$2=2,a!D162,IF($E$2=3,a!D242,IF($E$2=4,a!D322,IF($E$2=5,a!D402,IF($E$2=6,a!D482,IF($E$2=7,a!D562,"")))))))</f>
        <v>#N/A</v>
      </c>
      <c r="G84" s="76" t="e">
        <f>IF($E$2=1,a!E82,IF($E$2=2,a!E162,IF($E$2=3,a!E242,IF($E$2=4,a!E322,IF($E$2=5,a!E402,IF($E$2=6,a!E482,IF($E$2=7,a!E562,"")))))))</f>
        <v>#N/A</v>
      </c>
      <c r="H84" s="12" t="e">
        <f>IF($E$2=1,a!F82,IF($E$2=2,a!F162,IF($E$2=3,a!F242,IF($E$2=4,a!F322,IF($E$2=5,a!F402,IF($E$2=6,a!F482,IF($E$2=7,a!F562,"")))))))</f>
        <v>#N/A</v>
      </c>
      <c r="J84" s="12" t="e">
        <f>IF($E$2=1,a!D642,IF($E$2=2,a!D762,IF($E$2=3,a!D882,IF($E$2=4,a!D1002,IF($E$2=5,a!D1102,"")))))</f>
        <v>#N/A</v>
      </c>
      <c r="K84" s="76" t="e">
        <f>IF($E$2=1,a!E642,IF($E$2=2,a!E762,IF($E$2=3,a!E882,IF($E$2=4,a!E1002,IF($E$2=5,a!E1102,"")))))</f>
        <v>#N/A</v>
      </c>
      <c r="L84" s="12" t="e">
        <f>IF($E$2=1,a!F642,IF($E$2=2,a!F762,IF($E$2=3,a!F882,IF($E$2=4,a!F1002,IF($E$2=5,a!F1102,"")))))</f>
        <v>#N/A</v>
      </c>
      <c r="M84" s="161"/>
      <c r="N84" s="12" t="e">
        <f>IF($E$2=1,a!D1202,IF($E$2=2,a!D1352,IF($E$2=3,a!D1502,IF($E$2=4,a!D1652,IF($E$2=5,a!D1802,IF($E$2=6,a!D1952,""))))))</f>
        <v>#N/A</v>
      </c>
      <c r="O84" s="76" t="e">
        <f>IF($E$2=1,a!E1202,IF($E$2=2,a!E1352,IF($E$2=3,a!E1502,IF($E$2=4,a!E1652,IF($E$2=5,a!E1802,IF($E$2=6,a!E1952,""))))))</f>
        <v>#N/A</v>
      </c>
      <c r="P84" s="12" t="e">
        <f>IF($E$2=1,a!F1202,IF($E$2=2,a!F1352,IF($E$2=3,a!F1502,IF($E$2=4,a!F1652,IF($E$2=5,a!F1802,IF($E$2=6,a!F1952,""))))))</f>
        <v>#N/A</v>
      </c>
      <c r="Q84" s="12"/>
      <c r="R84" s="12" t="e">
        <f>IF($E$2=1,a!D2102,IF($E$2=2,a!D2202,IF($E$2=3,a!D2302,IF($E$2=4,a!D2402,IF($E$2=5,a!D2502,IF($E$2=6,a!D2602,""))))))</f>
        <v>#N/A</v>
      </c>
      <c r="S84" s="76" t="e">
        <f>IF($E$2=1,a!E2102,IF($E$2=2,a!E2202,IF($E$2=3,a!E2302,IF($E$2=4,a!E2402,IF($E$2=5,a!E2502,IF($E$2=6,a!E2602,""))))))</f>
        <v>#N/A</v>
      </c>
      <c r="T84" s="12" t="e">
        <f>IF($E$2=1,a!F2102,IF($E$2=2,a!F2202,IF($E$2=3,a!F2302,IF($E$2=4,a!F2402,IF($E$2=5,a!F2502,IF($E$2=6,a!F2602,""))))))</f>
        <v>#N/A</v>
      </c>
      <c r="V84" s="12" t="e">
        <f>IF($E$2=6,a!D3052,"")</f>
        <v>#N/A</v>
      </c>
      <c r="W84" s="76" t="e">
        <f>IF($E$2=6,a!E3052,"")</f>
        <v>#N/A</v>
      </c>
      <c r="X84" s="12" t="e">
        <f>IF($E$2=6,a!F3052,"")</f>
        <v>#N/A</v>
      </c>
      <c r="Z84" s="12"/>
      <c r="AA84" s="76"/>
      <c r="AB84" s="12"/>
      <c r="AD84" s="12" t="e">
        <f>IF($E$2=1,a!D3452,IF($E$2=2,a!D3612,IF($E$2=3,a!D3772,IF($E$2=91,a!D3932,IF($E$2=92,a!D4092,"")))))</f>
        <v>#N/A</v>
      </c>
      <c r="AE84" s="76" t="e">
        <f>IF($E$2=1,a!E3452,IF($E$2=2,a!E3612,IF($E$2=3,a!E3772,IF($E$2=91,a!E3932,IF($E$2=92,a!E4092,"")))))</f>
        <v>#N/A</v>
      </c>
      <c r="AF84" s="12">
        <v>103</v>
      </c>
      <c r="AH84" s="12"/>
      <c r="AI84" s="76"/>
      <c r="AJ84" s="77"/>
      <c r="AK84" s="162"/>
      <c r="AL84" s="162"/>
      <c r="AM84" s="162"/>
    </row>
    <row r="85" spans="2:39" x14ac:dyDescent="0.4">
      <c r="B85" s="12" t="e">
        <f t="shared" si="14"/>
        <v>#N/A</v>
      </c>
      <c r="C85" s="76" t="e">
        <f t="shared" si="12"/>
        <v>#N/A</v>
      </c>
      <c r="D85" s="12" t="e">
        <f t="shared" si="13"/>
        <v>#N/A</v>
      </c>
      <c r="F85" s="12" t="e">
        <f>IF($E$2=1,a!D83,IF($E$2=2,a!D163,IF($E$2=3,a!D243,IF($E$2=4,a!D323,IF($E$2=5,a!D403,IF($E$2=6,a!D483,IF($E$2=7,a!D563,"")))))))</f>
        <v>#N/A</v>
      </c>
      <c r="G85" s="76" t="e">
        <f>IF($E$2=1,a!E83,IF($E$2=2,a!E163,IF($E$2=3,a!E243,IF($E$2=4,a!E323,IF($E$2=5,a!E403,IF($E$2=6,a!E483,IF($E$2=7,a!E563,"")))))))</f>
        <v>#N/A</v>
      </c>
      <c r="H85" s="12" t="e">
        <f>IF($E$2=1,a!F83,IF($E$2=2,a!F163,IF($E$2=3,a!F243,IF($E$2=4,a!F323,IF($E$2=5,a!F403,IF($E$2=6,a!F483,IF($E$2=7,a!F563,"")))))))</f>
        <v>#N/A</v>
      </c>
      <c r="J85" s="12" t="e">
        <f>IF($E$2=1,a!D643,IF($E$2=2,a!D763,IF($E$2=3,a!D883,IF($E$2=4,a!D1003,IF($E$2=5,a!D1103,"")))))</f>
        <v>#N/A</v>
      </c>
      <c r="K85" s="76" t="e">
        <f>IF($E$2=1,a!E643,IF($E$2=2,a!E763,IF($E$2=3,a!E883,IF($E$2=4,a!E1003,IF($E$2=5,a!E1103,"")))))</f>
        <v>#N/A</v>
      </c>
      <c r="L85" s="12" t="e">
        <f>IF($E$2=1,a!F643,IF($E$2=2,a!F763,IF($E$2=3,a!F883,IF($E$2=4,a!F1003,IF($E$2=5,a!F1103,"")))))</f>
        <v>#N/A</v>
      </c>
      <c r="M85" s="161"/>
      <c r="N85" s="12" t="e">
        <f>IF($E$2=1,a!D1203,IF($E$2=2,a!D1353,IF($E$2=3,a!D1503,IF($E$2=4,a!D1653,IF($E$2=5,a!D1803,IF($E$2=6,a!D1953,""))))))</f>
        <v>#N/A</v>
      </c>
      <c r="O85" s="76" t="e">
        <f>IF($E$2=1,a!E1203,IF($E$2=2,a!E1353,IF($E$2=3,a!E1503,IF($E$2=4,a!E1653,IF($E$2=5,a!E1803,IF($E$2=6,a!E1953,""))))))</f>
        <v>#N/A</v>
      </c>
      <c r="P85" s="12" t="e">
        <f>IF($E$2=1,a!F1203,IF($E$2=2,a!F1353,IF($E$2=3,a!F1503,IF($E$2=4,a!F1653,IF($E$2=5,a!F1803,IF($E$2=6,a!F1953,""))))))</f>
        <v>#N/A</v>
      </c>
      <c r="Q85" s="12"/>
      <c r="R85" s="12" t="e">
        <f>IF($E$2=1,a!D2103,IF($E$2=2,a!D2203,IF($E$2=3,a!D2303,IF($E$2=4,a!D2403,IF($E$2=5,a!D2503,IF($E$2=6,a!D2603,""))))))</f>
        <v>#N/A</v>
      </c>
      <c r="S85" s="76" t="e">
        <f>IF($E$2=1,a!E2103,IF($E$2=2,a!E2203,IF($E$2=3,a!E2303,IF($E$2=4,a!E2403,IF($E$2=5,a!E2503,IF($E$2=6,a!E2603,""))))))</f>
        <v>#N/A</v>
      </c>
      <c r="T85" s="12" t="e">
        <f>IF($E$2=1,a!F2103,IF($E$2=2,a!F2203,IF($E$2=3,a!F2303,IF($E$2=4,a!F2403,IF($E$2=5,a!F2503,IF($E$2=6,a!F2603,""))))))</f>
        <v>#N/A</v>
      </c>
      <c r="V85" s="12" t="e">
        <f>IF($E$2=6,a!D3053,"")</f>
        <v>#N/A</v>
      </c>
      <c r="W85" s="76" t="e">
        <f>IF($E$2=6,a!E3053,"")</f>
        <v>#N/A</v>
      </c>
      <c r="X85" s="12" t="e">
        <f>IF($E$2=6,a!F3053,"")</f>
        <v>#N/A</v>
      </c>
      <c r="Z85" s="12"/>
      <c r="AA85" s="76"/>
      <c r="AB85" s="12"/>
      <c r="AD85" s="12" t="e">
        <f>IF($E$2=1,a!D3453,IF($E$2=2,a!D3613,IF($E$2=3,a!D3773,IF($E$2=91,a!D3933,IF($E$2=92,a!D4093,"")))))</f>
        <v>#N/A</v>
      </c>
      <c r="AE85" s="76" t="e">
        <f>IF($E$2=1,a!E3453,IF($E$2=2,a!E3613,IF($E$2=3,a!E3773,IF($E$2=91,a!E3933,IF($E$2=92,a!E4093,"")))))</f>
        <v>#N/A</v>
      </c>
      <c r="AF85" s="12">
        <v>103</v>
      </c>
      <c r="AH85" s="12"/>
      <c r="AI85" s="76"/>
      <c r="AJ85" s="77"/>
      <c r="AK85" s="162"/>
      <c r="AL85" s="162"/>
      <c r="AM85" s="162"/>
    </row>
    <row r="86" spans="2:39" x14ac:dyDescent="0.4">
      <c r="B86" s="12" t="e">
        <f>IF($C$2=1,F86,IF($C$2=2,J86,IF($C$2=3,N86,IF($C$2=4,R86,IF($C$2=5,V86,IF($C$2=6,"",IF($C$2=7,AD86,IF($C$2=8,"",""))))))))</f>
        <v>#N/A</v>
      </c>
      <c r="C86" s="76" t="e">
        <f t="shared" si="12"/>
        <v>#N/A</v>
      </c>
      <c r="D86" s="12" t="e">
        <f t="shared" si="13"/>
        <v>#N/A</v>
      </c>
      <c r="F86" s="12" t="e">
        <f>IF($E$2=1,a!D84,IF($E$2=2,a!D164,IF($E$2=3,a!D244,IF($E$2=4,a!D324,IF($E$2=5,a!D404,IF($E$2=6,a!D484,IF($E$2=7,a!D564,"")))))))</f>
        <v>#N/A</v>
      </c>
      <c r="G86" s="76" t="e">
        <f>IF($E$2=1,a!E84,IF($E$2=2,a!E164,IF($E$2=3,a!E244,IF($E$2=4,a!E324,IF($E$2=5,a!E404,IF($E$2=6,a!E484,IF($E$2=7,a!E564,"")))))))</f>
        <v>#N/A</v>
      </c>
      <c r="H86" s="12" t="e">
        <f>IF($E$2=1,a!F84,IF($E$2=2,a!F164,IF($E$2=3,a!F244,IF($E$2=4,a!F324,IF($E$2=5,a!F404,IF($E$2=6,a!F484,IF($E$2=7,a!F564,"")))))))</f>
        <v>#N/A</v>
      </c>
      <c r="J86" s="12" t="e">
        <f>IF($E$2=1,a!D644,IF($E$2=2,a!D764,IF($E$2=3,a!D884,IF($E$2=4,a!D1004,IF($E$2=5,a!D1104,"")))))</f>
        <v>#N/A</v>
      </c>
      <c r="K86" s="76" t="e">
        <f>IF($E$2=1,a!E644,IF($E$2=2,a!E764,IF($E$2=3,a!E884,IF($E$2=4,a!E1004,IF($E$2=5,a!E1104,"")))))</f>
        <v>#N/A</v>
      </c>
      <c r="L86" s="12" t="e">
        <f>IF($E$2=1,a!F644,IF($E$2=2,a!F764,IF($E$2=3,a!F884,IF($E$2=4,a!F1004,IF($E$2=5,a!F1104,"")))))</f>
        <v>#N/A</v>
      </c>
      <c r="M86" s="161"/>
      <c r="N86" s="12" t="e">
        <f>IF($E$2=1,a!D1204,IF($E$2=2,a!D1354,IF($E$2=3,a!D1504,IF($E$2=4,a!D1654,IF($E$2=5,a!D1804,IF($E$2=6,a!D1954,""))))))</f>
        <v>#N/A</v>
      </c>
      <c r="O86" s="76" t="e">
        <f>IF($E$2=1,a!E1204,IF($E$2=2,a!E1354,IF($E$2=3,a!E1504,IF($E$2=4,a!E1654,IF($E$2=5,a!E1804,IF($E$2=6,a!E1954,""))))))</f>
        <v>#N/A</v>
      </c>
      <c r="P86" s="12" t="e">
        <f>IF($E$2=1,a!F1204,IF($E$2=2,a!F1354,IF($E$2=3,a!F1504,IF($E$2=4,a!F1654,IF($E$2=5,a!F1804,IF($E$2=6,a!F1954,""))))))</f>
        <v>#N/A</v>
      </c>
      <c r="Q86" s="12"/>
      <c r="R86" s="12" t="e">
        <f>IF($E$2=1,a!D2104,IF($E$2=2,a!D2204,IF($E$2=3,a!D2304,IF($E$2=4,a!D2404,IF($E$2=5,a!D2504,IF($E$2=6,a!D2604,""))))))</f>
        <v>#N/A</v>
      </c>
      <c r="S86" s="76" t="e">
        <f>IF($E$2=1,a!E2104,IF($E$2=2,a!E2204,IF($E$2=3,a!E2304,IF($E$2=4,a!E2404,IF($E$2=5,a!E2504,IF($E$2=6,a!E2604,""))))))</f>
        <v>#N/A</v>
      </c>
      <c r="T86" s="12" t="e">
        <f>IF($E$2=1,a!F2104,IF($E$2=2,a!F2204,IF($E$2=3,a!F2304,IF($E$2=4,a!F2404,IF($E$2=5,a!F2504,IF($E$2=6,a!F2604,""))))))</f>
        <v>#N/A</v>
      </c>
      <c r="V86" s="12" t="e">
        <f>IF($E$2=6,a!D3054,"")</f>
        <v>#N/A</v>
      </c>
      <c r="W86" s="76" t="e">
        <f>IF($E$2=6,a!E3054,"")</f>
        <v>#N/A</v>
      </c>
      <c r="X86" s="12" t="e">
        <f>IF($E$2=6,a!F3054,"")</f>
        <v>#N/A</v>
      </c>
      <c r="Z86" s="12"/>
      <c r="AA86" s="76"/>
      <c r="AB86" s="12"/>
      <c r="AD86" s="12" t="e">
        <f>IF($E$2=1,a!D3454,IF($E$2=2,a!D3614,IF($E$2=3,a!D3774,IF($E$2=91,a!D3934,IF($E$2=92,a!D4094,"")))))</f>
        <v>#N/A</v>
      </c>
      <c r="AE86" s="76" t="e">
        <f>IF($E$2=1,a!E3454,IF($E$2=2,a!E3614,IF($E$2=3,a!E3774,IF($E$2=91,a!E3934,IF($E$2=92,a!E4094,"")))))</f>
        <v>#N/A</v>
      </c>
      <c r="AF86" s="12">
        <v>103</v>
      </c>
      <c r="AH86" s="12"/>
      <c r="AI86" s="76"/>
      <c r="AJ86" s="77"/>
      <c r="AK86" s="162"/>
      <c r="AL86" s="162"/>
      <c r="AM86" s="162"/>
    </row>
    <row r="87" spans="2:39" x14ac:dyDescent="0.4">
      <c r="B87" s="12" t="e">
        <f>IF($C$2=1,"",IF($C$2=2,J87,IF($C$2=3,N87,IF($C$2=4,R87,IF($C$2=5,V87,IF($C$2=6,"",IF($C$2=7,AD87,IF($C$2=8,"",""))))))))</f>
        <v>#N/A</v>
      </c>
      <c r="C87" s="76" t="e">
        <f>IF($C$2=1,"",IF($C$2=2,K87,IF($C$2=3,O87,IF($C$2=4,S87,IF($C$2=5,W87,IF($C$2=6,"",IF($C$2=7,AE87,IF($C$2=8,"",""))))))))</f>
        <v>#N/A</v>
      </c>
      <c r="D87" s="12" t="e">
        <f>IF($C$2=1,"",IF($C$2=2,L87,IF($C$2=3,P87,IF($C$2=4,T87,IF($C$2=5,X87,IF($C$2=6,"",IF($C$2=7,AF87,IF($C$2=8,"",""))))))))</f>
        <v>#N/A</v>
      </c>
      <c r="F87" s="12"/>
      <c r="G87" s="76"/>
      <c r="H87" s="12"/>
      <c r="J87" s="12" t="e">
        <f>IF($E$2=1,a!D645,IF($E$2=2,a!D765,IF($E$2=3,a!D885,IF($E$2=4,a!D1005,IF($E$2=5,a!D1105,"")))))</f>
        <v>#N/A</v>
      </c>
      <c r="K87" s="76" t="e">
        <f>IF($E$2=1,a!E645,IF($E$2=2,a!E765,IF($E$2=3,a!E885,IF($E$2=4,a!E1005,IF($E$2=5,a!E1105,"")))))</f>
        <v>#N/A</v>
      </c>
      <c r="L87" s="12" t="e">
        <f>IF($E$2=1,a!F645,IF($E$2=2,a!F765,IF($E$2=3,a!F885,IF($E$2=4,a!F1005,IF($E$2=5,a!F1105,"")))))</f>
        <v>#N/A</v>
      </c>
      <c r="M87" s="161"/>
      <c r="N87" s="12" t="e">
        <f>IF($E$2=1,a!D1205,IF($E$2=2,a!D1355,IF($E$2=3,a!D1505,IF($E$2=4,a!D1655,IF($E$2=5,a!D1805,IF($E$2=6,a!D1955,""))))))</f>
        <v>#N/A</v>
      </c>
      <c r="O87" s="76" t="e">
        <f>IF($E$2=1,a!E1205,IF($E$2=2,a!E1355,IF($E$2=3,a!E1505,IF($E$2=4,a!E1655,IF($E$2=5,a!E1805,IF($E$2=6,a!E1955,""))))))</f>
        <v>#N/A</v>
      </c>
      <c r="P87" s="12" t="e">
        <f>IF($E$2=1,a!F1205,IF($E$2=2,a!F1355,IF($E$2=3,a!F1505,IF($E$2=4,a!F1655,IF($E$2=5,a!F1805,IF($E$2=6,a!F1955,""))))))</f>
        <v>#N/A</v>
      </c>
      <c r="Q87" s="12"/>
      <c r="R87" s="12" t="e">
        <f>IF($E$2=1,a!D2105,IF($E$2=2,a!D2205,IF($E$2=3,a!D2305,IF($E$2=4,a!D2405,IF($E$2=5,a!D2505,IF($E$2=6,a!D2605,""))))))</f>
        <v>#N/A</v>
      </c>
      <c r="S87" s="76" t="e">
        <f>IF($E$2=1,a!E2105,IF($E$2=2,a!E2205,IF($E$2=3,a!E2305,IF($E$2=4,a!E2405,IF($E$2=5,a!E2505,IF($E$2=6,a!E2605,""))))))</f>
        <v>#N/A</v>
      </c>
      <c r="T87" s="12" t="e">
        <f>IF($E$2=1,a!F2105,IF($E$2=2,a!F2205,IF($E$2=3,a!F2305,IF($E$2=4,a!F2405,IF($E$2=5,a!F2505,IF($E$2=6,a!F2605,""))))))</f>
        <v>#N/A</v>
      </c>
      <c r="V87" s="12" t="e">
        <f>IF($E$2=6,a!D3055,"")</f>
        <v>#N/A</v>
      </c>
      <c r="W87" s="76" t="e">
        <f>IF($E$2=6,a!E3055,"")</f>
        <v>#N/A</v>
      </c>
      <c r="X87" s="12" t="e">
        <f>IF($E$2=6,a!F3055,"")</f>
        <v>#N/A</v>
      </c>
      <c r="Z87" s="12"/>
      <c r="AA87" s="76"/>
      <c r="AB87" s="12"/>
      <c r="AD87" s="12" t="e">
        <f>IF($E$2=1,a!D3455,IF($E$2=2,a!D3615,IF($E$2=3,a!D3775,IF($E$2=91,a!D3935,IF($E$2=92,a!D4095,"")))))</f>
        <v>#N/A</v>
      </c>
      <c r="AE87" s="76" t="e">
        <f>IF($E$2=1,a!E3455,IF($E$2=2,a!E3615,IF($E$2=3,a!E3775,IF($E$2=91,a!E3935,IF($E$2=92,a!E4095,"")))))</f>
        <v>#N/A</v>
      </c>
      <c r="AF87" s="12">
        <v>103</v>
      </c>
      <c r="AH87" s="12"/>
      <c r="AI87" s="76"/>
      <c r="AJ87" s="77"/>
      <c r="AK87" s="162"/>
      <c r="AL87" s="162"/>
      <c r="AM87" s="162"/>
    </row>
    <row r="88" spans="2:39" x14ac:dyDescent="0.4">
      <c r="B88" s="12" t="e">
        <f>IF($C$2=1,"",IF($C$2=2,J88,IF($C$2=3,N88,IF($C$2=4,R88,IF($C$2=5,V88,IF($C$2=6,"",IF($C$2=7,AD88,IF($C$2=8,"",""))))))))</f>
        <v>#N/A</v>
      </c>
      <c r="C88" s="76" t="e">
        <f>IF($C$2=1,"",IF($C$2=2,K88,IF($C$2=3,O88,IF($C$2=4,S88,IF($C$2=5,W88,IF($C$2=6,"",IF($C$2=7,AE88,IF($C$2=8,"",""))))))))</f>
        <v>#N/A</v>
      </c>
      <c r="D88" s="12" t="e">
        <f t="shared" ref="D88:D106" si="15">IF($C$2=1,"",IF($C$2=2,L88,IF($C$2=3,P88,IF($C$2=4,T88,IF($C$2=5,X88,IF($C$2=6,"",IF($C$2=7,AF88,IF($C$2=8,"",""))))))))</f>
        <v>#N/A</v>
      </c>
      <c r="F88" s="12"/>
      <c r="G88" s="76"/>
      <c r="H88" s="12"/>
      <c r="J88" s="12" t="e">
        <f>IF($E$2=1,a!D646,IF($E$2=2,a!D766,IF($E$2=3,a!D886,IF($E$2=4,a!D1006,IF($E$2=5,a!D1106,"")))))</f>
        <v>#N/A</v>
      </c>
      <c r="K88" s="76" t="e">
        <f>IF($E$2=1,a!E646,IF($E$2=2,a!E766,IF($E$2=3,a!E886,IF($E$2=4,a!E1006,IF($E$2=5,a!E1106,"")))))</f>
        <v>#N/A</v>
      </c>
      <c r="L88" s="12" t="e">
        <f>IF($E$2=1,a!F646,IF($E$2=2,a!F766,IF($E$2=3,a!F886,IF($E$2=4,a!F1006,IF($E$2=5,a!F1106,"")))))</f>
        <v>#N/A</v>
      </c>
      <c r="M88" s="161"/>
      <c r="N88" s="12" t="e">
        <f>IF($E$2=1,a!D1206,IF($E$2=2,a!D1356,IF($E$2=3,a!D1506,IF($E$2=4,a!D1656,IF($E$2=5,a!D1806,IF($E$2=6,a!D1956,""))))))</f>
        <v>#N/A</v>
      </c>
      <c r="O88" s="76" t="e">
        <f>IF($E$2=1,a!E1206,IF($E$2=2,a!E1356,IF($E$2=3,a!E1506,IF($E$2=4,a!E1656,IF($E$2=5,a!E1806,IF($E$2=6,a!E1956,""))))))</f>
        <v>#N/A</v>
      </c>
      <c r="P88" s="12" t="e">
        <f>IF($E$2=1,a!F1206,IF($E$2=2,a!F1356,IF($E$2=3,a!F1506,IF($E$2=4,a!F1656,IF($E$2=5,a!F1806,IF($E$2=6,a!F1956,""))))))</f>
        <v>#N/A</v>
      </c>
      <c r="Q88" s="12"/>
      <c r="R88" s="12" t="e">
        <f>IF($E$2=1,a!D2106,IF($E$2=2,a!D2206,IF($E$2=3,a!D2306,IF($E$2=4,a!D2406,IF($E$2=5,a!D2506,IF($E$2=6,a!D2606,""))))))</f>
        <v>#N/A</v>
      </c>
      <c r="S88" s="76" t="e">
        <f>IF($E$2=1,a!E2106,IF($E$2=2,a!E2206,IF($E$2=3,a!E2306,IF($E$2=4,a!E2406,IF($E$2=5,a!E2506,IF($E$2=6,a!E2606,""))))))</f>
        <v>#N/A</v>
      </c>
      <c r="T88" s="12" t="e">
        <f>IF($E$2=1,a!F2106,IF($E$2=2,a!F2206,IF($E$2=3,a!F2306,IF($E$2=4,a!F2406,IF($E$2=5,a!F2506,IF($E$2=6,a!F2606,""))))))</f>
        <v>#N/A</v>
      </c>
      <c r="V88" s="12" t="e">
        <f>IF($E$2=6,a!D3056,"")</f>
        <v>#N/A</v>
      </c>
      <c r="W88" s="76" t="e">
        <f>IF($E$2=6,a!E3056,"")</f>
        <v>#N/A</v>
      </c>
      <c r="X88" s="12" t="e">
        <f>IF($E$2=6,a!F3056,"")</f>
        <v>#N/A</v>
      </c>
      <c r="Z88" s="12"/>
      <c r="AA88" s="76"/>
      <c r="AB88" s="12"/>
      <c r="AD88" s="12" t="e">
        <f>IF($E$2=1,a!D3456,IF($E$2=2,a!D3616,IF($E$2=3,a!D3776,IF($E$2=91,a!D3936,IF($E$2=92,a!D4096,"")))))</f>
        <v>#N/A</v>
      </c>
      <c r="AE88" s="76" t="e">
        <f>IF($E$2=1,a!E3456,IF($E$2=2,a!E3616,IF($E$2=3,a!E3776,IF($E$2=91,a!E3936,IF($E$2=92,a!E4096,"")))))</f>
        <v>#N/A</v>
      </c>
      <c r="AF88" s="12">
        <v>103</v>
      </c>
      <c r="AH88" s="12"/>
      <c r="AI88" s="76"/>
      <c r="AJ88" s="77"/>
      <c r="AK88" s="162"/>
      <c r="AL88" s="162"/>
      <c r="AM88" s="162"/>
    </row>
    <row r="89" spans="2:39" x14ac:dyDescent="0.4">
      <c r="B89" s="12" t="e">
        <f>IF($C$2=1,"",IF($C$2=2,J89,IF($C$2=3,N89,IF($C$2=4,R89,IF($C$2=5,V89,IF($C$2=6,"",IF($C$2=7,AD89,IF($C$2=8,"",""))))))))</f>
        <v>#N/A</v>
      </c>
      <c r="C89" s="76" t="e">
        <f t="shared" ref="C89:C106" si="16">IF($C$2=1,"",IF($C$2=2,K89,IF($C$2=3,O89,IF($C$2=4,S89,IF($C$2=5,W89,IF($C$2=6,"",IF($C$2=7,AE89,IF($C$2=8,"",""))))))))</f>
        <v>#N/A</v>
      </c>
      <c r="D89" s="12" t="e">
        <f t="shared" si="15"/>
        <v>#N/A</v>
      </c>
      <c r="F89" s="12"/>
      <c r="G89" s="76"/>
      <c r="H89" s="12"/>
      <c r="J89" s="12" t="e">
        <f>IF($E$2=1,a!D647,IF($E$2=2,a!D767,IF($E$2=3,a!D887,IF($E$2=4,a!D1007,IF($E$2=5,a!D1107,"")))))</f>
        <v>#N/A</v>
      </c>
      <c r="K89" s="76" t="e">
        <f>IF($E$2=1,a!E647,IF($E$2=2,a!E767,IF($E$2=3,a!E887,IF($E$2=4,a!E1007,IF($E$2=5,a!E1107,"")))))</f>
        <v>#N/A</v>
      </c>
      <c r="L89" s="12" t="e">
        <f>IF($E$2=1,a!F647,IF($E$2=2,a!F767,IF($E$2=3,a!F887,IF($E$2=4,a!F1007,IF($E$2=5,a!F1107,"")))))</f>
        <v>#N/A</v>
      </c>
      <c r="M89" s="161"/>
      <c r="N89" s="12" t="e">
        <f>IF($E$2=1,a!D1207,IF($E$2=2,a!D1357,IF($E$2=3,a!D1507,IF($E$2=4,a!D1657,IF($E$2=5,a!D1807,IF($E$2=6,a!D1957,""))))))</f>
        <v>#N/A</v>
      </c>
      <c r="O89" s="76" t="e">
        <f>IF($E$2=1,a!E1207,IF($E$2=2,a!E1357,IF($E$2=3,a!E1507,IF($E$2=4,a!E1657,IF($E$2=5,a!E1807,IF($E$2=6,a!E1957,""))))))</f>
        <v>#N/A</v>
      </c>
      <c r="P89" s="12" t="e">
        <f>IF($E$2=1,a!F1207,IF($E$2=2,a!F1357,IF($E$2=3,a!F1507,IF($E$2=4,a!F1657,IF($E$2=5,a!F1807,IF($E$2=6,a!F1957,""))))))</f>
        <v>#N/A</v>
      </c>
      <c r="Q89" s="12"/>
      <c r="R89" s="12" t="e">
        <f>IF($E$2=1,a!D2107,IF($E$2=2,a!D2207,IF($E$2=3,a!D2307,IF($E$2=4,a!D2407,IF($E$2=5,a!D2507,IF($E$2=6,a!D2607,""))))))</f>
        <v>#N/A</v>
      </c>
      <c r="S89" s="76" t="e">
        <f>IF($E$2=1,a!E2107,IF($E$2=2,a!E2207,IF($E$2=3,a!E2307,IF($E$2=4,a!E2407,IF($E$2=5,a!E2507,IF($E$2=6,a!E2607,""))))))</f>
        <v>#N/A</v>
      </c>
      <c r="T89" s="12" t="e">
        <f>IF($E$2=1,a!F2107,IF($E$2=2,a!F2207,IF($E$2=3,a!F2307,IF($E$2=4,a!F2407,IF($E$2=5,a!F2507,IF($E$2=6,a!F2607,""))))))</f>
        <v>#N/A</v>
      </c>
      <c r="V89" s="12" t="e">
        <f>IF($E$2=6,a!D3057,"")</f>
        <v>#N/A</v>
      </c>
      <c r="W89" s="76" t="e">
        <f>IF($E$2=6,a!E3057,"")</f>
        <v>#N/A</v>
      </c>
      <c r="X89" s="12" t="e">
        <f>IF($E$2=6,a!F3057,"")</f>
        <v>#N/A</v>
      </c>
      <c r="Z89" s="12"/>
      <c r="AA89" s="76"/>
      <c r="AB89" s="12"/>
      <c r="AD89" s="12" t="e">
        <f>IF($E$2=1,a!D3457,IF($E$2=2,a!D3617,IF($E$2=3,a!D3777,IF($E$2=91,a!D3937,IF($E$2=92,a!D4097,"")))))</f>
        <v>#N/A</v>
      </c>
      <c r="AE89" s="76" t="e">
        <f>IF($E$2=1,a!E3457,IF($E$2=2,a!E3617,IF($E$2=3,a!E3777,IF($E$2=91,a!E3937,IF($E$2=92,a!E4097,"")))))</f>
        <v>#N/A</v>
      </c>
      <c r="AF89" s="12">
        <v>103</v>
      </c>
      <c r="AH89" s="12"/>
      <c r="AI89" s="76"/>
      <c r="AJ89" s="77"/>
      <c r="AK89" s="162"/>
      <c r="AL89" s="162"/>
      <c r="AM89" s="162"/>
    </row>
    <row r="90" spans="2:39" x14ac:dyDescent="0.4">
      <c r="B90" s="12" t="e">
        <f t="shared" ref="B90:B106" si="17">IF($C$2=1,"",IF($C$2=2,J90,IF($C$2=3,N90,IF($C$2=4,R90,IF($C$2=5,V90,IF($C$2=6,"",IF($C$2=7,AD90,IF($C$2=8,"",""))))))))</f>
        <v>#N/A</v>
      </c>
      <c r="C90" s="76" t="e">
        <f t="shared" si="16"/>
        <v>#N/A</v>
      </c>
      <c r="D90" s="12" t="e">
        <f t="shared" si="15"/>
        <v>#N/A</v>
      </c>
      <c r="F90" s="12"/>
      <c r="G90" s="76"/>
      <c r="H90" s="12"/>
      <c r="J90" s="12" t="e">
        <f>IF($E$2=1,a!D648,IF($E$2=2,a!D768,IF($E$2=3,a!D888,IF($E$2=4,a!D1008,IF($E$2=5,a!D1108,"")))))</f>
        <v>#N/A</v>
      </c>
      <c r="K90" s="76" t="e">
        <f>IF($E$2=1,a!E648,IF($E$2=2,a!E768,IF($E$2=3,a!E888,IF($E$2=4,a!E1008,IF($E$2=5,a!E1108,"")))))</f>
        <v>#N/A</v>
      </c>
      <c r="L90" s="12" t="e">
        <f>IF($E$2=1,a!F648,IF($E$2=2,a!F768,IF($E$2=3,a!F888,IF($E$2=4,a!F1008,IF($E$2=5,a!F1108,"")))))</f>
        <v>#N/A</v>
      </c>
      <c r="M90" s="161"/>
      <c r="N90" s="12" t="e">
        <f>IF($E$2=1,a!D1208,IF($E$2=2,a!D1358,IF($E$2=3,a!D1508,IF($E$2=4,a!D1658,IF($E$2=5,a!D1808,IF($E$2=6,a!D1958,""))))))</f>
        <v>#N/A</v>
      </c>
      <c r="O90" s="76" t="e">
        <f>IF($E$2=1,a!E1208,IF($E$2=2,a!E1358,IF($E$2=3,a!E1508,IF($E$2=4,a!E1658,IF($E$2=5,a!E1808,IF($E$2=6,a!E1958,""))))))</f>
        <v>#N/A</v>
      </c>
      <c r="P90" s="12" t="e">
        <f>IF($E$2=1,a!F1208,IF($E$2=2,a!F1358,IF($E$2=3,a!F1508,IF($E$2=4,a!F1658,IF($E$2=5,a!F1808,IF($E$2=6,a!F1958,""))))))</f>
        <v>#N/A</v>
      </c>
      <c r="Q90" s="12"/>
      <c r="R90" s="12" t="e">
        <f>IF($E$2=1,a!D2108,IF($E$2=2,a!D2208,IF($E$2=3,a!D2308,IF($E$2=4,a!D2408,IF($E$2=5,a!D2508,IF($E$2=6,a!D2608,""))))))</f>
        <v>#N/A</v>
      </c>
      <c r="S90" s="76" t="e">
        <f>IF($E$2=1,a!E2108,IF($E$2=2,a!E2208,IF($E$2=3,a!E2308,IF($E$2=4,a!E2408,IF($E$2=5,a!E2508,IF($E$2=6,a!E2608,""))))))</f>
        <v>#N/A</v>
      </c>
      <c r="T90" s="12" t="e">
        <f>IF($E$2=1,a!F2108,IF($E$2=2,a!F2208,IF($E$2=3,a!F2308,IF($E$2=4,a!F2408,IF($E$2=5,a!F2508,IF($E$2=6,a!F2608,""))))))</f>
        <v>#N/A</v>
      </c>
      <c r="V90" s="12" t="e">
        <f>IF($E$2=6,a!D3058,"")</f>
        <v>#N/A</v>
      </c>
      <c r="W90" s="76" t="e">
        <f>IF($E$2=6,a!E3058,"")</f>
        <v>#N/A</v>
      </c>
      <c r="X90" s="12" t="e">
        <f>IF($E$2=6,a!F3058,"")</f>
        <v>#N/A</v>
      </c>
      <c r="Z90" s="12"/>
      <c r="AA90" s="76"/>
      <c r="AB90" s="12"/>
      <c r="AD90" s="12" t="e">
        <f>IF($E$2=1,a!D3458,IF($E$2=2,a!D3618,IF($E$2=3,a!D3778,IF($E$2=91,a!D3938,IF($E$2=92,a!D4098,"")))))</f>
        <v>#N/A</v>
      </c>
      <c r="AE90" s="76" t="e">
        <f>IF($E$2=1,a!E3458,IF($E$2=2,a!E3618,IF($E$2=3,a!E3778,IF($E$2=91,a!E3938,IF($E$2=92,a!E4098,"")))))</f>
        <v>#N/A</v>
      </c>
      <c r="AF90" s="12">
        <v>103</v>
      </c>
      <c r="AH90" s="12"/>
      <c r="AI90" s="76"/>
      <c r="AJ90" s="77"/>
      <c r="AK90" s="162"/>
      <c r="AL90" s="162"/>
      <c r="AM90" s="162"/>
    </row>
    <row r="91" spans="2:39" x14ac:dyDescent="0.4">
      <c r="B91" s="12" t="e">
        <f t="shared" si="17"/>
        <v>#N/A</v>
      </c>
      <c r="C91" s="76" t="e">
        <f t="shared" si="16"/>
        <v>#N/A</v>
      </c>
      <c r="D91" s="12" t="e">
        <f t="shared" si="15"/>
        <v>#N/A</v>
      </c>
      <c r="F91" s="12"/>
      <c r="G91" s="76"/>
      <c r="H91" s="12"/>
      <c r="J91" s="12" t="e">
        <f>IF($E$2=1,a!D649,IF($E$2=2,a!D769,IF($E$2=3,a!D889,IF($E$2=4,a!D1009,IF($E$2=5,a!D1109,"")))))</f>
        <v>#N/A</v>
      </c>
      <c r="K91" s="76" t="e">
        <f>IF($E$2=1,a!E649,IF($E$2=2,a!E769,IF($E$2=3,a!E889,IF($E$2=4,a!E1009,IF($E$2=5,a!E1109,"")))))</f>
        <v>#N/A</v>
      </c>
      <c r="L91" s="12" t="e">
        <f>IF($E$2=1,a!F649,IF($E$2=2,a!F769,IF($E$2=3,a!F889,IF($E$2=4,a!F1009,IF($E$2=5,a!F1109,"")))))</f>
        <v>#N/A</v>
      </c>
      <c r="M91" s="161"/>
      <c r="N91" s="12" t="e">
        <f>IF($E$2=1,a!D1209,IF($E$2=2,a!D1359,IF($E$2=3,a!D1509,IF($E$2=4,a!D1659,IF($E$2=5,a!D1809,IF($E$2=6,a!D1959,""))))))</f>
        <v>#N/A</v>
      </c>
      <c r="O91" s="76" t="e">
        <f>IF($E$2=1,a!E1209,IF($E$2=2,a!E1359,IF($E$2=3,a!E1509,IF($E$2=4,a!E1659,IF($E$2=5,a!E1809,IF($E$2=6,a!E1959,""))))))</f>
        <v>#N/A</v>
      </c>
      <c r="P91" s="12" t="e">
        <f>IF($E$2=1,a!F1209,IF($E$2=2,a!F1359,IF($E$2=3,a!F1509,IF($E$2=4,a!F1659,IF($E$2=5,a!F1809,IF($E$2=6,a!F1959,""))))))</f>
        <v>#N/A</v>
      </c>
      <c r="Q91" s="12"/>
      <c r="R91" s="12" t="e">
        <f>IF($E$2=1,a!D2109,IF($E$2=2,a!D2209,IF($E$2=3,a!D2309,IF($E$2=4,a!D2409,IF($E$2=5,a!D2509,IF($E$2=6,a!D2609,""))))))</f>
        <v>#N/A</v>
      </c>
      <c r="S91" s="76" t="e">
        <f>IF($E$2=1,a!E2109,IF($E$2=2,a!E2209,IF($E$2=3,a!E2309,IF($E$2=4,a!E2409,IF($E$2=5,a!E2509,IF($E$2=6,a!E2609,""))))))</f>
        <v>#N/A</v>
      </c>
      <c r="T91" s="12" t="e">
        <f>IF($E$2=1,a!F2109,IF($E$2=2,a!F2209,IF($E$2=3,a!F2309,IF($E$2=4,a!F2409,IF($E$2=5,a!F2509,IF($E$2=6,a!F2609,""))))))</f>
        <v>#N/A</v>
      </c>
      <c r="V91" s="12" t="e">
        <f>IF($E$2=6,a!D3059,"")</f>
        <v>#N/A</v>
      </c>
      <c r="W91" s="76" t="e">
        <f>IF($E$2=6,a!E3059,"")</f>
        <v>#N/A</v>
      </c>
      <c r="X91" s="12" t="e">
        <f>IF($E$2=6,a!F3059,"")</f>
        <v>#N/A</v>
      </c>
      <c r="Z91" s="12"/>
      <c r="AA91" s="76"/>
      <c r="AB91" s="12"/>
      <c r="AD91" s="12" t="e">
        <f>IF($E$2=1,a!D3459,IF($E$2=2,a!D3619,IF($E$2=3,a!D3779,IF($E$2=91,a!D3939,IF($E$2=92,a!D4099,"")))))</f>
        <v>#N/A</v>
      </c>
      <c r="AE91" s="76" t="e">
        <f>IF($E$2=1,a!E3459,IF($E$2=2,a!E3619,IF($E$2=3,a!E3779,IF($E$2=91,a!E3939,IF($E$2=92,a!E4099,"")))))</f>
        <v>#N/A</v>
      </c>
      <c r="AF91" s="12">
        <v>103</v>
      </c>
      <c r="AH91" s="12"/>
      <c r="AI91" s="76"/>
      <c r="AJ91" s="77"/>
      <c r="AK91" s="162"/>
      <c r="AL91" s="162"/>
      <c r="AM91" s="162"/>
    </row>
    <row r="92" spans="2:39" x14ac:dyDescent="0.4">
      <c r="B92" s="12" t="e">
        <f t="shared" si="17"/>
        <v>#N/A</v>
      </c>
      <c r="C92" s="76" t="e">
        <f t="shared" si="16"/>
        <v>#N/A</v>
      </c>
      <c r="D92" s="12" t="e">
        <f t="shared" si="15"/>
        <v>#N/A</v>
      </c>
      <c r="F92" s="12"/>
      <c r="G92" s="76"/>
      <c r="H92" s="12"/>
      <c r="J92" s="12" t="e">
        <f>IF($E$2=1,a!D650,IF($E$2=2,a!D770,IF($E$2=3,a!D890,IF($E$2=4,a!D1010,IF($E$2=5,a!D1110,"")))))</f>
        <v>#N/A</v>
      </c>
      <c r="K92" s="76" t="e">
        <f>IF($E$2=1,a!E650,IF($E$2=2,a!E770,IF($E$2=3,a!E890,IF($E$2=4,a!E1010,IF($E$2=5,a!E1110,"")))))</f>
        <v>#N/A</v>
      </c>
      <c r="L92" s="12" t="e">
        <f>IF($E$2=1,a!F650,IF($E$2=2,a!F770,IF($E$2=3,a!F890,IF($E$2=4,a!F1010,IF($E$2=5,a!F1110,"")))))</f>
        <v>#N/A</v>
      </c>
      <c r="M92" s="161"/>
      <c r="N92" s="12" t="e">
        <f>IF($E$2=1,a!D1210,IF($E$2=2,a!D1360,IF($E$2=3,a!D1510,IF($E$2=4,a!D1660,IF($E$2=5,a!D1810,IF($E$2=6,a!D1960,""))))))</f>
        <v>#N/A</v>
      </c>
      <c r="O92" s="76" t="e">
        <f>IF($E$2=1,a!E1210,IF($E$2=2,a!E1360,IF($E$2=3,a!E1510,IF($E$2=4,a!E1660,IF($E$2=5,a!E1810,IF($E$2=6,a!E1960,""))))))</f>
        <v>#N/A</v>
      </c>
      <c r="P92" s="12" t="e">
        <f>IF($E$2=1,a!F1210,IF($E$2=2,a!F1360,IF($E$2=3,a!F1510,IF($E$2=4,a!F1660,IF($E$2=5,a!F1810,IF($E$2=6,a!F1960,""))))))</f>
        <v>#N/A</v>
      </c>
      <c r="Q92" s="12"/>
      <c r="R92" s="12" t="e">
        <f>IF($E$2=1,a!D2110,IF($E$2=2,a!D2210,IF($E$2=3,a!D2310,IF($E$2=4,a!D2410,IF($E$2=5,a!D2510,IF($E$2=6,a!D2610,""))))))</f>
        <v>#N/A</v>
      </c>
      <c r="S92" s="76" t="e">
        <f>IF($E$2=1,a!E2110,IF($E$2=2,a!E2210,IF($E$2=3,a!E2310,IF($E$2=4,a!E2410,IF($E$2=5,a!E2510,IF($E$2=6,a!E2610,""))))))</f>
        <v>#N/A</v>
      </c>
      <c r="T92" s="12" t="e">
        <f>IF($E$2=1,a!F2110,IF($E$2=2,a!F2210,IF($E$2=3,a!F2310,IF($E$2=4,a!F2410,IF($E$2=5,a!F2510,IF($E$2=6,a!F2610,""))))))</f>
        <v>#N/A</v>
      </c>
      <c r="V92" s="12" t="e">
        <f>IF($E$2=6,a!D3060,"")</f>
        <v>#N/A</v>
      </c>
      <c r="W92" s="76" t="e">
        <f>IF($E$2=6,a!E3060,"")</f>
        <v>#N/A</v>
      </c>
      <c r="X92" s="12" t="e">
        <f>IF($E$2=6,a!F3060,"")</f>
        <v>#N/A</v>
      </c>
      <c r="Z92" s="12"/>
      <c r="AA92" s="76"/>
      <c r="AB92" s="12"/>
      <c r="AD92" s="12" t="e">
        <f>IF($E$2=1,a!D3460,IF($E$2=2,a!D3620,IF($E$2=3,a!D3780,IF($E$2=91,a!D3940,IF($E$2=92,a!D4100,"")))))</f>
        <v>#N/A</v>
      </c>
      <c r="AE92" s="76" t="e">
        <f>IF($E$2=1,a!E3460,IF($E$2=2,a!E3620,IF($E$2=3,a!E3780,IF($E$2=91,a!E3940,IF($E$2=92,a!E4100,"")))))</f>
        <v>#N/A</v>
      </c>
      <c r="AF92" s="12">
        <v>103</v>
      </c>
      <c r="AH92" s="12"/>
      <c r="AI92" s="76"/>
      <c r="AJ92" s="77"/>
      <c r="AK92" s="162"/>
      <c r="AL92" s="162"/>
      <c r="AM92" s="162"/>
    </row>
    <row r="93" spans="2:39" x14ac:dyDescent="0.4">
      <c r="B93" s="12" t="e">
        <f t="shared" si="17"/>
        <v>#N/A</v>
      </c>
      <c r="C93" s="76" t="e">
        <f t="shared" si="16"/>
        <v>#N/A</v>
      </c>
      <c r="D93" s="12" t="e">
        <f t="shared" si="15"/>
        <v>#N/A</v>
      </c>
      <c r="F93" s="12"/>
      <c r="G93" s="76"/>
      <c r="H93" s="12"/>
      <c r="J93" s="12" t="e">
        <f>IF($E$2=1,a!D651,IF($E$2=2,a!D771,IF($E$2=3,a!D891,IF($E$2=4,a!D1011,IF($E$2=5,a!D1111,"")))))</f>
        <v>#N/A</v>
      </c>
      <c r="K93" s="76" t="e">
        <f>IF($E$2=1,a!E651,IF($E$2=2,a!E771,IF($E$2=3,a!E891,IF($E$2=4,a!E1011,IF($E$2=5,a!E1111,"")))))</f>
        <v>#N/A</v>
      </c>
      <c r="L93" s="12" t="e">
        <f>IF($E$2=1,a!F651,IF($E$2=2,a!F771,IF($E$2=3,a!F891,IF($E$2=4,a!F1011,IF($E$2=5,a!F1111,"")))))</f>
        <v>#N/A</v>
      </c>
      <c r="M93" s="161"/>
      <c r="N93" s="12" t="e">
        <f>IF($E$2=1,a!D1211,IF($E$2=2,a!D1361,IF($E$2=3,a!D1511,IF($E$2=4,a!D1661,IF($E$2=5,a!D1811,IF($E$2=6,a!D1961,""))))))</f>
        <v>#N/A</v>
      </c>
      <c r="O93" s="76" t="e">
        <f>IF($E$2=1,a!E1211,IF($E$2=2,a!E1361,IF($E$2=3,a!E1511,IF($E$2=4,a!E1661,IF($E$2=5,a!E1811,IF($E$2=6,a!E1961,""))))))</f>
        <v>#N/A</v>
      </c>
      <c r="P93" s="12" t="e">
        <f>IF($E$2=1,a!F1211,IF($E$2=2,a!F1361,IF($E$2=3,a!F1511,IF($E$2=4,a!F1661,IF($E$2=5,a!F1811,IF($E$2=6,a!F1961,""))))))</f>
        <v>#N/A</v>
      </c>
      <c r="Q93" s="12"/>
      <c r="R93" s="12" t="e">
        <f>IF($E$2=1,a!D2111,IF($E$2=2,a!D2211,IF($E$2=3,a!D2311,IF($E$2=4,a!D2411,IF($E$2=5,a!D2511,IF($E$2=6,a!D2611,""))))))</f>
        <v>#N/A</v>
      </c>
      <c r="S93" s="76" t="e">
        <f>IF($E$2=1,a!E2111,IF($E$2=2,a!E2211,IF($E$2=3,a!E2311,IF($E$2=4,a!E2411,IF($E$2=5,a!E2511,IF($E$2=6,a!E2611,""))))))</f>
        <v>#N/A</v>
      </c>
      <c r="T93" s="12" t="e">
        <f>IF($E$2=1,a!F2111,IF($E$2=2,a!F2211,IF($E$2=3,a!F2311,IF($E$2=4,a!F2411,IF($E$2=5,a!F2511,IF($E$2=6,a!F2611,""))))))</f>
        <v>#N/A</v>
      </c>
      <c r="V93" s="12" t="e">
        <f>IF($E$2=6,a!D3061,"")</f>
        <v>#N/A</v>
      </c>
      <c r="W93" s="76" t="e">
        <f>IF($E$2=6,a!E3061,"")</f>
        <v>#N/A</v>
      </c>
      <c r="X93" s="12" t="e">
        <f>IF($E$2=6,a!F3061,"")</f>
        <v>#N/A</v>
      </c>
      <c r="Z93" s="12"/>
      <c r="AA93" s="76"/>
      <c r="AB93" s="12"/>
      <c r="AD93" s="12" t="e">
        <f>IF($E$2=1,a!D3461,IF($E$2=2,a!D3621,IF($E$2=3,a!D3781,IF($E$2=91,a!D3941,IF($E$2=92,a!D4101,"")))))</f>
        <v>#N/A</v>
      </c>
      <c r="AE93" s="76" t="e">
        <f>IF($E$2=1,a!E3461,IF($E$2=2,a!E3621,IF($E$2=3,a!E3781,IF($E$2=91,a!E3941,IF($E$2=92,a!E4101,"")))))</f>
        <v>#N/A</v>
      </c>
      <c r="AF93" s="12">
        <v>103</v>
      </c>
      <c r="AH93" s="12"/>
      <c r="AI93" s="76"/>
      <c r="AJ93" s="77"/>
      <c r="AK93" s="162"/>
      <c r="AL93" s="162"/>
      <c r="AM93" s="162"/>
    </row>
    <row r="94" spans="2:39" x14ac:dyDescent="0.4">
      <c r="B94" s="12" t="e">
        <f t="shared" si="17"/>
        <v>#N/A</v>
      </c>
      <c r="C94" s="76" t="e">
        <f t="shared" si="16"/>
        <v>#N/A</v>
      </c>
      <c r="D94" s="12" t="e">
        <f t="shared" si="15"/>
        <v>#N/A</v>
      </c>
      <c r="F94" s="12"/>
      <c r="G94" s="76"/>
      <c r="H94" s="12"/>
      <c r="J94" s="12" t="e">
        <f>IF($E$2=1,a!D652,IF($E$2=2,a!D772,IF($E$2=3,a!D892,IF($E$2=4,a!D1012,IF($E$2=5,a!D1112,"")))))</f>
        <v>#N/A</v>
      </c>
      <c r="K94" s="76" t="e">
        <f>IF($E$2=1,a!E652,IF($E$2=2,a!E772,IF($E$2=3,a!E892,IF($E$2=4,a!E1012,IF($E$2=5,a!E1112,"")))))</f>
        <v>#N/A</v>
      </c>
      <c r="L94" s="12" t="e">
        <f>IF($E$2=1,a!F652,IF($E$2=2,a!F772,IF($E$2=3,a!F892,IF($E$2=4,a!F1012,IF($E$2=5,a!F1112,"")))))</f>
        <v>#N/A</v>
      </c>
      <c r="M94" s="161"/>
      <c r="N94" s="12" t="e">
        <f>IF($E$2=1,a!D1212,IF($E$2=2,a!D1362,IF($E$2=3,a!D1512,IF($E$2=4,a!D1662,IF($E$2=5,a!D1812,IF($E$2=6,a!D1962,""))))))</f>
        <v>#N/A</v>
      </c>
      <c r="O94" s="76" t="e">
        <f>IF($E$2=1,a!E1212,IF($E$2=2,a!E1362,IF($E$2=3,a!E1512,IF($E$2=4,a!E1662,IF($E$2=5,a!E1812,IF($E$2=6,a!E1962,""))))))</f>
        <v>#N/A</v>
      </c>
      <c r="P94" s="12" t="e">
        <f>IF($E$2=1,a!F1212,IF($E$2=2,a!F1362,IF($E$2=3,a!F1512,IF($E$2=4,a!F1662,IF($E$2=5,a!F1812,IF($E$2=6,a!F1962,""))))))</f>
        <v>#N/A</v>
      </c>
      <c r="Q94" s="12"/>
      <c r="R94" s="12" t="e">
        <f>IF($E$2=1,a!D2112,IF($E$2=2,a!D2212,IF($E$2=3,a!D2312,IF($E$2=4,a!D2412,IF($E$2=5,a!D2512,IF($E$2=6,a!D2612,""))))))</f>
        <v>#N/A</v>
      </c>
      <c r="S94" s="76" t="e">
        <f>IF($E$2=1,a!E2112,IF($E$2=2,a!E2212,IF($E$2=3,a!E2312,IF($E$2=4,a!E2412,IF($E$2=5,a!E2512,IF($E$2=6,a!E2612,""))))))</f>
        <v>#N/A</v>
      </c>
      <c r="T94" s="12" t="e">
        <f>IF($E$2=1,a!F2112,IF($E$2=2,a!F2212,IF($E$2=3,a!F2312,IF($E$2=4,a!F2412,IF($E$2=5,a!F2512,IF($E$2=6,a!F2612,""))))))</f>
        <v>#N/A</v>
      </c>
      <c r="V94" s="12" t="e">
        <f>IF($E$2=6,a!D3062,"")</f>
        <v>#N/A</v>
      </c>
      <c r="W94" s="76" t="e">
        <f>IF($E$2=6,a!E3062,"")</f>
        <v>#N/A</v>
      </c>
      <c r="X94" s="12" t="e">
        <f>IF($E$2=6,a!F3062,"")</f>
        <v>#N/A</v>
      </c>
      <c r="Z94" s="12"/>
      <c r="AA94" s="76"/>
      <c r="AB94" s="12"/>
      <c r="AD94" s="12" t="e">
        <f>IF($E$2=1,a!D3462,IF($E$2=2,a!D3622,IF($E$2=3,a!D3782,IF($E$2=91,a!D3942,IF($E$2=92,a!D4102,"")))))</f>
        <v>#N/A</v>
      </c>
      <c r="AE94" s="76" t="e">
        <f>IF($E$2=1,a!E3462,IF($E$2=2,a!E3622,IF($E$2=3,a!E3782,IF($E$2=91,a!E3942,IF($E$2=92,a!E4102,"")))))</f>
        <v>#N/A</v>
      </c>
      <c r="AF94" s="12">
        <v>103</v>
      </c>
      <c r="AH94" s="12"/>
      <c r="AI94" s="76"/>
      <c r="AJ94" s="77"/>
      <c r="AK94" s="162"/>
      <c r="AL94" s="162"/>
      <c r="AM94" s="162"/>
    </row>
    <row r="95" spans="2:39" x14ac:dyDescent="0.4">
      <c r="B95" s="12" t="e">
        <f t="shared" si="17"/>
        <v>#N/A</v>
      </c>
      <c r="C95" s="76" t="e">
        <f t="shared" si="16"/>
        <v>#N/A</v>
      </c>
      <c r="D95" s="12" t="e">
        <f t="shared" si="15"/>
        <v>#N/A</v>
      </c>
      <c r="F95" s="12"/>
      <c r="G95" s="76"/>
      <c r="H95" s="12"/>
      <c r="J95" s="12" t="e">
        <f>IF($E$2=1,a!D653,IF($E$2=2,a!D773,IF($E$2=3,a!D893,IF($E$2=4,a!D1013,IF($E$2=5,a!D1113,"")))))</f>
        <v>#N/A</v>
      </c>
      <c r="K95" s="76" t="e">
        <f>IF($E$2=1,a!E653,IF($E$2=2,a!E773,IF($E$2=3,a!E893,IF($E$2=4,a!E1013,IF($E$2=5,a!E1113,"")))))</f>
        <v>#N/A</v>
      </c>
      <c r="L95" s="12" t="e">
        <f>IF($E$2=1,a!F653,IF($E$2=2,a!F773,IF($E$2=3,a!F893,IF($E$2=4,a!F1013,IF($E$2=5,a!F1113,"")))))</f>
        <v>#N/A</v>
      </c>
      <c r="M95" s="161"/>
      <c r="N95" s="12" t="e">
        <f>IF($E$2=1,a!D1213,IF($E$2=2,a!D1363,IF($E$2=3,a!D1513,IF($E$2=4,a!D1663,IF($E$2=5,a!D1813,IF($E$2=6,a!D1963,""))))))</f>
        <v>#N/A</v>
      </c>
      <c r="O95" s="76" t="e">
        <f>IF($E$2=1,a!E1213,IF($E$2=2,a!E1363,IF($E$2=3,a!E1513,IF($E$2=4,a!E1663,IF($E$2=5,a!E1813,IF($E$2=6,a!E1963,""))))))</f>
        <v>#N/A</v>
      </c>
      <c r="P95" s="12" t="e">
        <f>IF($E$2=1,a!F1213,IF($E$2=2,a!F1363,IF($E$2=3,a!F1513,IF($E$2=4,a!F1663,IF($E$2=5,a!F1813,IF($E$2=6,a!F1963,""))))))</f>
        <v>#N/A</v>
      </c>
      <c r="Q95" s="12"/>
      <c r="R95" s="12" t="e">
        <f>IF($E$2=1,a!D2113,IF($E$2=2,a!D2213,IF($E$2=3,a!D2313,IF($E$2=4,a!D2413,IF($E$2=5,a!D2513,IF($E$2=6,a!D2613,""))))))</f>
        <v>#N/A</v>
      </c>
      <c r="S95" s="76" t="e">
        <f>IF($E$2=1,a!E2113,IF($E$2=2,a!E2213,IF($E$2=3,a!E2313,IF($E$2=4,a!E2413,IF($E$2=5,a!E2513,IF($E$2=6,a!E2613,""))))))</f>
        <v>#N/A</v>
      </c>
      <c r="T95" s="12" t="e">
        <f>IF($E$2=1,a!F2113,IF($E$2=2,a!F2213,IF($E$2=3,a!F2313,IF($E$2=4,a!F2413,IF($E$2=5,a!F2513,IF($E$2=6,a!F2613,""))))))</f>
        <v>#N/A</v>
      </c>
      <c r="V95" s="12" t="e">
        <f>IF($E$2=6,a!D3063,"")</f>
        <v>#N/A</v>
      </c>
      <c r="W95" s="76" t="e">
        <f>IF($E$2=6,a!E3063,"")</f>
        <v>#N/A</v>
      </c>
      <c r="X95" s="12" t="e">
        <f>IF($E$2=6,a!F3063,"")</f>
        <v>#N/A</v>
      </c>
      <c r="Z95" s="12"/>
      <c r="AA95" s="76"/>
      <c r="AB95" s="12"/>
      <c r="AD95" s="12" t="e">
        <f>IF($E$2=1,a!D3463,IF($E$2=2,a!D3623,IF($E$2=3,a!D3783,IF($E$2=91,a!D3943,IF($E$2=92,a!D4103,"")))))</f>
        <v>#N/A</v>
      </c>
      <c r="AE95" s="76" t="e">
        <f>IF($E$2=1,a!E3463,IF($E$2=2,a!E3623,IF($E$2=3,a!E3783,IF($E$2=91,a!E3943,IF($E$2=92,a!E4103,"")))))</f>
        <v>#N/A</v>
      </c>
      <c r="AF95" s="12">
        <v>104</v>
      </c>
      <c r="AH95" s="12"/>
      <c r="AI95" s="76"/>
      <c r="AJ95" s="77"/>
      <c r="AK95" s="162"/>
      <c r="AL95" s="162"/>
      <c r="AM95" s="162"/>
    </row>
    <row r="96" spans="2:39" x14ac:dyDescent="0.4">
      <c r="B96" s="12" t="e">
        <f t="shared" si="17"/>
        <v>#N/A</v>
      </c>
      <c r="C96" s="76" t="e">
        <f t="shared" si="16"/>
        <v>#N/A</v>
      </c>
      <c r="D96" s="12" t="e">
        <f t="shared" si="15"/>
        <v>#N/A</v>
      </c>
      <c r="F96" s="12"/>
      <c r="G96" s="76"/>
      <c r="H96" s="12"/>
      <c r="J96" s="12" t="e">
        <f>IF($E$2=1,a!D654,IF($E$2=2,a!D774,IF($E$2=3,a!D894,IF($E$2=4,a!D1014,IF($E$2=5,a!D1114,"")))))</f>
        <v>#N/A</v>
      </c>
      <c r="K96" s="76" t="e">
        <f>IF($E$2=1,a!E654,IF($E$2=2,a!E774,IF($E$2=3,a!E894,IF($E$2=4,a!E1014,IF($E$2=5,a!E1114,"")))))</f>
        <v>#N/A</v>
      </c>
      <c r="L96" s="12" t="e">
        <f>IF($E$2=1,a!F654,IF($E$2=2,a!F774,IF($E$2=3,a!F894,IF($E$2=4,a!F1014,IF($E$2=5,a!F1114,"")))))</f>
        <v>#N/A</v>
      </c>
      <c r="M96" s="161"/>
      <c r="N96" s="12" t="e">
        <f>IF($E$2=1,a!D1214,IF($E$2=2,a!D1364,IF($E$2=3,a!D1514,IF($E$2=4,a!D1664,IF($E$2=5,a!D1814,IF($E$2=6,a!D1964,""))))))</f>
        <v>#N/A</v>
      </c>
      <c r="O96" s="76" t="e">
        <f>IF($E$2=1,a!E1214,IF($E$2=2,a!E1364,IF($E$2=3,a!E1514,IF($E$2=4,a!E1664,IF($E$2=5,a!E1814,IF($E$2=6,a!E1964,""))))))</f>
        <v>#N/A</v>
      </c>
      <c r="P96" s="12" t="e">
        <f>IF($E$2=1,a!F1214,IF($E$2=2,a!F1364,IF($E$2=3,a!F1514,IF($E$2=4,a!F1664,IF($E$2=5,a!F1814,IF($E$2=6,a!F1964,""))))))</f>
        <v>#N/A</v>
      </c>
      <c r="Q96" s="12"/>
      <c r="R96" s="12" t="e">
        <f>IF($E$2=1,a!D2114,IF($E$2=2,a!D2214,IF($E$2=3,a!D2314,IF($E$2=4,a!D2414,IF($E$2=5,a!D2514,IF($E$2=6,a!D2614,""))))))</f>
        <v>#N/A</v>
      </c>
      <c r="S96" s="76" t="e">
        <f>IF($E$2=1,a!E2114,IF($E$2=2,a!E2214,IF($E$2=3,a!E2314,IF($E$2=4,a!E2414,IF($E$2=5,a!E2514,IF($E$2=6,a!E2614,""))))))</f>
        <v>#N/A</v>
      </c>
      <c r="T96" s="12" t="e">
        <f>IF($E$2=1,a!F2114,IF($E$2=2,a!F2214,IF($E$2=3,a!F2314,IF($E$2=4,a!F2414,IF($E$2=5,a!F2514,IF($E$2=6,a!F2614,""))))))</f>
        <v>#N/A</v>
      </c>
      <c r="V96" s="12" t="e">
        <f>IF($E$2=6,a!D3064,"")</f>
        <v>#N/A</v>
      </c>
      <c r="W96" s="76" t="e">
        <f>IF($E$2=6,a!E3064,"")</f>
        <v>#N/A</v>
      </c>
      <c r="X96" s="12" t="e">
        <f>IF($E$2=6,a!F3064,"")</f>
        <v>#N/A</v>
      </c>
      <c r="Z96" s="12"/>
      <c r="AA96" s="76"/>
      <c r="AB96" s="12"/>
      <c r="AD96" s="12" t="e">
        <f>IF($E$2=1,a!D3464,IF($E$2=2,a!D3624,IF($E$2=3,a!D3784,IF($E$2=91,a!D3944,IF($E$2=92,a!D4104,"")))))</f>
        <v>#N/A</v>
      </c>
      <c r="AE96" s="76" t="e">
        <f>IF($E$2=1,a!E3464,IF($E$2=2,a!E3624,IF($E$2=3,a!E3784,IF($E$2=91,a!E3944,IF($E$2=92,a!E4104,"")))))</f>
        <v>#N/A</v>
      </c>
      <c r="AF96" s="12">
        <v>104</v>
      </c>
      <c r="AH96" s="12"/>
      <c r="AI96" s="76"/>
      <c r="AJ96" s="77"/>
      <c r="AK96" s="162"/>
      <c r="AL96" s="162"/>
      <c r="AM96" s="162"/>
    </row>
    <row r="97" spans="2:39" x14ac:dyDescent="0.4">
      <c r="B97" s="12" t="e">
        <f t="shared" si="17"/>
        <v>#N/A</v>
      </c>
      <c r="C97" s="76" t="e">
        <f t="shared" si="16"/>
        <v>#N/A</v>
      </c>
      <c r="D97" s="12" t="e">
        <f t="shared" si="15"/>
        <v>#N/A</v>
      </c>
      <c r="F97" s="12"/>
      <c r="G97" s="76"/>
      <c r="H97" s="12"/>
      <c r="J97" s="12" t="e">
        <f>IF($E$2=1,a!D655,IF($E$2=2,a!D775,IF($E$2=3,a!D895,IF($E$2=4,a!D1015,IF($E$2=5,a!D1115,"")))))</f>
        <v>#N/A</v>
      </c>
      <c r="K97" s="76" t="e">
        <f>IF($E$2=1,a!E655,IF($E$2=2,a!E775,IF($E$2=3,a!E895,IF($E$2=4,a!E1015,IF($E$2=5,a!E1115,"")))))</f>
        <v>#N/A</v>
      </c>
      <c r="L97" s="12" t="e">
        <f>IF($E$2=1,a!F655,IF($E$2=2,a!F775,IF($E$2=3,a!F895,IF($E$2=4,a!F1015,IF($E$2=5,a!F1115,"")))))</f>
        <v>#N/A</v>
      </c>
      <c r="M97" s="161"/>
      <c r="N97" s="12" t="e">
        <f>IF($E$2=1,a!D1215,IF($E$2=2,a!D1365,IF($E$2=3,a!D1515,IF($E$2=4,a!D1665,IF($E$2=5,a!D1815,IF($E$2=6,a!D1965,""))))))</f>
        <v>#N/A</v>
      </c>
      <c r="O97" s="76" t="e">
        <f>IF($E$2=1,a!E1215,IF($E$2=2,a!E1365,IF($E$2=3,a!E1515,IF($E$2=4,a!E1665,IF($E$2=5,a!E1815,IF($E$2=6,a!E1965,""))))))</f>
        <v>#N/A</v>
      </c>
      <c r="P97" s="12" t="e">
        <f>IF($E$2=1,a!F1215,IF($E$2=2,a!F1365,IF($E$2=3,a!F1515,IF($E$2=4,a!F1665,IF($E$2=5,a!F1815,IF($E$2=6,a!F1965,""))))))</f>
        <v>#N/A</v>
      </c>
      <c r="Q97" s="12"/>
      <c r="R97" s="12" t="e">
        <f>IF($E$2=1,a!D2115,IF($E$2=2,a!D2215,IF($E$2=3,a!D2315,IF($E$2=4,a!D2415,IF($E$2=5,a!D2515,IF($E$2=6,a!D2615,""))))))</f>
        <v>#N/A</v>
      </c>
      <c r="S97" s="76" t="e">
        <f>IF($E$2=1,a!E2115,IF($E$2=2,a!E2215,IF($E$2=3,a!E2315,IF($E$2=4,a!E2415,IF($E$2=5,a!E2515,IF($E$2=6,a!E2615,""))))))</f>
        <v>#N/A</v>
      </c>
      <c r="T97" s="12" t="e">
        <f>IF($E$2=1,a!F2115,IF($E$2=2,a!F2215,IF($E$2=3,a!F2315,IF($E$2=4,a!F2415,IF($E$2=5,a!F2515,IF($E$2=6,a!F2615,""))))))</f>
        <v>#N/A</v>
      </c>
      <c r="V97" s="12" t="e">
        <f>IF($E$2=6,a!D3065,"")</f>
        <v>#N/A</v>
      </c>
      <c r="W97" s="76" t="e">
        <f>IF($E$2=6,a!E3065,"")</f>
        <v>#N/A</v>
      </c>
      <c r="X97" s="12" t="e">
        <f>IF($E$2=6,a!F3065,"")</f>
        <v>#N/A</v>
      </c>
      <c r="Z97" s="12"/>
      <c r="AA97" s="76"/>
      <c r="AB97" s="12"/>
      <c r="AD97" s="12" t="e">
        <f>IF($E$2=1,a!D3465,IF($E$2=2,a!D3625,IF($E$2=3,a!D3785,IF($E$2=91,a!D3945,IF($E$2=92,a!D4105,"")))))</f>
        <v>#N/A</v>
      </c>
      <c r="AE97" s="76" t="e">
        <f>IF($E$2=1,a!E3465,IF($E$2=2,a!E3625,IF($E$2=3,a!E3785,IF($E$2=91,a!E3945,IF($E$2=92,a!E4105,"")))))</f>
        <v>#N/A</v>
      </c>
      <c r="AF97" s="12">
        <v>104</v>
      </c>
      <c r="AH97" s="12"/>
      <c r="AI97" s="76"/>
      <c r="AJ97" s="77"/>
      <c r="AK97" s="162"/>
      <c r="AL97" s="162"/>
      <c r="AM97" s="162"/>
    </row>
    <row r="98" spans="2:39" x14ac:dyDescent="0.4">
      <c r="B98" s="12" t="e">
        <f t="shared" si="17"/>
        <v>#N/A</v>
      </c>
      <c r="C98" s="76" t="e">
        <f t="shared" si="16"/>
        <v>#N/A</v>
      </c>
      <c r="D98" s="12" t="e">
        <f t="shared" si="15"/>
        <v>#N/A</v>
      </c>
      <c r="F98" s="12"/>
      <c r="G98" s="76"/>
      <c r="H98" s="12"/>
      <c r="J98" s="12" t="e">
        <f>IF($E$2=1,a!D656,IF($E$2=2,a!D776,IF($E$2=3,a!D896,IF($E$2=4,a!D1016,IF($E$2=5,a!D1116,"")))))</f>
        <v>#N/A</v>
      </c>
      <c r="K98" s="76" t="e">
        <f>IF($E$2=1,a!E656,IF($E$2=2,a!E776,IF($E$2=3,a!E896,IF($E$2=4,a!E1016,IF($E$2=5,a!E1116,"")))))</f>
        <v>#N/A</v>
      </c>
      <c r="L98" s="12" t="e">
        <f>IF($E$2=1,a!F656,IF($E$2=2,a!F776,IF($E$2=3,a!F896,IF($E$2=4,a!F1016,IF($E$2=5,a!F1116,"")))))</f>
        <v>#N/A</v>
      </c>
      <c r="M98" s="161"/>
      <c r="N98" s="12" t="e">
        <f>IF($E$2=1,a!D1216,IF($E$2=2,a!D1366,IF($E$2=3,a!D1516,IF($E$2=4,a!D1666,IF($E$2=5,a!D1816,IF($E$2=6,a!D1966,""))))))</f>
        <v>#N/A</v>
      </c>
      <c r="O98" s="76" t="e">
        <f>IF($E$2=1,a!E1216,IF($E$2=2,a!E1366,IF($E$2=3,a!E1516,IF($E$2=4,a!E1666,IF($E$2=5,a!E1816,IF($E$2=6,a!E1966,""))))))</f>
        <v>#N/A</v>
      </c>
      <c r="P98" s="12" t="e">
        <f>IF($E$2=1,a!F1216,IF($E$2=2,a!F1366,IF($E$2=3,a!F1516,IF($E$2=4,a!F1666,IF($E$2=5,a!F1816,IF($E$2=6,a!F1966,""))))))</f>
        <v>#N/A</v>
      </c>
      <c r="Q98" s="12"/>
      <c r="R98" s="12" t="e">
        <f>IF($E$2=1,a!D2116,IF($E$2=2,a!D2216,IF($E$2=3,a!D2316,IF($E$2=4,a!D2416,IF($E$2=5,a!D2516,IF($E$2=6,a!D2616,""))))))</f>
        <v>#N/A</v>
      </c>
      <c r="S98" s="76" t="e">
        <f>IF($E$2=1,a!E2116,IF($E$2=2,a!E2216,IF($E$2=3,a!E2316,IF($E$2=4,a!E2416,IF($E$2=5,a!E2516,IF($E$2=6,a!E2616,""))))))</f>
        <v>#N/A</v>
      </c>
      <c r="T98" s="12" t="e">
        <f>IF($E$2=1,a!F2116,IF($E$2=2,a!F2216,IF($E$2=3,a!F2316,IF($E$2=4,a!F2416,IF($E$2=5,a!F2516,IF($E$2=6,a!F2616,""))))))</f>
        <v>#N/A</v>
      </c>
      <c r="V98" s="12" t="e">
        <f>IF($E$2=6,a!D3066,"")</f>
        <v>#N/A</v>
      </c>
      <c r="W98" s="76" t="e">
        <f>IF($E$2=6,a!E3066,"")</f>
        <v>#N/A</v>
      </c>
      <c r="X98" s="12" t="e">
        <f>IF($E$2=6,a!F3066,"")</f>
        <v>#N/A</v>
      </c>
      <c r="Z98" s="12"/>
      <c r="AA98" s="76"/>
      <c r="AB98" s="12"/>
      <c r="AD98" s="12" t="e">
        <f>IF($E$2=1,a!D3466,IF($E$2=2,a!D3626,IF($E$2=3,a!D3786,IF($E$2=91,a!D3946,IF($E$2=92,a!D4106,"")))))</f>
        <v>#N/A</v>
      </c>
      <c r="AE98" s="76" t="e">
        <f>IF($E$2=1,a!E3466,IF($E$2=2,a!E3626,IF($E$2=3,a!E3786,IF($E$2=91,a!E3946,IF($E$2=92,a!E4106,"")))))</f>
        <v>#N/A</v>
      </c>
      <c r="AF98" s="12">
        <v>104</v>
      </c>
      <c r="AH98" s="12"/>
      <c r="AI98" s="76"/>
      <c r="AJ98" s="77"/>
      <c r="AK98" s="162"/>
      <c r="AL98" s="162"/>
      <c r="AM98" s="162"/>
    </row>
    <row r="99" spans="2:39" x14ac:dyDescent="0.4">
      <c r="B99" s="12" t="e">
        <f t="shared" si="17"/>
        <v>#N/A</v>
      </c>
      <c r="C99" s="76" t="e">
        <f t="shared" si="16"/>
        <v>#N/A</v>
      </c>
      <c r="D99" s="12" t="e">
        <f t="shared" si="15"/>
        <v>#N/A</v>
      </c>
      <c r="F99" s="12"/>
      <c r="G99" s="76"/>
      <c r="H99" s="12"/>
      <c r="J99" s="12" t="e">
        <f>IF($E$2=1,a!D657,IF($E$2=2,a!D777,IF($E$2=3,a!D897,IF($E$2=4,a!D1017,IF($E$2=5,a!D1117,"")))))</f>
        <v>#N/A</v>
      </c>
      <c r="K99" s="76" t="e">
        <f>IF($E$2=1,a!E657,IF($E$2=2,a!E777,IF($E$2=3,a!E897,IF($E$2=4,a!E1017,IF($E$2=5,a!E1117,"")))))</f>
        <v>#N/A</v>
      </c>
      <c r="L99" s="12" t="e">
        <f>IF($E$2=1,a!F657,IF($E$2=2,a!F777,IF($E$2=3,a!F897,IF($E$2=4,a!F1017,IF($E$2=5,a!F1117,"")))))</f>
        <v>#N/A</v>
      </c>
      <c r="M99" s="161"/>
      <c r="N99" s="12" t="e">
        <f>IF($E$2=1,a!D1217,IF($E$2=2,a!D1367,IF($E$2=3,a!D1517,IF($E$2=4,a!D1667,IF($E$2=5,a!D1817,IF($E$2=6,a!D1967,""))))))</f>
        <v>#N/A</v>
      </c>
      <c r="O99" s="76" t="e">
        <f>IF($E$2=1,a!E1217,IF($E$2=2,a!E1367,IF($E$2=3,a!E1517,IF($E$2=4,a!E1667,IF($E$2=5,a!E1817,IF($E$2=6,a!E1967,""))))))</f>
        <v>#N/A</v>
      </c>
      <c r="P99" s="12" t="e">
        <f>IF($E$2=1,a!F1217,IF($E$2=2,a!F1367,IF($E$2=3,a!F1517,IF($E$2=4,a!F1667,IF($E$2=5,a!F1817,IF($E$2=6,a!F1967,""))))))</f>
        <v>#N/A</v>
      </c>
      <c r="Q99" s="12"/>
      <c r="R99" s="12" t="e">
        <f>IF($E$2=1,a!D2117,IF($E$2=2,a!D2217,IF($E$2=3,a!D2317,IF($E$2=4,a!D2417,IF($E$2=5,a!D2517,IF($E$2=6,a!D2617,""))))))</f>
        <v>#N/A</v>
      </c>
      <c r="S99" s="76" t="e">
        <f>IF($E$2=1,a!E2117,IF($E$2=2,a!E2217,IF($E$2=3,a!E2317,IF($E$2=4,a!E2417,IF($E$2=5,a!E2517,IF($E$2=6,a!E2617,""))))))</f>
        <v>#N/A</v>
      </c>
      <c r="T99" s="12" t="e">
        <f>IF($E$2=1,a!F2117,IF($E$2=2,a!F2217,IF($E$2=3,a!F2317,IF($E$2=4,a!F2417,IF($E$2=5,a!F2517,IF($E$2=6,a!F2617,""))))))</f>
        <v>#N/A</v>
      </c>
      <c r="V99" s="12" t="e">
        <f>IF($E$2=6,a!D3067,"")</f>
        <v>#N/A</v>
      </c>
      <c r="W99" s="76" t="e">
        <f>IF($E$2=6,a!E3067,"")</f>
        <v>#N/A</v>
      </c>
      <c r="X99" s="12" t="e">
        <f>IF($E$2=6,a!F3067,"")</f>
        <v>#N/A</v>
      </c>
      <c r="Z99" s="12"/>
      <c r="AA99" s="76"/>
      <c r="AB99" s="12"/>
      <c r="AD99" s="12" t="e">
        <f>IF($E$2=1,a!D3467,IF($E$2=2,a!D3627,IF($E$2=3,a!D3787,IF($E$2=91,a!D3947,IF($E$2=92,a!D4107,"")))))</f>
        <v>#N/A</v>
      </c>
      <c r="AE99" s="76" t="e">
        <f>IF($E$2=1,a!E3467,IF($E$2=2,a!E3627,IF($E$2=3,a!E3787,IF($E$2=91,a!E3947,IF($E$2=92,a!E4107,"")))))</f>
        <v>#N/A</v>
      </c>
      <c r="AF99" s="12">
        <v>104</v>
      </c>
      <c r="AH99" s="12"/>
      <c r="AI99" s="76"/>
      <c r="AJ99" s="77"/>
      <c r="AK99" s="162"/>
      <c r="AL99" s="162"/>
      <c r="AM99" s="162"/>
    </row>
    <row r="100" spans="2:39" x14ac:dyDescent="0.4">
      <c r="B100" s="12" t="e">
        <f t="shared" si="17"/>
        <v>#N/A</v>
      </c>
      <c r="C100" s="76" t="e">
        <f t="shared" si="16"/>
        <v>#N/A</v>
      </c>
      <c r="D100" s="12" t="e">
        <f t="shared" si="15"/>
        <v>#N/A</v>
      </c>
      <c r="F100" s="12"/>
      <c r="G100" s="76"/>
      <c r="H100" s="12"/>
      <c r="J100" s="12" t="e">
        <f>IF($E$2=1,a!D658,IF($E$2=2,a!D778,IF($E$2=3,a!D898,IF($E$2=4,a!D1018,IF($E$2=5,a!D1118,"")))))</f>
        <v>#N/A</v>
      </c>
      <c r="K100" s="76" t="e">
        <f>IF($E$2=1,a!E658,IF($E$2=2,a!E778,IF($E$2=3,a!E898,IF($E$2=4,a!E1018,IF($E$2=5,a!E1118,"")))))</f>
        <v>#N/A</v>
      </c>
      <c r="L100" s="12" t="e">
        <f>IF($E$2=1,a!F658,IF($E$2=2,a!F778,IF($E$2=3,a!F898,IF($E$2=4,a!F1018,IF($E$2=5,a!F1118,"")))))</f>
        <v>#N/A</v>
      </c>
      <c r="M100" s="161"/>
      <c r="N100" s="12" t="e">
        <f>IF($E$2=1,a!D1218,IF($E$2=2,a!D1368,IF($E$2=3,a!D1518,IF($E$2=4,a!D1668,IF($E$2=5,a!D1818,IF($E$2=6,a!D1968,""))))))</f>
        <v>#N/A</v>
      </c>
      <c r="O100" s="76" t="e">
        <f>IF($E$2=1,a!E1218,IF($E$2=2,a!E1368,IF($E$2=3,a!E1518,IF($E$2=4,a!E1668,IF($E$2=5,a!E1818,IF($E$2=6,a!E1968,""))))))</f>
        <v>#N/A</v>
      </c>
      <c r="P100" s="12" t="e">
        <f>IF($E$2=1,a!F1218,IF($E$2=2,a!F1368,IF($E$2=3,a!F1518,IF($E$2=4,a!F1668,IF($E$2=5,a!F1818,IF($E$2=6,a!F1968,""))))))</f>
        <v>#N/A</v>
      </c>
      <c r="Q100" s="12"/>
      <c r="R100" s="12" t="e">
        <f>IF($E$2=1,a!D2118,IF($E$2=2,a!D2218,IF($E$2=3,a!D2318,IF($E$2=4,a!D2418,IF($E$2=5,a!D2518,IF($E$2=6,a!D2618,""))))))</f>
        <v>#N/A</v>
      </c>
      <c r="S100" s="76" t="e">
        <f>IF($E$2=1,a!E2118,IF($E$2=2,a!E2218,IF($E$2=3,a!E2318,IF($E$2=4,a!E2418,IF($E$2=5,a!E2518,IF($E$2=6,a!E2618,""))))))</f>
        <v>#N/A</v>
      </c>
      <c r="T100" s="12" t="e">
        <f>IF($E$2=1,a!F2118,IF($E$2=2,a!F2218,IF($E$2=3,a!F2318,IF($E$2=4,a!F2418,IF($E$2=5,a!F2518,IF($E$2=6,a!F2618,""))))))</f>
        <v>#N/A</v>
      </c>
      <c r="V100" s="12" t="e">
        <f>IF($E$2=6,a!D3068,"")</f>
        <v>#N/A</v>
      </c>
      <c r="W100" s="76" t="e">
        <f>IF($E$2=6,a!E3068,"")</f>
        <v>#N/A</v>
      </c>
      <c r="X100" s="12" t="e">
        <f>IF($E$2=6,a!F3068,"")</f>
        <v>#N/A</v>
      </c>
      <c r="Z100" s="12"/>
      <c r="AA100" s="76"/>
      <c r="AB100" s="12"/>
      <c r="AD100" s="12" t="e">
        <f>IF($E$2=1,a!D3468,IF($E$2=2,a!D3628,IF($E$2=3,a!D3788,IF($E$2=91,a!D3948,IF($E$2=92,a!D4108,"")))))</f>
        <v>#N/A</v>
      </c>
      <c r="AE100" s="76" t="e">
        <f>IF($E$2=1,a!E3468,IF($E$2=2,a!E3628,IF($E$2=3,a!E3788,IF($E$2=91,a!E3948,IF($E$2=92,a!E4108,"")))))</f>
        <v>#N/A</v>
      </c>
      <c r="AF100" s="12">
        <v>104</v>
      </c>
      <c r="AH100" s="12"/>
      <c r="AI100" s="76"/>
      <c r="AJ100" s="77"/>
      <c r="AK100" s="162"/>
      <c r="AL100" s="162"/>
      <c r="AM100" s="162"/>
    </row>
    <row r="101" spans="2:39" x14ac:dyDescent="0.4">
      <c r="B101" s="12" t="e">
        <f t="shared" si="17"/>
        <v>#N/A</v>
      </c>
      <c r="C101" s="76" t="e">
        <f t="shared" si="16"/>
        <v>#N/A</v>
      </c>
      <c r="D101" s="12" t="e">
        <f t="shared" si="15"/>
        <v>#N/A</v>
      </c>
      <c r="F101" s="12"/>
      <c r="G101" s="76"/>
      <c r="H101" s="12"/>
      <c r="J101" s="12" t="e">
        <f>IF($E$2=1,a!D659,IF($E$2=2,a!D779,IF($E$2=3,a!D899,IF($E$2=4,a!D1019,IF($E$2=5,a!D1119,"")))))</f>
        <v>#N/A</v>
      </c>
      <c r="K101" s="76" t="e">
        <f>IF($E$2=1,a!E659,IF($E$2=2,a!E779,IF($E$2=3,a!E899,IF($E$2=4,a!E1019,IF($E$2=5,a!E1119,"")))))</f>
        <v>#N/A</v>
      </c>
      <c r="L101" s="12" t="e">
        <f>IF($E$2=1,a!F659,IF($E$2=2,a!F779,IF($E$2=3,a!F899,IF($E$2=4,a!F1019,IF($E$2=5,a!F1119,"")))))</f>
        <v>#N/A</v>
      </c>
      <c r="M101" s="161"/>
      <c r="N101" s="12" t="e">
        <f>IF($E$2=1,a!D1219,IF($E$2=2,a!D1369,IF($E$2=3,a!D1519,IF($E$2=4,a!D1669,IF($E$2=5,a!D1819,IF($E$2=6,a!D1969,""))))))</f>
        <v>#N/A</v>
      </c>
      <c r="O101" s="76" t="e">
        <f>IF($E$2=1,a!E1219,IF($E$2=2,a!E1369,IF($E$2=3,a!E1519,IF($E$2=4,a!E1669,IF($E$2=5,a!E1819,IF($E$2=6,a!E1969,""))))))</f>
        <v>#N/A</v>
      </c>
      <c r="P101" s="12" t="e">
        <f>IF($E$2=1,a!F1219,IF($E$2=2,a!F1369,IF($E$2=3,a!F1519,IF($E$2=4,a!F1669,IF($E$2=5,a!F1819,IF($E$2=6,a!F1969,""))))))</f>
        <v>#N/A</v>
      </c>
      <c r="Q101" s="12"/>
      <c r="R101" s="12" t="e">
        <f>IF($E$2=1,a!D2119,IF($E$2=2,a!D2219,IF($E$2=3,a!D2319,IF($E$2=4,a!D2419,IF($E$2=5,a!D2519,IF($E$2=6,a!D2619,""))))))</f>
        <v>#N/A</v>
      </c>
      <c r="S101" s="76" t="e">
        <f>IF($E$2=1,a!E2119,IF($E$2=2,a!E2219,IF($E$2=3,a!E2319,IF($E$2=4,a!E2419,IF($E$2=5,a!E2519,IF($E$2=6,a!E2619,""))))))</f>
        <v>#N/A</v>
      </c>
      <c r="T101" s="12" t="e">
        <f>IF($E$2=1,a!F2119,IF($E$2=2,a!F2219,IF($E$2=3,a!F2319,IF($E$2=4,a!F2419,IF($E$2=5,a!F2519,IF($E$2=6,a!F2619,""))))))</f>
        <v>#N/A</v>
      </c>
      <c r="V101" s="12" t="e">
        <f>IF($E$2=6,a!D3069,"")</f>
        <v>#N/A</v>
      </c>
      <c r="W101" s="76" t="e">
        <f>IF($E$2=6,a!E3069,"")</f>
        <v>#N/A</v>
      </c>
      <c r="X101" s="12" t="e">
        <f>IF($E$2=6,a!F3069,"")</f>
        <v>#N/A</v>
      </c>
      <c r="Z101" s="12"/>
      <c r="AA101" s="76"/>
      <c r="AB101" s="12"/>
      <c r="AD101" s="12" t="e">
        <f>IF($E$2=1,a!D3469,IF($E$2=2,a!D3629,IF($E$2=3,a!D3789,IF($E$2=91,a!D3949,IF($E$2=92,a!D4109,"")))))</f>
        <v>#N/A</v>
      </c>
      <c r="AE101" s="76" t="e">
        <f>IF($E$2=1,a!E3469,IF($E$2=2,a!E3629,IF($E$2=3,a!E3789,IF($E$2=91,a!E3949,IF($E$2=92,a!E4109,"")))))</f>
        <v>#N/A</v>
      </c>
      <c r="AF101" s="12">
        <v>104</v>
      </c>
      <c r="AH101" s="12"/>
      <c r="AI101" s="76"/>
      <c r="AJ101" s="77"/>
      <c r="AK101" s="162"/>
      <c r="AL101" s="162"/>
      <c r="AM101" s="162"/>
    </row>
    <row r="102" spans="2:39" x14ac:dyDescent="0.4">
      <c r="B102" s="12" t="e">
        <f t="shared" si="17"/>
        <v>#N/A</v>
      </c>
      <c r="C102" s="76" t="e">
        <f t="shared" si="16"/>
        <v>#N/A</v>
      </c>
      <c r="D102" s="12" t="e">
        <f t="shared" si="15"/>
        <v>#N/A</v>
      </c>
      <c r="F102" s="12"/>
      <c r="G102" s="76"/>
      <c r="H102" s="12"/>
      <c r="J102" s="12" t="e">
        <f>IF($E$2=1,a!D660,IF($E$2=2,a!D780,IF($E$2=3,a!D900,IF($E$2=4,a!D1020,IF($E$2=5,a!D1120,"")))))</f>
        <v>#N/A</v>
      </c>
      <c r="K102" s="76" t="e">
        <f>IF($E$2=1,a!E660,IF($E$2=2,a!E780,IF($E$2=3,a!E900,IF($E$2=4,a!E1020,IF($E$2=5,a!E1120,"")))))</f>
        <v>#N/A</v>
      </c>
      <c r="L102" s="12" t="e">
        <f>IF($E$2=1,a!F660,IF($E$2=2,a!F780,IF($E$2=3,a!F900,IF($E$2=4,a!F1020,IF($E$2=5,a!F1120,"")))))</f>
        <v>#N/A</v>
      </c>
      <c r="M102" s="161"/>
      <c r="N102" s="12" t="e">
        <f>IF($E$2=1,a!D1220,IF($E$2=2,a!D1370,IF($E$2=3,a!D1520,IF($E$2=4,a!D1670,IF($E$2=5,a!D1820,IF($E$2=6,a!D1970,""))))))</f>
        <v>#N/A</v>
      </c>
      <c r="O102" s="76" t="e">
        <f>IF($E$2=1,a!E1220,IF($E$2=2,a!E1370,IF($E$2=3,a!E1520,IF($E$2=4,a!E1670,IF($E$2=5,a!E1820,IF($E$2=6,a!E1970,""))))))</f>
        <v>#N/A</v>
      </c>
      <c r="P102" s="12" t="e">
        <f>IF($E$2=1,a!F1220,IF($E$2=2,a!F1370,IF($E$2=3,a!F1520,IF($E$2=4,a!F1670,IF($E$2=5,a!F1820,IF($E$2=6,a!F1970,""))))))</f>
        <v>#N/A</v>
      </c>
      <c r="Q102" s="12"/>
      <c r="R102" s="12" t="e">
        <f>IF($E$2=1,a!D2120,IF($E$2=2,a!D2220,IF($E$2=3,a!D2320,IF($E$2=4,a!D2420,IF($E$2=5,a!D2520,IF($E$2=6,a!D2620,""))))))</f>
        <v>#N/A</v>
      </c>
      <c r="S102" s="76" t="e">
        <f>IF($E$2=1,a!E2120,IF($E$2=2,a!E2220,IF($E$2=3,a!E2320,IF($E$2=4,a!E2420,IF($E$2=5,a!E2520,IF($E$2=6,a!E2620,""))))))</f>
        <v>#N/A</v>
      </c>
      <c r="T102" s="12" t="e">
        <f>IF($E$2=1,a!F2120,IF($E$2=2,a!F2220,IF($E$2=3,a!F2320,IF($E$2=4,a!F2420,IF($E$2=5,a!F2520,IF($E$2=6,a!F2620,""))))))</f>
        <v>#N/A</v>
      </c>
      <c r="V102" s="12" t="e">
        <f>IF($E$2=6,a!D3070,"")</f>
        <v>#N/A</v>
      </c>
      <c r="W102" s="76" t="e">
        <f>IF($E$2=6,a!E3070,"")</f>
        <v>#N/A</v>
      </c>
      <c r="X102" s="12" t="e">
        <f>IF($E$2=6,a!F3070,"")</f>
        <v>#N/A</v>
      </c>
      <c r="Z102" s="12"/>
      <c r="AA102" s="76"/>
      <c r="AB102" s="12"/>
      <c r="AD102" s="12" t="e">
        <f>IF($E$2=1,a!D3470,IF($E$2=2,a!D3630,IF($E$2=3,a!D3790,IF($E$2=91,a!D3950,IF($E$2=92,a!D4110,"")))))</f>
        <v>#N/A</v>
      </c>
      <c r="AE102" s="76" t="e">
        <f>IF($E$2=1,a!E3470,IF($E$2=2,a!E3630,IF($E$2=3,a!E3790,IF($E$2=91,a!E3950,IF($E$2=92,a!E4110,"")))))</f>
        <v>#N/A</v>
      </c>
      <c r="AF102" s="12">
        <v>104</v>
      </c>
      <c r="AH102" s="12"/>
      <c r="AI102" s="76"/>
      <c r="AJ102" s="77"/>
      <c r="AK102" s="162"/>
      <c r="AL102" s="162"/>
      <c r="AM102" s="162"/>
    </row>
    <row r="103" spans="2:39" x14ac:dyDescent="0.4">
      <c r="B103" s="12" t="e">
        <f t="shared" si="17"/>
        <v>#N/A</v>
      </c>
      <c r="C103" s="76" t="e">
        <f t="shared" si="16"/>
        <v>#N/A</v>
      </c>
      <c r="D103" s="12" t="e">
        <f t="shared" si="15"/>
        <v>#N/A</v>
      </c>
      <c r="F103" s="12"/>
      <c r="G103" s="76"/>
      <c r="H103" s="12"/>
      <c r="J103" s="12" t="e">
        <f>IF($E$2=1,a!D661,IF($E$2=2,a!D781,IF($E$2=3,a!D901,IF($E$2=4,a!D1021,IF($E$2=5,a!D1121,"")))))</f>
        <v>#N/A</v>
      </c>
      <c r="K103" s="76" t="e">
        <f>IF($E$2=1,a!E661,IF($E$2=2,a!E781,IF($E$2=3,a!E901,IF($E$2=4,a!E1021,IF($E$2=5,a!E1121,"")))))</f>
        <v>#N/A</v>
      </c>
      <c r="L103" s="12" t="e">
        <f>IF($E$2=1,a!F661,IF($E$2=2,a!F781,IF($E$2=3,a!F901,IF($E$2=4,a!F1021,IF($E$2=5,a!F1121,"")))))</f>
        <v>#N/A</v>
      </c>
      <c r="M103" s="161"/>
      <c r="N103" s="12" t="e">
        <f>IF($E$2=1,a!D1221,IF($E$2=2,a!D1371,IF($E$2=3,a!D1521,IF($E$2=4,a!D1671,IF($E$2=5,a!D1821,IF($E$2=6,a!D1971,""))))))</f>
        <v>#N/A</v>
      </c>
      <c r="O103" s="76" t="e">
        <f>IF($E$2=1,a!E1221,IF($E$2=2,a!E1371,IF($E$2=3,a!E1521,IF($E$2=4,a!E1671,IF($E$2=5,a!E1821,IF($E$2=6,a!E1971,""))))))</f>
        <v>#N/A</v>
      </c>
      <c r="P103" s="12" t="e">
        <f>IF($E$2=1,a!F1221,IF($E$2=2,a!F1371,IF($E$2=3,a!F1521,IF($E$2=4,a!F1671,IF($E$2=5,a!F1821,IF($E$2=6,a!F1971,""))))))</f>
        <v>#N/A</v>
      </c>
      <c r="Q103" s="12"/>
      <c r="R103" s="12" t="e">
        <f>IF($E$2=1,a!D2121,IF($E$2=2,a!D2221,IF($E$2=3,a!D2321,IF($E$2=4,a!D2421,IF($E$2=5,a!D2521,IF($E$2=6,a!D2621,""))))))</f>
        <v>#N/A</v>
      </c>
      <c r="S103" s="76" t="e">
        <f>IF($E$2=1,a!E2121,IF($E$2=2,a!E2221,IF($E$2=3,a!E2321,IF($E$2=4,a!E2421,IF($E$2=5,a!E2521,IF($E$2=6,a!E2621,""))))))</f>
        <v>#N/A</v>
      </c>
      <c r="T103" s="12" t="e">
        <f>IF($E$2=1,a!F2121,IF($E$2=2,a!F2221,IF($E$2=3,a!F2321,IF($E$2=4,a!F2421,IF($E$2=5,a!F2521,IF($E$2=6,a!F2621,""))))))</f>
        <v>#N/A</v>
      </c>
      <c r="V103" s="12" t="e">
        <f>IF($E$2=6,a!D3071,"")</f>
        <v>#N/A</v>
      </c>
      <c r="W103" s="76" t="e">
        <f>IF($E$2=6,a!E3071,"")</f>
        <v>#N/A</v>
      </c>
      <c r="X103" s="12" t="e">
        <f>IF($E$2=6,a!F3071,"")</f>
        <v>#N/A</v>
      </c>
      <c r="Z103" s="12"/>
      <c r="AA103" s="76"/>
      <c r="AB103" s="12"/>
      <c r="AD103" s="12" t="e">
        <f>IF($E$2=1,a!D3471,IF($E$2=2,a!D3631,IF($E$2=3,a!D3791,IF($E$2=91,a!D3951,IF($E$2=92,a!D4111,"")))))</f>
        <v>#N/A</v>
      </c>
      <c r="AE103" s="76" t="e">
        <f>IF($E$2=1,a!E3471,IF($E$2=2,a!E3631,IF($E$2=3,a!E3791,IF($E$2=91,a!E3951,IF($E$2=92,a!E4111,"")))))</f>
        <v>#N/A</v>
      </c>
      <c r="AF103" s="12">
        <v>104</v>
      </c>
      <c r="AH103" s="12"/>
      <c r="AI103" s="76"/>
      <c r="AJ103" s="77"/>
      <c r="AK103" s="162"/>
      <c r="AL103" s="162"/>
      <c r="AM103" s="162"/>
    </row>
    <row r="104" spans="2:39" x14ac:dyDescent="0.4">
      <c r="B104" s="12" t="e">
        <f t="shared" si="17"/>
        <v>#N/A</v>
      </c>
      <c r="C104" s="76" t="e">
        <f t="shared" si="16"/>
        <v>#N/A</v>
      </c>
      <c r="D104" s="12" t="e">
        <f t="shared" si="15"/>
        <v>#N/A</v>
      </c>
      <c r="F104" s="12"/>
      <c r="G104" s="76"/>
      <c r="H104" s="12"/>
      <c r="J104" s="12" t="e">
        <f>IF($E$2=1,a!D662,IF($E$2=2,a!D782,IF($E$2=3,a!D902,IF($E$2=4,a!D1022,IF($E$2=5,a!D1122,"")))))</f>
        <v>#N/A</v>
      </c>
      <c r="K104" s="76" t="e">
        <f>IF($E$2=1,a!E662,IF($E$2=2,a!E782,IF($E$2=3,a!E902,IF($E$2=4,a!E1022,IF($E$2=5,a!E1122,"")))))</f>
        <v>#N/A</v>
      </c>
      <c r="L104" s="12" t="e">
        <f>IF($E$2=1,a!F662,IF($E$2=2,a!F782,IF($E$2=3,a!F902,IF($E$2=4,a!F1022,IF($E$2=5,a!F1122,"")))))</f>
        <v>#N/A</v>
      </c>
      <c r="M104" s="161"/>
      <c r="N104" s="12" t="e">
        <f>IF($E$2=1,a!D1222,IF($E$2=2,a!D1372,IF($E$2=3,a!D1522,IF($E$2=4,a!D1672,IF($E$2=5,a!D1822,IF($E$2=6,a!D1972,""))))))</f>
        <v>#N/A</v>
      </c>
      <c r="O104" s="76" t="e">
        <f>IF($E$2=1,a!E1222,IF($E$2=2,a!E1372,IF($E$2=3,a!E1522,IF($E$2=4,a!E1672,IF($E$2=5,a!E1822,IF($E$2=6,a!E1972,""))))))</f>
        <v>#N/A</v>
      </c>
      <c r="P104" s="12" t="e">
        <f>IF($E$2=1,a!F1222,IF($E$2=2,a!F1372,IF($E$2=3,a!F1522,IF($E$2=4,a!F1672,IF($E$2=5,a!F1822,IF($E$2=6,a!F1972,""))))))</f>
        <v>#N/A</v>
      </c>
      <c r="Q104" s="12"/>
      <c r="R104" s="12" t="e">
        <f>IF($E$2=1,a!D2122,IF($E$2=2,a!D2222,IF($E$2=3,a!D2322,IF($E$2=4,a!D2422,IF($E$2=5,a!D2522,IF($E$2=6,a!D2622,""))))))</f>
        <v>#N/A</v>
      </c>
      <c r="S104" s="76" t="e">
        <f>IF($E$2=1,a!E2122,IF($E$2=2,a!E2222,IF($E$2=3,a!E2322,IF($E$2=4,a!E2422,IF($E$2=5,a!E2522,IF($E$2=6,a!E2622,""))))))</f>
        <v>#N/A</v>
      </c>
      <c r="T104" s="12" t="e">
        <f>IF($E$2=1,a!F2122,IF($E$2=2,a!F2222,IF($E$2=3,a!F2322,IF($E$2=4,a!F2422,IF($E$2=5,a!F2522,IF($E$2=6,a!F2622,""))))))</f>
        <v>#N/A</v>
      </c>
      <c r="V104" s="12" t="e">
        <f>IF($E$2=6,a!D3072,"")</f>
        <v>#N/A</v>
      </c>
      <c r="W104" s="76" t="e">
        <f>IF($E$2=6,a!E3072,"")</f>
        <v>#N/A</v>
      </c>
      <c r="X104" s="12" t="e">
        <f>IF($E$2=6,a!F3072,"")</f>
        <v>#N/A</v>
      </c>
      <c r="Z104" s="12"/>
      <c r="AA104" s="76"/>
      <c r="AB104" s="12"/>
      <c r="AD104" s="12" t="e">
        <f>IF($E$2=1,a!D3472,IF($E$2=2,a!D3632,IF($E$2=3,a!D3792,IF($E$2=91,a!D3952,IF($E$2=92,a!D4112,"")))))</f>
        <v>#N/A</v>
      </c>
      <c r="AE104" s="76" t="e">
        <f>IF($E$2=1,a!E3472,IF($E$2=2,a!E3632,IF($E$2=3,a!E3792,IF($E$2=91,a!E3952,IF($E$2=92,a!E4112,"")))))</f>
        <v>#N/A</v>
      </c>
      <c r="AF104" s="12">
        <v>104</v>
      </c>
      <c r="AH104" s="12"/>
      <c r="AI104" s="76"/>
      <c r="AJ104" s="77"/>
      <c r="AK104" s="162"/>
      <c r="AL104" s="162"/>
      <c r="AM104" s="162"/>
    </row>
    <row r="105" spans="2:39" x14ac:dyDescent="0.4">
      <c r="B105" s="12" t="e">
        <f t="shared" si="17"/>
        <v>#N/A</v>
      </c>
      <c r="C105" s="76" t="e">
        <f t="shared" si="16"/>
        <v>#N/A</v>
      </c>
      <c r="D105" s="12" t="e">
        <f t="shared" si="15"/>
        <v>#N/A</v>
      </c>
      <c r="F105" s="12"/>
      <c r="G105" s="76"/>
      <c r="H105" s="12"/>
      <c r="J105" s="12" t="e">
        <f>IF($E$2=1,a!D663,IF($E$2=2,a!D783,IF($E$2=3,a!D903,IF($E$2=4,a!D1023,IF($E$2=5,a!D1123,"")))))</f>
        <v>#N/A</v>
      </c>
      <c r="K105" s="76" t="e">
        <f>IF($E$2=1,a!E663,IF($E$2=2,a!E783,IF($E$2=3,a!E903,IF($E$2=4,a!E1023,IF($E$2=5,a!E1123,"")))))</f>
        <v>#N/A</v>
      </c>
      <c r="L105" s="12" t="e">
        <f>IF($E$2=1,a!F663,IF($E$2=2,a!F783,IF($E$2=3,a!F903,IF($E$2=4,a!F1023,IF($E$2=5,a!F1123,"")))))</f>
        <v>#N/A</v>
      </c>
      <c r="M105" s="161"/>
      <c r="N105" s="12" t="e">
        <f>IF($E$2=1,a!D1223,IF($E$2=2,a!D1373,IF($E$2=3,a!D1523,IF($E$2=4,a!D1673,IF($E$2=5,a!D1823,IF($E$2=6,a!D1973,""))))))</f>
        <v>#N/A</v>
      </c>
      <c r="O105" s="76" t="e">
        <f>IF($E$2=1,a!E1223,IF($E$2=2,a!E1373,IF($E$2=3,a!E1523,IF($E$2=4,a!E1673,IF($E$2=5,a!E1823,IF($E$2=6,a!E1973,""))))))</f>
        <v>#N/A</v>
      </c>
      <c r="P105" s="12" t="e">
        <f>IF($E$2=1,a!F1223,IF($E$2=2,a!F1373,IF($E$2=3,a!F1523,IF($E$2=4,a!F1673,IF($E$2=5,a!F1823,IF($E$2=6,a!F1973,""))))))</f>
        <v>#N/A</v>
      </c>
      <c r="Q105" s="12"/>
      <c r="R105" s="12" t="e">
        <f>IF($E$2=1,a!D2123,IF($E$2=2,a!D2223,IF($E$2=3,a!D2323,IF($E$2=4,a!D2423,IF($E$2=5,a!D2523,IF($E$2=6,a!D2623,""))))))</f>
        <v>#N/A</v>
      </c>
      <c r="S105" s="76" t="e">
        <f>IF($E$2=1,a!E2123,IF($E$2=2,a!E2223,IF($E$2=3,a!E2323,IF($E$2=4,a!E2423,IF($E$2=5,a!E2523,IF($E$2=6,a!E2623,""))))))</f>
        <v>#N/A</v>
      </c>
      <c r="T105" s="12" t="e">
        <f>IF($E$2=1,a!F2123,IF($E$2=2,a!F2223,IF($E$2=3,a!F2323,IF($E$2=4,a!F2423,IF($E$2=5,a!F2523,IF($E$2=6,a!F2623,""))))))</f>
        <v>#N/A</v>
      </c>
      <c r="V105" s="12" t="e">
        <f>IF($E$2=6,a!D3073,"")</f>
        <v>#N/A</v>
      </c>
      <c r="W105" s="76" t="e">
        <f>IF($E$2=6,a!E3073,"")</f>
        <v>#N/A</v>
      </c>
      <c r="X105" s="12" t="e">
        <f>IF($E$2=6,a!F3073,"")</f>
        <v>#N/A</v>
      </c>
      <c r="Z105" s="12"/>
      <c r="AA105" s="76"/>
      <c r="AB105" s="12"/>
      <c r="AD105" s="12" t="e">
        <f>IF($E$2=1,a!D3473,IF($E$2=2,a!D3633,IF($E$2=3,a!D3793,IF($E$2=91,a!D3953,IF($E$2=92,a!D4113,"")))))</f>
        <v>#N/A</v>
      </c>
      <c r="AE105" s="76" t="e">
        <f>IF($E$2=1,a!E3473,IF($E$2=2,a!E3633,IF($E$2=3,a!E3793,IF($E$2=91,a!E3953,IF($E$2=92,a!E4113,"")))))</f>
        <v>#N/A</v>
      </c>
      <c r="AF105" s="12">
        <v>104</v>
      </c>
      <c r="AH105" s="12"/>
      <c r="AI105" s="76"/>
      <c r="AJ105" s="77"/>
      <c r="AK105" s="162"/>
      <c r="AL105" s="162"/>
      <c r="AM105" s="162"/>
    </row>
    <row r="106" spans="2:39" x14ac:dyDescent="0.4">
      <c r="B106" s="12" t="e">
        <f t="shared" si="17"/>
        <v>#N/A</v>
      </c>
      <c r="C106" s="76" t="e">
        <f t="shared" si="16"/>
        <v>#N/A</v>
      </c>
      <c r="D106" s="12" t="e">
        <f t="shared" si="15"/>
        <v>#N/A</v>
      </c>
      <c r="F106" s="12"/>
      <c r="G106" s="76"/>
      <c r="H106" s="12"/>
      <c r="J106" s="12" t="e">
        <f>IF($E$2=1,a!D664,IF($E$2=2,a!D784,IF($E$2=3,a!D904,IF($E$2=4,a!D1024,IF($E$2=5,a!D1124,"")))))</f>
        <v>#N/A</v>
      </c>
      <c r="K106" s="76" t="e">
        <f>IF($E$2=1,a!E664,IF($E$2=2,a!E784,IF($E$2=3,a!E904,IF($E$2=4,a!E1024,IF($E$2=5,a!E1124,"")))))</f>
        <v>#N/A</v>
      </c>
      <c r="L106" s="12" t="e">
        <f>IF($E$2=1,a!F664,IF($E$2=2,a!F784,IF($E$2=3,a!F904,IF($E$2=4,a!F1024,IF($E$2=5,a!F1124,"")))))</f>
        <v>#N/A</v>
      </c>
      <c r="M106" s="161"/>
      <c r="N106" s="12" t="e">
        <f>IF($E$2=1,a!D1224,IF($E$2=2,a!D1374,IF($E$2=3,a!D1524,IF($E$2=4,a!D1674,IF($E$2=5,a!D1824,IF($E$2=6,a!D1974,""))))))</f>
        <v>#N/A</v>
      </c>
      <c r="O106" s="76" t="e">
        <f>IF($E$2=1,a!E1224,IF($E$2=2,a!E1374,IF($E$2=3,a!E1524,IF($E$2=4,a!E1674,IF($E$2=5,a!E1824,IF($E$2=6,a!E1974,""))))))</f>
        <v>#N/A</v>
      </c>
      <c r="P106" s="12" t="e">
        <f>IF($E$2=1,a!F1224,IF($E$2=2,a!F1374,IF($E$2=3,a!F1524,IF($E$2=4,a!F1674,IF($E$2=5,a!F1824,IF($E$2=6,a!F1974,""))))))</f>
        <v>#N/A</v>
      </c>
      <c r="Q106" s="12"/>
      <c r="R106" s="12" t="e">
        <f>IF($E$2=1,a!D2124,IF($E$2=2,a!D2224,IF($E$2=3,a!D2324,IF($E$2=4,a!D2424,IF($E$2=5,a!D2524,IF($E$2=6,a!D2624,""))))))</f>
        <v>#N/A</v>
      </c>
      <c r="S106" s="76" t="e">
        <f>IF($E$2=1,a!E2124,IF($E$2=2,a!E2224,IF($E$2=3,a!E2324,IF($E$2=4,a!E2424,IF($E$2=5,a!E2524,IF($E$2=6,a!E2624,""))))))</f>
        <v>#N/A</v>
      </c>
      <c r="T106" s="12" t="e">
        <f>IF($E$2=1,a!F2124,IF($E$2=2,a!F2224,IF($E$2=3,a!F2324,IF($E$2=4,a!F2424,IF($E$2=5,a!F2524,IF($E$2=6,a!F2624,""))))))</f>
        <v>#N/A</v>
      </c>
      <c r="V106" s="12" t="e">
        <f>IF($E$2=6,a!D3074,"")</f>
        <v>#N/A</v>
      </c>
      <c r="W106" s="76" t="e">
        <f>IF($E$2=6,a!E3074,"")</f>
        <v>#N/A</v>
      </c>
      <c r="X106" s="12" t="e">
        <f>IF($E$2=6,a!F3074,"")</f>
        <v>#N/A</v>
      </c>
      <c r="Z106" s="12"/>
      <c r="AA106" s="76"/>
      <c r="AB106" s="12"/>
      <c r="AD106" s="12" t="e">
        <f>IF($E$2=1,a!D3474,IF($E$2=2,a!D3634,IF($E$2=3,a!D3794,IF($E$2=91,a!D3954,IF($E$2=92,a!D4114,"")))))</f>
        <v>#N/A</v>
      </c>
      <c r="AE106" s="76" t="e">
        <f>IF($E$2=1,a!E3474,IF($E$2=2,a!E3634,IF($E$2=3,a!E3794,IF($E$2=91,a!E3954,IF($E$2=92,a!E4114,"")))))</f>
        <v>#N/A</v>
      </c>
      <c r="AF106" s="12">
        <v>104</v>
      </c>
      <c r="AH106" s="12"/>
      <c r="AI106" s="76"/>
      <c r="AJ106" s="77"/>
      <c r="AK106" s="162"/>
      <c r="AL106" s="162"/>
      <c r="AM106" s="162"/>
    </row>
    <row r="107" spans="2:39" x14ac:dyDescent="0.4">
      <c r="B107" s="12" t="e">
        <f t="shared" ref="B107:D109" si="18">IF($C$2=1,"",IF($C$2=2,J107,IF($C$2=3,N107,IF($C$2=4,"",IF($C$2=5,V107,IF($C$2=6,"",IF($C$2=7,AD107,IF($C$2=8,"",""))))))))</f>
        <v>#N/A</v>
      </c>
      <c r="C107" s="76" t="e">
        <f t="shared" si="18"/>
        <v>#N/A</v>
      </c>
      <c r="D107" s="12" t="e">
        <f t="shared" si="18"/>
        <v>#N/A</v>
      </c>
      <c r="F107" s="12"/>
      <c r="G107" s="76"/>
      <c r="H107" s="12"/>
      <c r="J107" s="12" t="e">
        <f>IF($E$2=1,a!D665,IF($E$2=2,a!D785,IF($E$2=3,a!D905,IF($E$2=4,"",IF($E$2=5,"","")))))</f>
        <v>#N/A</v>
      </c>
      <c r="K107" s="76" t="e">
        <f>IF($E$2=1,a!E665,IF($E$2=2,a!E785,IF($E$2=3,a!E905,IF($E$2=4,"",IF($E$2=5,"","")))))</f>
        <v>#N/A</v>
      </c>
      <c r="L107" s="12" t="e">
        <f>IF($E$2=1,a!F665,IF($E$2=2,a!F785,IF($E$2=3,a!F905,IF($E$2=4,"",IF($E$2=5,"","")))))</f>
        <v>#N/A</v>
      </c>
      <c r="M107" s="161"/>
      <c r="N107" s="12" t="e">
        <f>IF($E$2=1,a!D1225,IF($E$2=2,a!D1375,IF($E$2=3,a!D1525,IF($E$2=4,a!D1675,IF($E$2=5,a!D1825,IF($E$2=6,a!D1975,""))))))</f>
        <v>#N/A</v>
      </c>
      <c r="O107" s="76" t="e">
        <f>IF($E$2=1,a!E1225,IF($E$2=2,a!E1375,IF($E$2=3,a!E1525,IF($E$2=4,a!E1675,IF($E$2=5,a!E1825,IF($E$2=6,a!E1975,""))))))</f>
        <v>#N/A</v>
      </c>
      <c r="P107" s="12" t="e">
        <f>IF($E$2=1,a!F1225,IF($E$2=2,a!F1375,IF($E$2=3,a!F1525,IF($E$2=4,a!F1675,IF($E$2=5,a!F1825,IF($E$2=6,a!F1975,""))))))</f>
        <v>#N/A</v>
      </c>
      <c r="Q107" s="12"/>
      <c r="R107" s="12"/>
      <c r="S107" s="76"/>
      <c r="T107" s="12"/>
      <c r="V107" s="12" t="e">
        <f>IF($E$2=6,a!D3075,"")</f>
        <v>#N/A</v>
      </c>
      <c r="W107" s="76" t="e">
        <f>IF($E$2=6,a!E3075,"")</f>
        <v>#N/A</v>
      </c>
      <c r="X107" s="12" t="e">
        <f>IF($E$2=6,a!F3075,"")</f>
        <v>#N/A</v>
      </c>
      <c r="Z107" s="12"/>
      <c r="AA107" s="76"/>
      <c r="AB107" s="12"/>
      <c r="AD107" s="12" t="e">
        <f>IF($E$2=1,a!D3475,IF($E$2=2,a!D3635,IF($E$2=3,a!D3795,IF($E$2=91,a!D3955,IF($E$2=92,a!D4115,"")))))</f>
        <v>#N/A</v>
      </c>
      <c r="AE107" s="76" t="e">
        <f>IF($E$2=1,a!E3475,IF($E$2=2,a!E3635,IF($E$2=3,a!E3795,IF($E$2=91,a!E3955,IF($E$2=92,a!E4115,"")))))</f>
        <v>#N/A</v>
      </c>
      <c r="AF107" s="12">
        <v>104</v>
      </c>
      <c r="AH107" s="12"/>
      <c r="AI107" s="76"/>
      <c r="AJ107" s="77"/>
      <c r="AK107" s="162"/>
      <c r="AL107" s="162"/>
      <c r="AM107" s="162"/>
    </row>
    <row r="108" spans="2:39" x14ac:dyDescent="0.4">
      <c r="B108" s="12" t="e">
        <f t="shared" si="18"/>
        <v>#N/A</v>
      </c>
      <c r="C108" s="76" t="e">
        <f t="shared" si="18"/>
        <v>#N/A</v>
      </c>
      <c r="D108" s="12" t="e">
        <f t="shared" si="18"/>
        <v>#N/A</v>
      </c>
      <c r="F108" s="12"/>
      <c r="G108" s="76"/>
      <c r="H108" s="12"/>
      <c r="J108" s="12" t="e">
        <f>IF($E$2=1,a!D666,IF($E$2=2,a!D786,IF($E$2=3,a!D906,IF($E$2=4,"",IF($E$2=5,"","")))))</f>
        <v>#N/A</v>
      </c>
      <c r="K108" s="76" t="e">
        <f>IF($E$2=1,a!E666,IF($E$2=2,a!E786,IF($E$2=3,a!E906,IF($E$2=4,"",IF($E$2=5,"","")))))</f>
        <v>#N/A</v>
      </c>
      <c r="L108" s="12" t="e">
        <f>IF($E$2=1,a!F666,IF($E$2=2,a!F786,IF($E$2=3,a!F906,IF($E$2=4,"",IF($E$2=5,"","")))))</f>
        <v>#N/A</v>
      </c>
      <c r="M108" s="161"/>
      <c r="N108" s="12" t="e">
        <f>IF($E$2=1,a!D1226,IF($E$2=2,a!D1376,IF($E$2=3,a!D1526,IF($E$2=4,a!D1676,IF($E$2=5,a!D1826,IF($E$2=6,a!D1976,""))))))</f>
        <v>#N/A</v>
      </c>
      <c r="O108" s="76" t="e">
        <f>IF($E$2=1,a!E1226,IF($E$2=2,a!E1376,IF($E$2=3,a!E1526,IF($E$2=4,a!E1676,IF($E$2=5,a!E1826,IF($E$2=6,a!E1976,""))))))</f>
        <v>#N/A</v>
      </c>
      <c r="P108" s="12" t="e">
        <f>IF($E$2=1,a!F1226,IF($E$2=2,a!F1376,IF($E$2=3,a!F1526,IF($E$2=4,a!F1676,IF($E$2=5,a!F1826,IF($E$2=6,a!F1976,""))))))</f>
        <v>#N/A</v>
      </c>
      <c r="Q108" s="12"/>
      <c r="R108" s="12"/>
      <c r="S108" s="76"/>
      <c r="T108" s="12"/>
      <c r="V108" s="12" t="e">
        <f>IF($E$2=6,a!D3076,"")</f>
        <v>#N/A</v>
      </c>
      <c r="W108" s="76" t="e">
        <f>IF($E$2=6,a!E3076,"")</f>
        <v>#N/A</v>
      </c>
      <c r="X108" s="12" t="e">
        <f>IF($E$2=6,a!F3076,"")</f>
        <v>#N/A</v>
      </c>
      <c r="Z108" s="12"/>
      <c r="AA108" s="76"/>
      <c r="AB108" s="12"/>
      <c r="AD108" s="12" t="e">
        <f>IF($E$2=1,a!D3476,IF($E$2=2,a!D3636,IF($E$2=3,a!D3796,IF($E$2=91,a!D3956,IF($E$2=92,a!D4116,"")))))</f>
        <v>#N/A</v>
      </c>
      <c r="AE108" s="76" t="e">
        <f>IF($E$2=1,a!E3476,IF($E$2=2,a!E3636,IF($E$2=3,a!E3796,IF($E$2=91,a!E3956,IF($E$2=92,a!E4116,"")))))</f>
        <v>#N/A</v>
      </c>
      <c r="AF108" s="12">
        <v>105</v>
      </c>
      <c r="AH108" s="12"/>
      <c r="AI108" s="76"/>
      <c r="AJ108" s="77"/>
      <c r="AK108" s="162"/>
      <c r="AL108" s="162"/>
      <c r="AM108" s="162"/>
    </row>
    <row r="109" spans="2:39" x14ac:dyDescent="0.4">
      <c r="B109" s="12" t="e">
        <f t="shared" si="18"/>
        <v>#N/A</v>
      </c>
      <c r="C109" s="76" t="e">
        <f t="shared" si="18"/>
        <v>#N/A</v>
      </c>
      <c r="D109" s="12" t="e">
        <f t="shared" si="18"/>
        <v>#N/A</v>
      </c>
      <c r="F109" s="12"/>
      <c r="G109" s="76"/>
      <c r="H109" s="12"/>
      <c r="J109" s="12" t="e">
        <f>IF($E$2=1,a!D667,IF($E$2=2,a!D787,IF($E$2=3,a!D907,IF($E$2=4,"",IF($E$2=5,"","")))))</f>
        <v>#N/A</v>
      </c>
      <c r="K109" s="76" t="e">
        <f>IF($E$2=1,a!E667,IF($E$2=2,a!E787,IF($E$2=3,a!E907,IF($E$2=4,"",IF($E$2=5,"","")))))</f>
        <v>#N/A</v>
      </c>
      <c r="L109" s="12" t="e">
        <f>IF($E$2=1,a!F667,IF($E$2=2,a!F787,IF($E$2=3,a!F907,IF($E$2=4,"",IF($E$2=5,"","")))))</f>
        <v>#N/A</v>
      </c>
      <c r="M109" s="161"/>
      <c r="N109" s="12" t="e">
        <f>IF($E$2=1,a!D1227,IF($E$2=2,a!D1377,IF($E$2=3,a!D1527,IF($E$2=4,a!D1677,IF($E$2=5,a!D1827,IF($E$2=6,a!D1977,""))))))</f>
        <v>#N/A</v>
      </c>
      <c r="O109" s="76" t="e">
        <f>IF($E$2=1,a!E1227,IF($E$2=2,a!E1377,IF($E$2=3,a!E1527,IF($E$2=4,a!E1677,IF($E$2=5,a!E1827,IF($E$2=6,a!E1977,""))))))</f>
        <v>#N/A</v>
      </c>
      <c r="P109" s="12" t="e">
        <f>IF($E$2=1,a!F1227,IF($E$2=2,a!F1377,IF($E$2=3,a!F1527,IF($E$2=4,a!F1677,IF($E$2=5,a!F1827,IF($E$2=6,a!F1977,""))))))</f>
        <v>#N/A</v>
      </c>
      <c r="Q109" s="12"/>
      <c r="R109" s="12"/>
      <c r="S109" s="76"/>
      <c r="T109" s="12"/>
      <c r="V109" s="12" t="e">
        <f>IF($E$2=6,a!D3077,"")</f>
        <v>#N/A</v>
      </c>
      <c r="W109" s="76" t="e">
        <f>IF($E$2=6,a!E3077,"")</f>
        <v>#N/A</v>
      </c>
      <c r="X109" s="12" t="e">
        <f>IF($E$2=6,a!F3077,"")</f>
        <v>#N/A</v>
      </c>
      <c r="Z109" s="12"/>
      <c r="AA109" s="76"/>
      <c r="AB109" s="12"/>
      <c r="AD109" s="12" t="e">
        <f>IF($E$2=1,a!D3477,IF($E$2=2,a!D3637,IF($E$2=3,a!D3797,IF($E$2=91,a!D3957,IF($E$2=92,a!D4117,"")))))</f>
        <v>#N/A</v>
      </c>
      <c r="AE109" s="76" t="e">
        <f>IF($E$2=1,a!E3477,IF($E$2=2,a!E3637,IF($E$2=3,a!E3797,IF($E$2=91,a!E3957,IF($E$2=92,a!E4117,"")))))</f>
        <v>#N/A</v>
      </c>
      <c r="AF109" s="12">
        <v>106</v>
      </c>
      <c r="AH109" s="12"/>
      <c r="AI109" s="76"/>
      <c r="AJ109" s="77"/>
      <c r="AK109" s="162"/>
      <c r="AL109" s="162"/>
      <c r="AM109" s="162"/>
    </row>
    <row r="110" spans="2:39" x14ac:dyDescent="0.4">
      <c r="B110" s="12" t="e">
        <f t="shared" ref="B110:B126" si="19">IF($C$2=1,"",IF($C$2=2,J110,IF($C$2=3,N110,IF($C$2=4,"",IF($C$2=5,V110,IF($C$2=6,"",IF($C$2=7,AD110,IF($C$2=8,"",""))))))))</f>
        <v>#N/A</v>
      </c>
      <c r="C110" s="76" t="e">
        <f t="shared" ref="C110:C126" si="20">IF($C$2=1,"",IF($C$2=2,K110,IF($C$2=3,O110,IF($C$2=4,"",IF($C$2=5,W110,IF($C$2=6,"",IF($C$2=7,AE110,IF($C$2=8,"",""))))))))</f>
        <v>#N/A</v>
      </c>
      <c r="D110" s="12" t="e">
        <f t="shared" ref="D110:D126" si="21">IF($C$2=1,"",IF($C$2=2,L110,IF($C$2=3,P110,IF($C$2=4,"",IF($C$2=5,X110,IF($C$2=6,"",IF($C$2=7,AF110,IF($C$2=8,"",""))))))))</f>
        <v>#N/A</v>
      </c>
      <c r="F110" s="12"/>
      <c r="G110" s="76"/>
      <c r="H110" s="12"/>
      <c r="J110" s="12" t="e">
        <f>IF($E$2=1,a!D668,IF($E$2=2,a!D788,IF($E$2=3,a!D908,IF($E$2=4,"",IF($E$2=5,"","")))))</f>
        <v>#N/A</v>
      </c>
      <c r="K110" s="76" t="e">
        <f>IF($E$2=1,a!E668,IF($E$2=2,a!E788,IF($E$2=3,a!E908,IF($E$2=4,"",IF($E$2=5,"","")))))</f>
        <v>#N/A</v>
      </c>
      <c r="L110" s="12" t="e">
        <f>IF($E$2=1,a!F668,IF($E$2=2,a!F788,IF($E$2=3,a!F908,IF($E$2=4,"",IF($E$2=5,"","")))))</f>
        <v>#N/A</v>
      </c>
      <c r="M110" s="161"/>
      <c r="N110" s="12" t="e">
        <f>IF($E$2=1,a!D1228,IF($E$2=2,a!D1378,IF($E$2=3,a!D1528,IF($E$2=4,a!D1678,IF($E$2=5,a!D1828,IF($E$2=6,a!D1978,""))))))</f>
        <v>#N/A</v>
      </c>
      <c r="O110" s="76" t="e">
        <f>IF($E$2=1,a!E1228,IF($E$2=2,a!E1378,IF($E$2=3,a!E1528,IF($E$2=4,a!E1678,IF($E$2=5,a!E1828,IF($E$2=6,a!E1978,""))))))</f>
        <v>#N/A</v>
      </c>
      <c r="P110" s="12" t="e">
        <f>IF($E$2=1,a!F1228,IF($E$2=2,a!F1378,IF($E$2=3,a!F1528,IF($E$2=4,a!F1678,IF($E$2=5,a!F1828,IF($E$2=6,a!F1978,""))))))</f>
        <v>#N/A</v>
      </c>
      <c r="Q110" s="12"/>
      <c r="R110" s="12"/>
      <c r="S110" s="76"/>
      <c r="T110" s="12"/>
      <c r="V110" s="12" t="e">
        <f>IF($E$2=6,a!D3078,"")</f>
        <v>#N/A</v>
      </c>
      <c r="W110" s="76" t="e">
        <f>IF($E$2=6,a!E3078,"")</f>
        <v>#N/A</v>
      </c>
      <c r="X110" s="12" t="e">
        <f>IF($E$2=6,a!F3078,"")</f>
        <v>#N/A</v>
      </c>
      <c r="Z110" s="12"/>
      <c r="AA110" s="76"/>
      <c r="AB110" s="12"/>
      <c r="AD110" s="12" t="e">
        <f>IF($E$2=1,a!D3478,IF($E$2=2,a!D3638,IF($E$2=3,a!D3798,IF($E$2=91,a!D3958,IF($E$2=92,a!D4118,"")))))</f>
        <v>#N/A</v>
      </c>
      <c r="AE110" s="76" t="e">
        <f>IF($E$2=1,a!E3478,IF($E$2=2,a!E3638,IF($E$2=3,a!E3798,IF($E$2=91,a!E3958,IF($E$2=92,a!E4118,"")))))</f>
        <v>#N/A</v>
      </c>
      <c r="AF110" s="12">
        <v>107</v>
      </c>
      <c r="AH110" s="12"/>
      <c r="AI110" s="76"/>
      <c r="AJ110" s="77"/>
      <c r="AK110" s="162"/>
      <c r="AL110" s="162"/>
      <c r="AM110" s="162"/>
    </row>
    <row r="111" spans="2:39" x14ac:dyDescent="0.4">
      <c r="B111" s="12" t="e">
        <f t="shared" si="19"/>
        <v>#N/A</v>
      </c>
      <c r="C111" s="76" t="e">
        <f t="shared" si="20"/>
        <v>#N/A</v>
      </c>
      <c r="D111" s="12" t="e">
        <f t="shared" si="21"/>
        <v>#N/A</v>
      </c>
      <c r="F111" s="12"/>
      <c r="G111" s="76"/>
      <c r="H111" s="12"/>
      <c r="J111" s="12" t="e">
        <f>IF($E$2=1,a!D669,IF($E$2=2,a!D789,IF($E$2=3,a!D909,IF($E$2=4,"",IF($E$2=5,"","")))))</f>
        <v>#N/A</v>
      </c>
      <c r="K111" s="76" t="e">
        <f>IF($E$2=1,a!E669,IF($E$2=2,a!E789,IF($E$2=3,a!E909,IF($E$2=4,"",IF($E$2=5,"","")))))</f>
        <v>#N/A</v>
      </c>
      <c r="L111" s="12" t="e">
        <f>IF($E$2=1,a!F669,IF($E$2=2,a!F789,IF($E$2=3,a!F909,IF($E$2=4,"",IF($E$2=5,"","")))))</f>
        <v>#N/A</v>
      </c>
      <c r="M111" s="161"/>
      <c r="N111" s="12" t="e">
        <f>IF($E$2=1,a!D1229,IF($E$2=2,a!D1379,IF($E$2=3,a!D1529,IF($E$2=4,a!D1679,IF($E$2=5,a!D1829,IF($E$2=6,a!D1979,""))))))</f>
        <v>#N/A</v>
      </c>
      <c r="O111" s="76" t="e">
        <f>IF($E$2=1,a!E1229,IF($E$2=2,a!E1379,IF($E$2=3,a!E1529,IF($E$2=4,a!E1679,IF($E$2=5,a!E1829,IF($E$2=6,a!E1979,""))))))</f>
        <v>#N/A</v>
      </c>
      <c r="P111" s="12" t="e">
        <f>IF($E$2=1,a!F1229,IF($E$2=2,a!F1379,IF($E$2=3,a!F1529,IF($E$2=4,a!F1679,IF($E$2=5,a!F1829,IF($E$2=6,a!F1979,""))))))</f>
        <v>#N/A</v>
      </c>
      <c r="Q111" s="12"/>
      <c r="R111" s="12"/>
      <c r="S111" s="76"/>
      <c r="T111" s="12"/>
      <c r="V111" s="12" t="e">
        <f>IF($E$2=6,a!D3079,"")</f>
        <v>#N/A</v>
      </c>
      <c r="W111" s="76" t="e">
        <f>IF($E$2=6,a!E3079,"")</f>
        <v>#N/A</v>
      </c>
      <c r="X111" s="12" t="e">
        <f>IF($E$2=6,a!F3079,"")</f>
        <v>#N/A</v>
      </c>
      <c r="Z111" s="12"/>
      <c r="AA111" s="76"/>
      <c r="AB111" s="12"/>
      <c r="AD111" s="12" t="e">
        <f>IF($E$2=1,a!D3479,IF($E$2=2,a!D3639,IF($E$2=3,a!D3799,IF($E$2=91,a!D3959,IF($E$2=92,a!D4119,"")))))</f>
        <v>#N/A</v>
      </c>
      <c r="AE111" s="76" t="e">
        <f>IF($E$2=1,a!E3479,IF($E$2=2,a!E3639,IF($E$2=3,a!E3799,IF($E$2=91,a!E3959,IF($E$2=92,a!E4119,"")))))</f>
        <v>#N/A</v>
      </c>
      <c r="AF111" s="12">
        <v>108</v>
      </c>
      <c r="AH111" s="12"/>
      <c r="AI111" s="76"/>
      <c r="AJ111" s="77"/>
      <c r="AK111" s="162"/>
      <c r="AL111" s="162"/>
      <c r="AM111" s="162"/>
    </row>
    <row r="112" spans="2:39" x14ac:dyDescent="0.4">
      <c r="B112" s="12" t="e">
        <f t="shared" si="19"/>
        <v>#N/A</v>
      </c>
      <c r="C112" s="76" t="e">
        <f t="shared" si="20"/>
        <v>#N/A</v>
      </c>
      <c r="D112" s="12" t="e">
        <f t="shared" si="21"/>
        <v>#N/A</v>
      </c>
      <c r="F112" s="12"/>
      <c r="G112" s="76"/>
      <c r="H112" s="12"/>
      <c r="J112" s="12" t="e">
        <f>IF($E$2=1,a!D670,IF($E$2=2,a!D790,IF($E$2=3,a!D910,IF($E$2=4,"",IF($E$2=5,"","")))))</f>
        <v>#N/A</v>
      </c>
      <c r="K112" s="76" t="e">
        <f>IF($E$2=1,a!E670,IF($E$2=2,a!E790,IF($E$2=3,a!E910,IF($E$2=4,"",IF($E$2=5,"","")))))</f>
        <v>#N/A</v>
      </c>
      <c r="L112" s="12" t="e">
        <f>IF($E$2=1,a!F670,IF($E$2=2,a!F790,IF($E$2=3,a!F910,IF($E$2=4,"",IF($E$2=5,"","")))))</f>
        <v>#N/A</v>
      </c>
      <c r="M112" s="161"/>
      <c r="N112" s="12" t="e">
        <f>IF($E$2=1,a!D1230,IF($E$2=2,a!D1380,IF($E$2=3,a!D1530,IF($E$2=4,a!D1680,IF($E$2=5,a!D1830,IF($E$2=6,a!D1980,""))))))</f>
        <v>#N/A</v>
      </c>
      <c r="O112" s="76" t="e">
        <f>IF($E$2=1,a!E1230,IF($E$2=2,a!E1380,IF($E$2=3,a!E1530,IF($E$2=4,a!E1680,IF($E$2=5,a!E1830,IF($E$2=6,a!E1980,""))))))</f>
        <v>#N/A</v>
      </c>
      <c r="P112" s="12" t="e">
        <f>IF($E$2=1,a!F1230,IF($E$2=2,a!F1380,IF($E$2=3,a!F1530,IF($E$2=4,a!F1680,IF($E$2=5,a!F1830,IF($E$2=6,a!F1980,""))))))</f>
        <v>#N/A</v>
      </c>
      <c r="Q112" s="12"/>
      <c r="R112" s="12"/>
      <c r="S112" s="76"/>
      <c r="T112" s="12"/>
      <c r="V112" s="12" t="e">
        <f>IF($E$2=6,a!D3080,"")</f>
        <v>#N/A</v>
      </c>
      <c r="W112" s="76" t="e">
        <f>IF($E$2=6,a!E3080,"")</f>
        <v>#N/A</v>
      </c>
      <c r="X112" s="12" t="e">
        <f>IF($E$2=6,a!F3080,"")</f>
        <v>#N/A</v>
      </c>
      <c r="Z112" s="12"/>
      <c r="AA112" s="76"/>
      <c r="AB112" s="12"/>
      <c r="AD112" s="12" t="e">
        <f>IF($E$2=1,a!D3480,IF($E$2=2,a!D3640,IF($E$2=3,a!D3800,IF($E$2=91,a!D3960,IF($E$2=92,a!D4120,"")))))</f>
        <v>#N/A</v>
      </c>
      <c r="AE112" s="76" t="e">
        <f>IF($E$2=1,a!E3480,IF($E$2=2,a!E3640,IF($E$2=3,a!E3800,IF($E$2=91,a!E3960,IF($E$2=92,a!E4120,"")))))</f>
        <v>#N/A</v>
      </c>
      <c r="AF112" s="12">
        <v>109</v>
      </c>
      <c r="AH112" s="12"/>
      <c r="AI112" s="76"/>
      <c r="AJ112" s="77"/>
      <c r="AK112" s="162"/>
      <c r="AL112" s="162"/>
      <c r="AM112" s="162"/>
    </row>
    <row r="113" spans="2:39" x14ac:dyDescent="0.4">
      <c r="B113" s="12" t="e">
        <f t="shared" si="19"/>
        <v>#N/A</v>
      </c>
      <c r="C113" s="76" t="e">
        <f t="shared" si="20"/>
        <v>#N/A</v>
      </c>
      <c r="D113" s="12" t="e">
        <f t="shared" si="21"/>
        <v>#N/A</v>
      </c>
      <c r="F113" s="12"/>
      <c r="G113" s="76"/>
      <c r="H113" s="12"/>
      <c r="J113" s="12" t="e">
        <f>IF($E$2=1,a!D671,IF($E$2=2,a!D791,IF($E$2=3,a!D911,IF($E$2=4,"",IF($E$2=5,"","")))))</f>
        <v>#N/A</v>
      </c>
      <c r="K113" s="76" t="e">
        <f>IF($E$2=1,a!E671,IF($E$2=2,a!E791,IF($E$2=3,a!E911,IF($E$2=4,"",IF($E$2=5,"","")))))</f>
        <v>#N/A</v>
      </c>
      <c r="L113" s="12" t="e">
        <f>IF($E$2=1,a!F671,IF($E$2=2,a!F791,IF($E$2=3,a!F911,IF($E$2=4,"",IF($E$2=5,"","")))))</f>
        <v>#N/A</v>
      </c>
      <c r="M113" s="161"/>
      <c r="N113" s="12" t="e">
        <f>IF($E$2=1,a!D1231,IF($E$2=2,a!D1381,IF($E$2=3,a!D1531,IF($E$2=4,a!D1681,IF($E$2=5,a!D1831,IF($E$2=6,a!D1981,""))))))</f>
        <v>#N/A</v>
      </c>
      <c r="O113" s="76" t="e">
        <f>IF($E$2=1,a!E1231,IF($E$2=2,a!E1381,IF($E$2=3,a!E1531,IF($E$2=4,a!E1681,IF($E$2=5,a!E1831,IF($E$2=6,a!E1981,""))))))</f>
        <v>#N/A</v>
      </c>
      <c r="P113" s="12" t="e">
        <f>IF($E$2=1,a!F1231,IF($E$2=2,a!F1381,IF($E$2=3,a!F1531,IF($E$2=4,a!F1681,IF($E$2=5,a!F1831,IF($E$2=6,a!F1981,""))))))</f>
        <v>#N/A</v>
      </c>
      <c r="Q113" s="12"/>
      <c r="R113" s="12"/>
      <c r="S113" s="76"/>
      <c r="T113" s="12"/>
      <c r="V113" s="12" t="e">
        <f>IF($E$2=6,a!D3081,"")</f>
        <v>#N/A</v>
      </c>
      <c r="W113" s="76" t="e">
        <f>IF($E$2=6,a!E3081,"")</f>
        <v>#N/A</v>
      </c>
      <c r="X113" s="12" t="e">
        <f>IF($E$2=6,a!F3081,"")</f>
        <v>#N/A</v>
      </c>
      <c r="Z113" s="12"/>
      <c r="AA113" s="76"/>
      <c r="AB113" s="12"/>
      <c r="AD113" s="12" t="e">
        <f>IF($E$2=1,a!D3481,IF($E$2=2,a!D3641,IF($E$2=3,a!D3801,IF($E$2=91,a!D3961,IF($E$2=92,a!D4121,"")))))</f>
        <v>#N/A</v>
      </c>
      <c r="AE113" s="76" t="e">
        <f>IF($E$2=1,a!E3481,IF($E$2=2,a!E3641,IF($E$2=3,a!E3801,IF($E$2=91,a!E3961,IF($E$2=92,a!E4121,"")))))</f>
        <v>#N/A</v>
      </c>
      <c r="AF113" s="12">
        <v>110</v>
      </c>
      <c r="AH113" s="12"/>
      <c r="AI113" s="76"/>
      <c r="AJ113" s="77"/>
      <c r="AK113" s="162"/>
      <c r="AL113" s="162"/>
      <c r="AM113" s="162"/>
    </row>
    <row r="114" spans="2:39" x14ac:dyDescent="0.4">
      <c r="B114" s="12" t="e">
        <f t="shared" si="19"/>
        <v>#N/A</v>
      </c>
      <c r="C114" s="76" t="e">
        <f t="shared" si="20"/>
        <v>#N/A</v>
      </c>
      <c r="D114" s="12" t="e">
        <f t="shared" si="21"/>
        <v>#N/A</v>
      </c>
      <c r="F114" s="12"/>
      <c r="G114" s="76"/>
      <c r="H114" s="12"/>
      <c r="J114" s="12" t="e">
        <f>IF($E$2=1,a!D672,IF($E$2=2,a!D792,IF($E$2=3,a!D912,IF($E$2=4,"",IF($E$2=5,"","")))))</f>
        <v>#N/A</v>
      </c>
      <c r="K114" s="76" t="e">
        <f>IF($E$2=1,a!E672,IF($E$2=2,a!E792,IF($E$2=3,a!E912,IF($E$2=4,"",IF($E$2=5,"","")))))</f>
        <v>#N/A</v>
      </c>
      <c r="L114" s="12" t="e">
        <f>IF($E$2=1,a!F672,IF($E$2=2,a!F792,IF($E$2=3,a!F912,IF($E$2=4,"",IF($E$2=5,"","")))))</f>
        <v>#N/A</v>
      </c>
      <c r="M114" s="161"/>
      <c r="N114" s="12" t="e">
        <f>IF($E$2=1,a!D1232,IF($E$2=2,a!D1382,IF($E$2=3,a!D1532,IF($E$2=4,a!D1682,IF($E$2=5,a!D1832,IF($E$2=6,a!D1982,""))))))</f>
        <v>#N/A</v>
      </c>
      <c r="O114" s="76" t="e">
        <f>IF($E$2=1,a!E1232,IF($E$2=2,a!E1382,IF($E$2=3,a!E1532,IF($E$2=4,a!E1682,IF($E$2=5,a!E1832,IF($E$2=6,a!E1982,""))))))</f>
        <v>#N/A</v>
      </c>
      <c r="P114" s="12" t="e">
        <f>IF($E$2=1,a!F1232,IF($E$2=2,a!F1382,IF($E$2=3,a!F1532,IF($E$2=4,a!F1682,IF($E$2=5,a!F1832,IF($E$2=6,a!F1982,""))))))</f>
        <v>#N/A</v>
      </c>
      <c r="Q114" s="12"/>
      <c r="R114" s="12"/>
      <c r="S114" s="76"/>
      <c r="T114" s="12"/>
      <c r="V114" s="12" t="e">
        <f>IF($E$2=6,a!D3082,"")</f>
        <v>#N/A</v>
      </c>
      <c r="W114" s="76" t="e">
        <f>IF($E$2=6,a!E3082,"")</f>
        <v>#N/A</v>
      </c>
      <c r="X114" s="12" t="e">
        <f>IF($E$2=6,a!F3082,"")</f>
        <v>#N/A</v>
      </c>
      <c r="Z114" s="12"/>
      <c r="AA114" s="76"/>
      <c r="AB114" s="12"/>
      <c r="AD114" s="12" t="e">
        <f>IF($E$2=1,a!D3482,IF($E$2=2,a!D3642,IF($E$2=3,a!D3802,IF($E$2=91,a!D3962,IF($E$2=92,a!D4122,"")))))</f>
        <v>#N/A</v>
      </c>
      <c r="AE114" s="76" t="e">
        <f>IF($E$2=1,a!E3482,IF($E$2=2,a!E3642,IF($E$2=3,a!E3802,IF($E$2=91,a!E3962,IF($E$2=92,a!E4122,"")))))</f>
        <v>#N/A</v>
      </c>
      <c r="AF114" s="12">
        <v>111</v>
      </c>
      <c r="AH114" s="12"/>
      <c r="AI114" s="76"/>
      <c r="AJ114" s="77"/>
      <c r="AK114" s="162"/>
      <c r="AL114" s="162"/>
      <c r="AM114" s="162"/>
    </row>
    <row r="115" spans="2:39" x14ac:dyDescent="0.4">
      <c r="B115" s="12" t="e">
        <f t="shared" si="19"/>
        <v>#N/A</v>
      </c>
      <c r="C115" s="76" t="e">
        <f t="shared" si="20"/>
        <v>#N/A</v>
      </c>
      <c r="D115" s="12" t="e">
        <f t="shared" si="21"/>
        <v>#N/A</v>
      </c>
      <c r="F115" s="12"/>
      <c r="G115" s="76"/>
      <c r="H115" s="12"/>
      <c r="J115" s="12" t="e">
        <f>IF($E$2=1,a!D673,IF($E$2=2,a!D793,IF($E$2=3,a!D913,IF($E$2=4,"",IF($E$2=5,"","")))))</f>
        <v>#N/A</v>
      </c>
      <c r="K115" s="76" t="e">
        <f>IF($E$2=1,a!E673,IF($E$2=2,a!E793,IF($E$2=3,a!E913,IF($E$2=4,"",IF($E$2=5,"","")))))</f>
        <v>#N/A</v>
      </c>
      <c r="L115" s="12" t="e">
        <f>IF($E$2=1,a!F673,IF($E$2=2,a!F793,IF($E$2=3,a!F913,IF($E$2=4,"",IF($E$2=5,"","")))))</f>
        <v>#N/A</v>
      </c>
      <c r="M115" s="161"/>
      <c r="N115" s="12" t="e">
        <f>IF($E$2=1,a!D1233,IF($E$2=2,a!D1383,IF($E$2=3,a!D1533,IF($E$2=4,a!D1683,IF($E$2=5,a!D1833,IF($E$2=6,a!D1983,""))))))</f>
        <v>#N/A</v>
      </c>
      <c r="O115" s="76" t="e">
        <f>IF($E$2=1,a!E1233,IF($E$2=2,a!E1383,IF($E$2=3,a!E1533,IF($E$2=4,a!E1683,IF($E$2=5,a!E1833,IF($E$2=6,a!E1983,""))))))</f>
        <v>#N/A</v>
      </c>
      <c r="P115" s="12" t="e">
        <f>IF($E$2=1,a!F1233,IF($E$2=2,a!F1383,IF($E$2=3,a!F1533,IF($E$2=4,a!F1683,IF($E$2=5,a!F1833,IF($E$2=6,a!F1983,""))))))</f>
        <v>#N/A</v>
      </c>
      <c r="Q115" s="12"/>
      <c r="R115" s="12"/>
      <c r="S115" s="76"/>
      <c r="T115" s="12"/>
      <c r="V115" s="12" t="e">
        <f>IF($E$2=6,a!D3083,"")</f>
        <v>#N/A</v>
      </c>
      <c r="W115" s="76" t="e">
        <f>IF($E$2=6,a!E3083,"")</f>
        <v>#N/A</v>
      </c>
      <c r="X115" s="12" t="e">
        <f>IF($E$2=6,a!F3083,"")</f>
        <v>#N/A</v>
      </c>
      <c r="Z115" s="12"/>
      <c r="AA115" s="76"/>
      <c r="AB115" s="12"/>
      <c r="AD115" s="12" t="e">
        <f>IF($E$2=1,a!D3483,IF($E$2=2,a!D3643,IF($E$2=3,a!D3803,IF($E$2=91,a!D3963,IF($E$2=92,a!D4123,"")))))</f>
        <v>#N/A</v>
      </c>
      <c r="AE115" s="76" t="e">
        <f>IF($E$2=1,a!E3483,IF($E$2=2,a!E3643,IF($E$2=3,a!E3803,IF($E$2=91,a!E3963,IF($E$2=92,a!E4123,"")))))</f>
        <v>#N/A</v>
      </c>
      <c r="AF115" s="12">
        <v>112</v>
      </c>
      <c r="AH115" s="12"/>
      <c r="AI115" s="76"/>
      <c r="AJ115" s="77"/>
      <c r="AK115" s="162"/>
      <c r="AL115" s="162"/>
      <c r="AM115" s="162"/>
    </row>
    <row r="116" spans="2:39" x14ac:dyDescent="0.4">
      <c r="B116" s="12" t="e">
        <f t="shared" si="19"/>
        <v>#N/A</v>
      </c>
      <c r="C116" s="76" t="e">
        <f t="shared" si="20"/>
        <v>#N/A</v>
      </c>
      <c r="D116" s="12" t="e">
        <f t="shared" si="21"/>
        <v>#N/A</v>
      </c>
      <c r="F116" s="12"/>
      <c r="G116" s="76"/>
      <c r="H116" s="12"/>
      <c r="J116" s="12" t="e">
        <f>IF($E$2=1,a!D674,IF($E$2=2,a!D794,IF($E$2=3,a!D914,IF($E$2=4,"",IF($E$2=5,"","")))))</f>
        <v>#N/A</v>
      </c>
      <c r="K116" s="76" t="e">
        <f>IF($E$2=1,a!E674,IF($E$2=2,a!E794,IF($E$2=3,a!E914,IF($E$2=4,"",IF($E$2=5,"","")))))</f>
        <v>#N/A</v>
      </c>
      <c r="L116" s="12" t="e">
        <f>IF($E$2=1,a!F674,IF($E$2=2,a!F794,IF($E$2=3,a!F914,IF($E$2=4,"",IF($E$2=5,"","")))))</f>
        <v>#N/A</v>
      </c>
      <c r="M116" s="161"/>
      <c r="N116" s="12" t="e">
        <f>IF($E$2=1,a!D1234,IF($E$2=2,a!D1384,IF($E$2=3,a!D1534,IF($E$2=4,a!D1684,IF($E$2=5,a!D1834,IF($E$2=6,a!D1984,""))))))</f>
        <v>#N/A</v>
      </c>
      <c r="O116" s="76" t="e">
        <f>IF($E$2=1,a!E1234,IF($E$2=2,a!E1384,IF($E$2=3,a!E1534,IF($E$2=4,a!E1684,IF($E$2=5,a!E1834,IF($E$2=6,a!E1984,""))))))</f>
        <v>#N/A</v>
      </c>
      <c r="P116" s="12" t="e">
        <f>IF($E$2=1,a!F1234,IF($E$2=2,a!F1384,IF($E$2=3,a!F1534,IF($E$2=4,a!F1684,IF($E$2=5,a!F1834,IF($E$2=6,a!F1984,""))))))</f>
        <v>#N/A</v>
      </c>
      <c r="Q116" s="12"/>
      <c r="R116" s="12"/>
      <c r="S116" s="76"/>
      <c r="T116" s="12"/>
      <c r="V116" s="12" t="e">
        <f>IF($E$2=6,a!D3084,"")</f>
        <v>#N/A</v>
      </c>
      <c r="W116" s="76" t="e">
        <f>IF($E$2=6,a!E3084,"")</f>
        <v>#N/A</v>
      </c>
      <c r="X116" s="12" t="e">
        <f>IF($E$2=6,a!F3084,"")</f>
        <v>#N/A</v>
      </c>
      <c r="Z116" s="12"/>
      <c r="AA116" s="76"/>
      <c r="AB116" s="12"/>
      <c r="AD116" s="12" t="e">
        <f>IF($E$2=1,a!D3484,IF($E$2=2,a!D3644,IF($E$2=3,a!D3804,IF($E$2=91,a!D3964,IF($E$2=92,a!D4124,"")))))</f>
        <v>#N/A</v>
      </c>
      <c r="AE116" s="76" t="e">
        <f>IF($E$2=1,a!E3484,IF($E$2=2,a!E3644,IF($E$2=3,a!E3804,IF($E$2=91,a!E3964,IF($E$2=92,a!E4124,"")))))</f>
        <v>#N/A</v>
      </c>
      <c r="AF116" s="12">
        <v>113</v>
      </c>
      <c r="AH116" s="12"/>
      <c r="AI116" s="76"/>
      <c r="AJ116" s="77"/>
      <c r="AK116" s="162"/>
      <c r="AL116" s="162"/>
      <c r="AM116" s="162"/>
    </row>
    <row r="117" spans="2:39" x14ac:dyDescent="0.4">
      <c r="B117" s="12" t="e">
        <f t="shared" si="19"/>
        <v>#N/A</v>
      </c>
      <c r="C117" s="76" t="e">
        <f t="shared" si="20"/>
        <v>#N/A</v>
      </c>
      <c r="D117" s="12" t="e">
        <f t="shared" si="21"/>
        <v>#N/A</v>
      </c>
      <c r="F117" s="12"/>
      <c r="G117" s="76"/>
      <c r="H117" s="12"/>
      <c r="J117" s="12" t="e">
        <f>IF($E$2=1,a!D675,IF($E$2=2,a!D795,IF($E$2=3,a!D915,IF($E$2=4,"",IF($E$2=5,"","")))))</f>
        <v>#N/A</v>
      </c>
      <c r="K117" s="76" t="e">
        <f>IF($E$2=1,a!E675,IF($E$2=2,a!E795,IF($E$2=3,a!E915,IF($E$2=4,"",IF($E$2=5,"","")))))</f>
        <v>#N/A</v>
      </c>
      <c r="L117" s="12" t="e">
        <f>IF($E$2=1,a!F675,IF($E$2=2,a!F795,IF($E$2=3,a!F915,IF($E$2=4,"",IF($E$2=5,"","")))))</f>
        <v>#N/A</v>
      </c>
      <c r="M117" s="161"/>
      <c r="N117" s="12" t="e">
        <f>IF($E$2=1,a!D1235,IF($E$2=2,a!D1385,IF($E$2=3,a!D1535,IF($E$2=4,a!D1685,IF($E$2=5,a!D1835,IF($E$2=6,a!D1985,""))))))</f>
        <v>#N/A</v>
      </c>
      <c r="O117" s="76" t="e">
        <f>IF($E$2=1,a!E1235,IF($E$2=2,a!E1385,IF($E$2=3,a!E1535,IF($E$2=4,a!E1685,IF($E$2=5,a!E1835,IF($E$2=6,a!E1985,""))))))</f>
        <v>#N/A</v>
      </c>
      <c r="P117" s="12" t="e">
        <f>IF($E$2=1,a!F1235,IF($E$2=2,a!F1385,IF($E$2=3,a!F1535,IF($E$2=4,a!F1685,IF($E$2=5,a!F1835,IF($E$2=6,a!F1985,""))))))</f>
        <v>#N/A</v>
      </c>
      <c r="Q117" s="12"/>
      <c r="R117" s="12"/>
      <c r="S117" s="76"/>
      <c r="T117" s="12"/>
      <c r="V117" s="12" t="e">
        <f>IF($E$2=6,a!D3085,"")</f>
        <v>#N/A</v>
      </c>
      <c r="W117" s="76" t="e">
        <f>IF($E$2=6,a!E3085,"")</f>
        <v>#N/A</v>
      </c>
      <c r="X117" s="12" t="e">
        <f>IF($E$2=6,a!F3085,"")</f>
        <v>#N/A</v>
      </c>
      <c r="Z117" s="12"/>
      <c r="AA117" s="76"/>
      <c r="AB117" s="12"/>
      <c r="AD117" s="12" t="e">
        <f>IF($E$2=1,a!D3485,IF($E$2=2,a!D3645,IF($E$2=3,a!D3805,IF($E$2=91,a!D3965,IF($E$2=92,a!D4125,"")))))</f>
        <v>#N/A</v>
      </c>
      <c r="AE117" s="76" t="e">
        <f>IF($E$2=1,a!E3485,IF($E$2=2,a!E3645,IF($E$2=3,a!E3805,IF($E$2=91,a!E3965,IF($E$2=92,a!E4125,"")))))</f>
        <v>#N/A</v>
      </c>
      <c r="AF117" s="12">
        <v>114</v>
      </c>
      <c r="AH117" s="12"/>
      <c r="AI117" s="76"/>
      <c r="AJ117" s="77"/>
      <c r="AK117" s="162"/>
      <c r="AL117" s="162"/>
      <c r="AM117" s="162"/>
    </row>
    <row r="118" spans="2:39" x14ac:dyDescent="0.4">
      <c r="B118" s="12" t="e">
        <f t="shared" si="19"/>
        <v>#N/A</v>
      </c>
      <c r="C118" s="76" t="e">
        <f t="shared" si="20"/>
        <v>#N/A</v>
      </c>
      <c r="D118" s="12" t="e">
        <f t="shared" si="21"/>
        <v>#N/A</v>
      </c>
      <c r="F118" s="12"/>
      <c r="G118" s="76"/>
      <c r="H118" s="12"/>
      <c r="J118" s="12" t="e">
        <f>IF($E$2=1,a!D676,IF($E$2=2,a!D796,IF($E$2=3,a!D916,IF($E$2=4,"",IF($E$2=5,"","")))))</f>
        <v>#N/A</v>
      </c>
      <c r="K118" s="76" t="e">
        <f>IF($E$2=1,a!E676,IF($E$2=2,a!E796,IF($E$2=3,a!E916,IF($E$2=4,"",IF($E$2=5,"","")))))</f>
        <v>#N/A</v>
      </c>
      <c r="L118" s="12" t="e">
        <f>IF($E$2=1,a!F676,IF($E$2=2,a!F796,IF($E$2=3,a!F916,IF($E$2=4,"",IF($E$2=5,"","")))))</f>
        <v>#N/A</v>
      </c>
      <c r="M118" s="161"/>
      <c r="N118" s="12" t="e">
        <f>IF($E$2=1,a!D1236,IF($E$2=2,a!D1386,IF($E$2=3,a!D1536,IF($E$2=4,a!D1686,IF($E$2=5,a!D1836,IF($E$2=6,a!D1986,""))))))</f>
        <v>#N/A</v>
      </c>
      <c r="O118" s="76" t="e">
        <f>IF($E$2=1,a!E1236,IF($E$2=2,a!E1386,IF($E$2=3,a!E1536,IF($E$2=4,a!E1686,IF($E$2=5,a!E1836,IF($E$2=6,a!E1986,""))))))</f>
        <v>#N/A</v>
      </c>
      <c r="P118" s="12" t="e">
        <f>IF($E$2=1,a!F1236,IF($E$2=2,a!F1386,IF($E$2=3,a!F1536,IF($E$2=4,a!F1686,IF($E$2=5,a!F1836,IF($E$2=6,a!F1986,""))))))</f>
        <v>#N/A</v>
      </c>
      <c r="Q118" s="12"/>
      <c r="R118" s="12"/>
      <c r="S118" s="76"/>
      <c r="T118" s="12"/>
      <c r="V118" s="12" t="e">
        <f>IF($E$2=6,a!D3086,"")</f>
        <v>#N/A</v>
      </c>
      <c r="W118" s="76" t="e">
        <f>IF($E$2=6,a!E3086,"")</f>
        <v>#N/A</v>
      </c>
      <c r="X118" s="12" t="e">
        <f>IF($E$2=6,a!F3086,"")</f>
        <v>#N/A</v>
      </c>
      <c r="Z118" s="12"/>
      <c r="AA118" s="76"/>
      <c r="AB118" s="12"/>
      <c r="AD118" s="12" t="e">
        <f>IF($E$2=1,a!D3486,IF($E$2=2,a!D3646,IF($E$2=3,a!D3806,IF($E$2=91,a!D3966,IF($E$2=92,a!D4126,"")))))</f>
        <v>#N/A</v>
      </c>
      <c r="AE118" s="76" t="e">
        <f>IF($E$2=1,a!E3486,IF($E$2=2,a!E3646,IF($E$2=3,a!E3806,IF($E$2=91,a!E3966,IF($E$2=92,a!E4126,"")))))</f>
        <v>#N/A</v>
      </c>
      <c r="AF118" s="12">
        <v>115</v>
      </c>
      <c r="AH118" s="12"/>
      <c r="AI118" s="76"/>
      <c r="AJ118" s="77"/>
      <c r="AK118" s="162"/>
      <c r="AL118" s="162"/>
      <c r="AM118" s="162"/>
    </row>
    <row r="119" spans="2:39" x14ac:dyDescent="0.4">
      <c r="B119" s="12" t="e">
        <f t="shared" si="19"/>
        <v>#N/A</v>
      </c>
      <c r="C119" s="76" t="e">
        <f t="shared" si="20"/>
        <v>#N/A</v>
      </c>
      <c r="D119" s="12" t="e">
        <f t="shared" si="21"/>
        <v>#N/A</v>
      </c>
      <c r="F119" s="12"/>
      <c r="G119" s="76"/>
      <c r="H119" s="12"/>
      <c r="J119" s="12" t="e">
        <f>IF($E$2=1,a!D677,IF($E$2=2,a!D797,IF($E$2=3,a!D917,IF($E$2=4,"",IF($E$2=5,"","")))))</f>
        <v>#N/A</v>
      </c>
      <c r="K119" s="76" t="e">
        <f>IF($E$2=1,a!E677,IF($E$2=2,a!E797,IF($E$2=3,a!E917,IF($E$2=4,"",IF($E$2=5,"","")))))</f>
        <v>#N/A</v>
      </c>
      <c r="L119" s="12" t="e">
        <f>IF($E$2=1,a!F677,IF($E$2=2,a!F797,IF($E$2=3,a!F917,IF($E$2=4,"",IF($E$2=5,"","")))))</f>
        <v>#N/A</v>
      </c>
      <c r="M119" s="161"/>
      <c r="N119" s="12" t="e">
        <f>IF($E$2=1,a!D1237,IF($E$2=2,a!D1387,IF($E$2=3,a!D1537,IF($E$2=4,a!D1687,IF($E$2=5,a!D1837,IF($E$2=6,a!D1987,""))))))</f>
        <v>#N/A</v>
      </c>
      <c r="O119" s="76" t="e">
        <f>IF($E$2=1,a!E1237,IF($E$2=2,a!E1387,IF($E$2=3,a!E1537,IF($E$2=4,a!E1687,IF($E$2=5,a!E1837,IF($E$2=6,a!E1987,""))))))</f>
        <v>#N/A</v>
      </c>
      <c r="P119" s="12" t="e">
        <f>IF($E$2=1,a!F1237,IF($E$2=2,a!F1387,IF($E$2=3,a!F1537,IF($E$2=4,a!F1687,IF($E$2=5,a!F1837,IF($E$2=6,a!F1987,""))))))</f>
        <v>#N/A</v>
      </c>
      <c r="Q119" s="12"/>
      <c r="R119" s="12"/>
      <c r="S119" s="76"/>
      <c r="T119" s="12"/>
      <c r="V119" s="12" t="e">
        <f>IF($E$2=6,a!D3087,"")</f>
        <v>#N/A</v>
      </c>
      <c r="W119" s="76" t="e">
        <f>IF($E$2=6,a!E3087,"")</f>
        <v>#N/A</v>
      </c>
      <c r="X119" s="12" t="e">
        <f>IF($E$2=6,a!F3087,"")</f>
        <v>#N/A</v>
      </c>
      <c r="Z119" s="12"/>
      <c r="AA119" s="76"/>
      <c r="AB119" s="12"/>
      <c r="AD119" s="12" t="e">
        <f>IF($E$2=1,a!D3487,IF($E$2=2,a!D3647,IF($E$2=3,a!D3807,IF($E$2=91,a!D3967,IF($E$2=92,a!D4127,"")))))</f>
        <v>#N/A</v>
      </c>
      <c r="AE119" s="76" t="e">
        <f>IF($E$2=1,a!E3487,IF($E$2=2,a!E3647,IF($E$2=3,a!E3807,IF($E$2=91,a!E3967,IF($E$2=92,a!E4127,"")))))</f>
        <v>#N/A</v>
      </c>
      <c r="AF119" s="12">
        <v>116</v>
      </c>
      <c r="AH119" s="12"/>
      <c r="AI119" s="76"/>
      <c r="AJ119" s="77"/>
      <c r="AK119" s="162"/>
      <c r="AL119" s="162"/>
      <c r="AM119" s="162"/>
    </row>
    <row r="120" spans="2:39" x14ac:dyDescent="0.4">
      <c r="B120" s="12" t="e">
        <f t="shared" si="19"/>
        <v>#N/A</v>
      </c>
      <c r="C120" s="76" t="e">
        <f t="shared" si="20"/>
        <v>#N/A</v>
      </c>
      <c r="D120" s="12" t="e">
        <f t="shared" si="21"/>
        <v>#N/A</v>
      </c>
      <c r="F120" s="12"/>
      <c r="G120" s="76"/>
      <c r="H120" s="12"/>
      <c r="J120" s="12" t="e">
        <f>IF($E$2=1,a!D678,IF($E$2=2,a!D798,IF($E$2=3,a!D918,IF($E$2=4,"",IF($E$2=5,"","")))))</f>
        <v>#N/A</v>
      </c>
      <c r="K120" s="76" t="e">
        <f>IF($E$2=1,a!E678,IF($E$2=2,a!E798,IF($E$2=3,a!E918,IF($E$2=4,"",IF($E$2=5,"","")))))</f>
        <v>#N/A</v>
      </c>
      <c r="L120" s="12" t="e">
        <f>IF($E$2=1,a!F678,IF($E$2=2,a!F798,IF($E$2=3,a!F918,IF($E$2=4,"",IF($E$2=5,"","")))))</f>
        <v>#N/A</v>
      </c>
      <c r="M120" s="161"/>
      <c r="N120" s="12" t="e">
        <f>IF($E$2=1,a!D1238,IF($E$2=2,a!D1388,IF($E$2=3,a!D1538,IF($E$2=4,a!D1688,IF($E$2=5,a!D1838,IF($E$2=6,a!D1988,""))))))</f>
        <v>#N/A</v>
      </c>
      <c r="O120" s="76" t="e">
        <f>IF($E$2=1,a!E1238,IF($E$2=2,a!E1388,IF($E$2=3,a!E1538,IF($E$2=4,a!E1688,IF($E$2=5,a!E1838,IF($E$2=6,a!E1988,""))))))</f>
        <v>#N/A</v>
      </c>
      <c r="P120" s="12" t="e">
        <f>IF($E$2=1,a!F1238,IF($E$2=2,a!F1388,IF($E$2=3,a!F1538,IF($E$2=4,a!F1688,IF($E$2=5,a!F1838,IF($E$2=6,a!F1988,""))))))</f>
        <v>#N/A</v>
      </c>
      <c r="Q120" s="12"/>
      <c r="R120" s="12"/>
      <c r="S120" s="76"/>
      <c r="T120" s="12"/>
      <c r="V120" s="12" t="e">
        <f>IF($E$2=6,a!D3088,"")</f>
        <v>#N/A</v>
      </c>
      <c r="W120" s="76" t="e">
        <f>IF($E$2=6,a!E3088,"")</f>
        <v>#N/A</v>
      </c>
      <c r="X120" s="12" t="e">
        <f>IF($E$2=6,a!F3088,"")</f>
        <v>#N/A</v>
      </c>
      <c r="Z120" s="12"/>
      <c r="AA120" s="76"/>
      <c r="AB120" s="12"/>
      <c r="AD120" s="12" t="e">
        <f>IF($E$2=1,a!D3488,IF($E$2=2,a!D3648,IF($E$2=3,a!D3808,IF($E$2=91,a!D3968,IF($E$2=92,a!D4128,"")))))</f>
        <v>#N/A</v>
      </c>
      <c r="AE120" s="76" t="e">
        <f>IF($E$2=1,a!E3488,IF($E$2=2,a!E3648,IF($E$2=3,a!E3808,IF($E$2=91,a!E3968,IF($E$2=92,a!E4128,"")))))</f>
        <v>#N/A</v>
      </c>
      <c r="AF120" s="12">
        <v>117</v>
      </c>
      <c r="AH120" s="12"/>
      <c r="AI120" s="76"/>
      <c r="AJ120" s="77"/>
      <c r="AK120" s="162"/>
      <c r="AL120" s="162"/>
      <c r="AM120" s="162"/>
    </row>
    <row r="121" spans="2:39" x14ac:dyDescent="0.4">
      <c r="B121" s="12" t="e">
        <f t="shared" si="19"/>
        <v>#N/A</v>
      </c>
      <c r="C121" s="76" t="e">
        <f t="shared" si="20"/>
        <v>#N/A</v>
      </c>
      <c r="D121" s="12" t="e">
        <f t="shared" si="21"/>
        <v>#N/A</v>
      </c>
      <c r="F121" s="12"/>
      <c r="G121" s="76"/>
      <c r="H121" s="12"/>
      <c r="J121" s="12" t="e">
        <f>IF($E$2=1,a!D679,IF($E$2=2,a!D799,IF($E$2=3,a!D919,IF($E$2=4,"",IF($E$2=5,"","")))))</f>
        <v>#N/A</v>
      </c>
      <c r="K121" s="76" t="e">
        <f>IF($E$2=1,a!E679,IF($E$2=2,a!E799,IF($E$2=3,a!E919,IF($E$2=4,"",IF($E$2=5,"","")))))</f>
        <v>#N/A</v>
      </c>
      <c r="L121" s="12" t="e">
        <f>IF($E$2=1,a!F679,IF($E$2=2,a!F799,IF($E$2=3,a!F919,IF($E$2=4,"",IF($E$2=5,"","")))))</f>
        <v>#N/A</v>
      </c>
      <c r="M121" s="161"/>
      <c r="N121" s="12" t="e">
        <f>IF($E$2=1,a!D1239,IF($E$2=2,a!D1389,IF($E$2=3,a!D1539,IF($E$2=4,a!D1689,IF($E$2=5,a!D1839,IF($E$2=6,a!D1989,""))))))</f>
        <v>#N/A</v>
      </c>
      <c r="O121" s="76" t="e">
        <f>IF($E$2=1,a!E1239,IF($E$2=2,a!E1389,IF($E$2=3,a!E1539,IF($E$2=4,a!E1689,IF($E$2=5,a!E1839,IF($E$2=6,a!E1989,""))))))</f>
        <v>#N/A</v>
      </c>
      <c r="P121" s="12" t="e">
        <f>IF($E$2=1,a!F1239,IF($E$2=2,a!F1389,IF($E$2=3,a!F1539,IF($E$2=4,a!F1689,IF($E$2=5,a!F1839,IF($E$2=6,a!F1989,""))))))</f>
        <v>#N/A</v>
      </c>
      <c r="Q121" s="12"/>
      <c r="R121" s="12"/>
      <c r="S121" s="76"/>
      <c r="T121" s="12"/>
      <c r="V121" s="12" t="e">
        <f>IF($E$2=6,a!D3089,"")</f>
        <v>#N/A</v>
      </c>
      <c r="W121" s="76" t="e">
        <f>IF($E$2=6,a!E3089,"")</f>
        <v>#N/A</v>
      </c>
      <c r="X121" s="12" t="e">
        <f>IF($E$2=6,a!F3089,"")</f>
        <v>#N/A</v>
      </c>
      <c r="Z121" s="12"/>
      <c r="AA121" s="76"/>
      <c r="AB121" s="12"/>
      <c r="AD121" s="12" t="e">
        <f>IF($E$2=1,a!D3489,IF($E$2=2,a!D3649,IF($E$2=3,a!D3809,IF($E$2=91,a!D3969,IF($E$2=92,a!D4129,"")))))</f>
        <v>#N/A</v>
      </c>
      <c r="AE121" s="76" t="e">
        <f>IF($E$2=1,a!E3489,IF($E$2=2,a!E3649,IF($E$2=3,a!E3809,IF($E$2=91,a!E3969,IF($E$2=92,a!E4129,"")))))</f>
        <v>#N/A</v>
      </c>
      <c r="AF121" s="12">
        <v>118</v>
      </c>
      <c r="AH121" s="12"/>
      <c r="AI121" s="76"/>
      <c r="AJ121" s="77"/>
      <c r="AK121" s="162"/>
      <c r="AL121" s="162"/>
      <c r="AM121" s="162"/>
    </row>
    <row r="122" spans="2:39" x14ac:dyDescent="0.4">
      <c r="B122" s="12" t="e">
        <f t="shared" si="19"/>
        <v>#N/A</v>
      </c>
      <c r="C122" s="76" t="e">
        <f t="shared" si="20"/>
        <v>#N/A</v>
      </c>
      <c r="D122" s="12" t="e">
        <f t="shared" si="21"/>
        <v>#N/A</v>
      </c>
      <c r="F122" s="12"/>
      <c r="G122" s="76"/>
      <c r="H122" s="12"/>
      <c r="J122" s="12" t="e">
        <f>IF($E$2=1,a!D680,IF($E$2=2,a!D800,IF($E$2=3,a!D920,IF($E$2=4,"",IF($E$2=5,"","")))))</f>
        <v>#N/A</v>
      </c>
      <c r="K122" s="76" t="e">
        <f>IF($E$2=1,a!E680,IF($E$2=2,a!E800,IF($E$2=3,a!E920,IF($E$2=4,"",IF($E$2=5,"","")))))</f>
        <v>#N/A</v>
      </c>
      <c r="L122" s="12" t="e">
        <f>IF($E$2=1,a!F680,IF($E$2=2,a!F800,IF($E$2=3,a!F920,IF($E$2=4,"",IF($E$2=5,"","")))))</f>
        <v>#N/A</v>
      </c>
      <c r="M122" s="161"/>
      <c r="N122" s="12" t="e">
        <f>IF($E$2=1,a!D1240,IF($E$2=2,a!D1390,IF($E$2=3,a!D1540,IF($E$2=4,a!D1690,IF($E$2=5,a!D1840,IF($E$2=6,a!D1990,""))))))</f>
        <v>#N/A</v>
      </c>
      <c r="O122" s="76" t="e">
        <f>IF($E$2=1,a!E1240,IF($E$2=2,a!E1390,IF($E$2=3,a!E1540,IF($E$2=4,a!E1690,IF($E$2=5,a!E1840,IF($E$2=6,a!E1990,""))))))</f>
        <v>#N/A</v>
      </c>
      <c r="P122" s="12" t="e">
        <f>IF($E$2=1,a!F1240,IF($E$2=2,a!F1390,IF($E$2=3,a!F1540,IF($E$2=4,a!F1690,IF($E$2=5,a!F1840,IF($E$2=6,a!F1990,""))))))</f>
        <v>#N/A</v>
      </c>
      <c r="Q122" s="12"/>
      <c r="R122" s="12"/>
      <c r="S122" s="76"/>
      <c r="T122" s="12"/>
      <c r="V122" s="12" t="e">
        <f>IF($E$2=6,a!D3090,"")</f>
        <v>#N/A</v>
      </c>
      <c r="W122" s="76" t="e">
        <f>IF($E$2=6,a!E3090,"")</f>
        <v>#N/A</v>
      </c>
      <c r="X122" s="12" t="e">
        <f>IF($E$2=6,a!F3090,"")</f>
        <v>#N/A</v>
      </c>
      <c r="Z122" s="12"/>
      <c r="AA122" s="76"/>
      <c r="AB122" s="12"/>
      <c r="AD122" s="12" t="e">
        <f>IF($E$2=1,a!D3490,IF($E$2=2,a!D3650,IF($E$2=3,a!D3810,IF($E$2=91,a!D3970,IF($E$2=92,a!D4130,"")))))</f>
        <v>#N/A</v>
      </c>
      <c r="AE122" s="76" t="e">
        <f>IF($E$2=1,a!E3490,IF($E$2=2,a!E3650,IF($E$2=3,a!E3810,IF($E$2=91,a!E3970,IF($E$2=92,a!E4130,"")))))</f>
        <v>#N/A</v>
      </c>
      <c r="AF122" s="12">
        <v>119</v>
      </c>
      <c r="AH122" s="12"/>
      <c r="AI122" s="76"/>
      <c r="AJ122" s="77"/>
      <c r="AK122" s="162"/>
      <c r="AL122" s="162"/>
      <c r="AM122" s="162"/>
    </row>
    <row r="123" spans="2:39" x14ac:dyDescent="0.4">
      <c r="B123" s="12" t="e">
        <f t="shared" si="19"/>
        <v>#N/A</v>
      </c>
      <c r="C123" s="76" t="e">
        <f t="shared" si="20"/>
        <v>#N/A</v>
      </c>
      <c r="D123" s="12" t="e">
        <f t="shared" si="21"/>
        <v>#N/A</v>
      </c>
      <c r="F123" s="12"/>
      <c r="G123" s="76"/>
      <c r="H123" s="12"/>
      <c r="J123" s="12" t="e">
        <f>IF($E$2=1,a!D681,IF($E$2=2,a!D801,IF($E$2=3,a!D921,IF($E$2=4,"",IF($E$2=5,"","")))))</f>
        <v>#N/A</v>
      </c>
      <c r="K123" s="76" t="e">
        <f>IF($E$2=1,a!E681,IF($E$2=2,a!E801,IF($E$2=3,a!E921,IF($E$2=4,"",IF($E$2=5,"","")))))</f>
        <v>#N/A</v>
      </c>
      <c r="L123" s="12" t="e">
        <f>IF($E$2=1,a!F681,IF($E$2=2,a!F801,IF($E$2=3,a!F921,IF($E$2=4,"",IF($E$2=5,"","")))))</f>
        <v>#N/A</v>
      </c>
      <c r="M123" s="161"/>
      <c r="N123" s="12" t="e">
        <f>IF($E$2=1,a!D1241,IF($E$2=2,a!D1391,IF($E$2=3,a!D1541,IF($E$2=4,a!D1691,IF($E$2=5,a!D1841,IF($E$2=6,a!D1991,""))))))</f>
        <v>#N/A</v>
      </c>
      <c r="O123" s="76" t="e">
        <f>IF($E$2=1,a!E1241,IF($E$2=2,a!E1391,IF($E$2=3,a!E1541,IF($E$2=4,a!E1691,IF($E$2=5,a!E1841,IF($E$2=6,a!E1991,""))))))</f>
        <v>#N/A</v>
      </c>
      <c r="P123" s="12" t="e">
        <f>IF($E$2=1,a!F1241,IF($E$2=2,a!F1391,IF($E$2=3,a!F1541,IF($E$2=4,a!F1691,IF($E$2=5,a!F1841,IF($E$2=6,a!F1991,""))))))</f>
        <v>#N/A</v>
      </c>
      <c r="Q123" s="12"/>
      <c r="R123" s="12"/>
      <c r="S123" s="76"/>
      <c r="T123" s="12"/>
      <c r="V123" s="12" t="e">
        <f>IF($E$2=6,a!D3091,"")</f>
        <v>#N/A</v>
      </c>
      <c r="W123" s="76" t="e">
        <f>IF($E$2=6,a!E3091,"")</f>
        <v>#N/A</v>
      </c>
      <c r="X123" s="12" t="e">
        <f>IF($E$2=6,a!F3091,"")</f>
        <v>#N/A</v>
      </c>
      <c r="Z123" s="12"/>
      <c r="AA123" s="76"/>
      <c r="AB123" s="12"/>
      <c r="AD123" s="12" t="e">
        <f>IF($E$2=1,a!D3491,IF($E$2=2,a!D3651,IF($E$2=3,a!D3811,IF($E$2=91,a!D3971,IF($E$2=92,a!D4131,"")))))</f>
        <v>#N/A</v>
      </c>
      <c r="AE123" s="76" t="e">
        <f>IF($E$2=1,a!E3491,IF($E$2=2,a!E3651,IF($E$2=3,a!E3811,IF($E$2=91,a!E3971,IF($E$2=92,a!E4131,"")))))</f>
        <v>#N/A</v>
      </c>
      <c r="AF123" s="12">
        <v>120</v>
      </c>
      <c r="AH123" s="12"/>
      <c r="AI123" s="76"/>
      <c r="AJ123" s="77"/>
      <c r="AK123" s="162"/>
      <c r="AL123" s="162"/>
      <c r="AM123" s="162"/>
    </row>
    <row r="124" spans="2:39" x14ac:dyDescent="0.4">
      <c r="B124" s="12" t="e">
        <f t="shared" si="19"/>
        <v>#N/A</v>
      </c>
      <c r="C124" s="76" t="e">
        <f t="shared" si="20"/>
        <v>#N/A</v>
      </c>
      <c r="D124" s="12" t="e">
        <f t="shared" si="21"/>
        <v>#N/A</v>
      </c>
      <c r="F124" s="12"/>
      <c r="G124" s="76"/>
      <c r="H124" s="12"/>
      <c r="J124" s="12" t="e">
        <f>IF($E$2=1,a!D682,IF($E$2=2,a!D802,IF($E$2=3,a!D922,IF($E$2=4,"",IF($E$2=5,"","")))))</f>
        <v>#N/A</v>
      </c>
      <c r="K124" s="76" t="e">
        <f>IF($E$2=1,a!E682,IF($E$2=2,a!E802,IF($E$2=3,a!E922,IF($E$2=4,"",IF($E$2=5,"","")))))</f>
        <v>#N/A</v>
      </c>
      <c r="L124" s="12" t="e">
        <f>IF($E$2=1,a!F682,IF($E$2=2,a!F802,IF($E$2=3,a!F922,IF($E$2=4,"",IF($E$2=5,"","")))))</f>
        <v>#N/A</v>
      </c>
      <c r="M124" s="161"/>
      <c r="N124" s="12" t="e">
        <f>IF($E$2=1,a!D1242,IF($E$2=2,a!D1392,IF($E$2=3,a!D1542,IF($E$2=4,a!D1692,IF($E$2=5,a!D1842,IF($E$2=6,a!D1992,""))))))</f>
        <v>#N/A</v>
      </c>
      <c r="O124" s="76" t="e">
        <f>IF($E$2=1,a!E1242,IF($E$2=2,a!E1392,IF($E$2=3,a!E1542,IF($E$2=4,a!E1692,IF($E$2=5,a!E1842,IF($E$2=6,a!E1992,""))))))</f>
        <v>#N/A</v>
      </c>
      <c r="P124" s="12" t="e">
        <f>IF($E$2=1,a!F1242,IF($E$2=2,a!F1392,IF($E$2=3,a!F1542,IF($E$2=4,a!F1692,IF($E$2=5,a!F1842,IF($E$2=6,a!F1992,""))))))</f>
        <v>#N/A</v>
      </c>
      <c r="Q124" s="12"/>
      <c r="R124" s="12"/>
      <c r="S124" s="76"/>
      <c r="T124" s="12"/>
      <c r="V124" s="12" t="e">
        <f>IF($E$2=6,a!D3092,"")</f>
        <v>#N/A</v>
      </c>
      <c r="W124" s="76" t="e">
        <f>IF($E$2=6,a!E3092,"")</f>
        <v>#N/A</v>
      </c>
      <c r="X124" s="12" t="e">
        <f>IF($E$2=6,a!F3092,"")</f>
        <v>#N/A</v>
      </c>
      <c r="Z124" s="12"/>
      <c r="AA124" s="76"/>
      <c r="AB124" s="12"/>
      <c r="AD124" s="12" t="e">
        <f>IF($E$2=1,a!D3492,IF($E$2=2,a!D3652,IF($E$2=3,a!D3812,IF($E$2=91,a!D3972,IF($E$2=92,a!D4132,"")))))</f>
        <v>#N/A</v>
      </c>
      <c r="AE124" s="76" t="e">
        <f>IF($E$2=1,a!E3492,IF($E$2=2,a!E3652,IF($E$2=3,a!E3812,IF($E$2=91,a!E3972,IF($E$2=92,a!E4132,"")))))</f>
        <v>#N/A</v>
      </c>
      <c r="AF124" s="12">
        <v>121</v>
      </c>
      <c r="AH124" s="12"/>
      <c r="AI124" s="76"/>
      <c r="AJ124" s="77"/>
      <c r="AK124" s="162"/>
      <c r="AL124" s="162"/>
      <c r="AM124" s="162"/>
    </row>
    <row r="125" spans="2:39" x14ac:dyDescent="0.4">
      <c r="B125" s="12" t="e">
        <f t="shared" si="19"/>
        <v>#N/A</v>
      </c>
      <c r="C125" s="76" t="e">
        <f t="shared" si="20"/>
        <v>#N/A</v>
      </c>
      <c r="D125" s="12" t="e">
        <f t="shared" si="21"/>
        <v>#N/A</v>
      </c>
      <c r="F125" s="12"/>
      <c r="G125" s="76"/>
      <c r="H125" s="12"/>
      <c r="J125" s="12" t="e">
        <f>IF($E$2=1,a!D683,IF($E$2=2,a!D803,IF($E$2=3,a!D923,IF($E$2=4,"",IF($E$2=5,"","")))))</f>
        <v>#N/A</v>
      </c>
      <c r="K125" s="76" t="e">
        <f>IF($E$2=1,a!E683,IF($E$2=2,a!E803,IF($E$2=3,a!E923,IF($E$2=4,"",IF($E$2=5,"","")))))</f>
        <v>#N/A</v>
      </c>
      <c r="L125" s="12" t="e">
        <f>IF($E$2=1,a!F683,IF($E$2=2,a!F803,IF($E$2=3,a!F923,IF($E$2=4,"",IF($E$2=5,"","")))))</f>
        <v>#N/A</v>
      </c>
      <c r="M125" s="161"/>
      <c r="N125" s="12" t="e">
        <f>IF($E$2=1,a!D1243,IF($E$2=2,a!D1393,IF($E$2=3,a!D1543,IF($E$2=4,a!D1693,IF($E$2=5,a!D1843,IF($E$2=6,a!D1993,""))))))</f>
        <v>#N/A</v>
      </c>
      <c r="O125" s="76" t="e">
        <f>IF($E$2=1,a!E1243,IF($E$2=2,a!E1393,IF($E$2=3,a!E1543,IF($E$2=4,a!E1693,IF($E$2=5,a!E1843,IF($E$2=6,a!E1993,""))))))</f>
        <v>#N/A</v>
      </c>
      <c r="P125" s="12" t="e">
        <f>IF($E$2=1,a!F1243,IF($E$2=2,a!F1393,IF($E$2=3,a!F1543,IF($E$2=4,a!F1693,IF($E$2=5,a!F1843,IF($E$2=6,a!F1993,""))))))</f>
        <v>#N/A</v>
      </c>
      <c r="Q125" s="12"/>
      <c r="R125" s="12"/>
      <c r="S125" s="76"/>
      <c r="T125" s="12"/>
      <c r="V125" s="12" t="e">
        <f>IF($E$2=6,a!D3093,"")</f>
        <v>#N/A</v>
      </c>
      <c r="W125" s="76" t="e">
        <f>IF($E$2=6,a!E3093,"")</f>
        <v>#N/A</v>
      </c>
      <c r="X125" s="12" t="e">
        <f>IF($E$2=6,a!F3093,"")</f>
        <v>#N/A</v>
      </c>
      <c r="Z125" s="12"/>
      <c r="AA125" s="76"/>
      <c r="AB125" s="12"/>
      <c r="AD125" s="12" t="e">
        <f>IF($E$2=1,a!D3493,IF($E$2=2,a!D3653,IF($E$2=3,a!D3813,IF($E$2=91,a!D3973,IF($E$2=92,a!D4133,"")))))</f>
        <v>#N/A</v>
      </c>
      <c r="AE125" s="76" t="e">
        <f>IF($E$2=1,a!E3493,IF($E$2=2,a!E3653,IF($E$2=3,a!E3813,IF($E$2=91,a!E3973,IF($E$2=92,a!E4133,"")))))</f>
        <v>#N/A</v>
      </c>
      <c r="AF125" s="12">
        <v>122</v>
      </c>
      <c r="AH125" s="12"/>
      <c r="AI125" s="76"/>
      <c r="AJ125" s="77"/>
      <c r="AK125" s="162"/>
      <c r="AL125" s="162"/>
      <c r="AM125" s="162"/>
    </row>
    <row r="126" spans="2:39" x14ac:dyDescent="0.4">
      <c r="B126" s="12" t="e">
        <f t="shared" si="19"/>
        <v>#N/A</v>
      </c>
      <c r="C126" s="76" t="e">
        <f t="shared" si="20"/>
        <v>#N/A</v>
      </c>
      <c r="D126" s="12" t="e">
        <f t="shared" si="21"/>
        <v>#N/A</v>
      </c>
      <c r="F126" s="12"/>
      <c r="G126" s="76"/>
      <c r="H126" s="12"/>
      <c r="J126" s="12" t="e">
        <f>IF($E$2=1,a!D684,IF($E$2=2,a!D804,IF($E$2=3,a!D924,IF($E$2=4,"",IF($E$2=5,"","")))))</f>
        <v>#N/A</v>
      </c>
      <c r="K126" s="76" t="e">
        <f>IF($E$2=1,a!E684,IF($E$2=2,a!E804,IF($E$2=3,a!E924,IF($E$2=4,"",IF($E$2=5,"","")))))</f>
        <v>#N/A</v>
      </c>
      <c r="L126" s="12" t="e">
        <f>IF($E$2=1,a!F684,IF($E$2=2,a!F804,IF($E$2=3,a!F924,IF($E$2=4,"",IF($E$2=5,"","")))))</f>
        <v>#N/A</v>
      </c>
      <c r="M126" s="161"/>
      <c r="N126" s="12" t="e">
        <f>IF($E$2=1,a!D1244,IF($E$2=2,a!D1394,IF($E$2=3,a!D1544,IF($E$2=4,a!D1694,IF($E$2=5,a!D1844,IF($E$2=6,a!D1994,""))))))</f>
        <v>#N/A</v>
      </c>
      <c r="O126" s="76" t="e">
        <f>IF($E$2=1,a!E1244,IF($E$2=2,a!E1394,IF($E$2=3,a!E1544,IF($E$2=4,a!E1694,IF($E$2=5,a!E1844,IF($E$2=6,a!E1994,""))))))</f>
        <v>#N/A</v>
      </c>
      <c r="P126" s="12" t="e">
        <f>IF($E$2=1,a!F1244,IF($E$2=2,a!F1394,IF($E$2=3,a!F1544,IF($E$2=4,a!F1694,IF($E$2=5,a!F1844,IF($E$2=6,a!F1994,""))))))</f>
        <v>#N/A</v>
      </c>
      <c r="Q126" s="12"/>
      <c r="R126" s="12"/>
      <c r="S126" s="76"/>
      <c r="T126" s="12"/>
      <c r="V126" s="12" t="e">
        <f>IF($E$2=6,a!D3094,"")</f>
        <v>#N/A</v>
      </c>
      <c r="W126" s="76" t="e">
        <f>IF($E$2=6,a!E3094,"")</f>
        <v>#N/A</v>
      </c>
      <c r="X126" s="12" t="e">
        <f>IF($E$2=6,a!F3094,"")</f>
        <v>#N/A</v>
      </c>
      <c r="Z126" s="12"/>
      <c r="AA126" s="76"/>
      <c r="AB126" s="12"/>
      <c r="AD126" s="12" t="e">
        <f>IF($E$2=1,a!D3494,IF($E$2=2,a!D3654,IF($E$2=3,a!D3814,IF($E$2=91,a!D3974,IF($E$2=92,a!D4134,"")))))</f>
        <v>#N/A</v>
      </c>
      <c r="AE126" s="76" t="e">
        <f>IF($E$2=1,a!E3494,IF($E$2=2,a!E3654,IF($E$2=3,a!E3814,IF($E$2=91,a!E3974,IF($E$2=92,a!E4134,"")))))</f>
        <v>#N/A</v>
      </c>
      <c r="AF126" s="12">
        <v>123</v>
      </c>
      <c r="AH126" s="12"/>
      <c r="AI126" s="76"/>
      <c r="AJ126" s="77"/>
      <c r="AK126" s="162"/>
      <c r="AL126" s="162"/>
      <c r="AM126" s="162"/>
    </row>
    <row r="127" spans="2:39" x14ac:dyDescent="0.4">
      <c r="B127" s="12" t="e">
        <f t="shared" ref="B127:D128" si="22">IF($C$2=1,"",IF($C$2=2,"",IF($C$2=3,N127,IF($C$2=4,"",IF($C$2=5,V127,IF($C$2=6,"",IF($C$2=7,AD127,IF($C$2=8,"",""))))))))</f>
        <v>#N/A</v>
      </c>
      <c r="C127" s="76" t="e">
        <f t="shared" si="22"/>
        <v>#N/A</v>
      </c>
      <c r="D127" s="12" t="e">
        <f t="shared" si="22"/>
        <v>#N/A</v>
      </c>
      <c r="F127" s="12"/>
      <c r="G127" s="76"/>
      <c r="H127" s="12"/>
      <c r="J127" s="12"/>
      <c r="K127" s="76"/>
      <c r="L127" s="12"/>
      <c r="M127" s="161"/>
      <c r="N127" s="12" t="e">
        <f>IF($E$2=1,a!D1245,IF($E$2=2,a!D1395,IF($E$2=3,a!D1545,IF($E$2=4,a!D1695,IF($E$2=5,a!D1845,IF($E$2=6,a!D1995,""))))))</f>
        <v>#N/A</v>
      </c>
      <c r="O127" s="76" t="e">
        <f>IF($E$2=1,a!E1245,IF($E$2=2,a!E1395,IF($E$2=3,a!E1545,IF($E$2=4,a!E1695,IF($E$2=5,a!E1845,IF($E$2=6,a!E1995,""))))))</f>
        <v>#N/A</v>
      </c>
      <c r="P127" s="12" t="e">
        <f>IF($E$2=1,a!F1245,IF($E$2=2,a!F1395,IF($E$2=3,a!F1545,IF($E$2=4,a!F1695,IF($E$2=5,a!F1845,IF($E$2=6,a!F1995,""))))))</f>
        <v>#N/A</v>
      </c>
      <c r="Q127" s="12"/>
      <c r="R127" s="12"/>
      <c r="S127" s="76"/>
      <c r="T127" s="12"/>
      <c r="V127" s="12" t="e">
        <f>IF($E$2=6,a!D3095,"")</f>
        <v>#N/A</v>
      </c>
      <c r="W127" s="76" t="e">
        <f>IF($E$2=6,a!E3095,"")</f>
        <v>#N/A</v>
      </c>
      <c r="X127" s="12" t="e">
        <f>IF($E$2=6,a!F3095,"")</f>
        <v>#N/A</v>
      </c>
      <c r="Z127" s="12"/>
      <c r="AA127" s="76"/>
      <c r="AB127" s="12"/>
      <c r="AD127" s="12" t="e">
        <f>IF($E$2=1,a!D3495,IF($E$2=2,a!D3655,IF($E$2=3,a!D3815,IF($E$2=91,a!D3975,IF($E$2=92,a!D4135,"")))))</f>
        <v>#N/A</v>
      </c>
      <c r="AE127" s="76" t="e">
        <f>IF($E$2=1,a!E3495,IF($E$2=2,a!E3655,IF($E$2=3,a!E3815,IF($E$2=91,a!E3975,IF($E$2=92,a!E4135,"")))))</f>
        <v>#N/A</v>
      </c>
      <c r="AF127" s="12">
        <v>124</v>
      </c>
      <c r="AH127" s="12"/>
      <c r="AI127" s="76"/>
      <c r="AJ127" s="77"/>
      <c r="AK127" s="162"/>
      <c r="AL127" s="162"/>
      <c r="AM127" s="162"/>
    </row>
    <row r="128" spans="2:39" x14ac:dyDescent="0.4">
      <c r="B128" s="12" t="e">
        <f t="shared" si="22"/>
        <v>#N/A</v>
      </c>
      <c r="C128" s="76" t="e">
        <f t="shared" si="22"/>
        <v>#N/A</v>
      </c>
      <c r="D128" s="12" t="e">
        <f t="shared" si="22"/>
        <v>#N/A</v>
      </c>
      <c r="F128" s="12"/>
      <c r="G128" s="76"/>
      <c r="H128" s="12"/>
      <c r="J128" s="12"/>
      <c r="K128" s="76"/>
      <c r="L128" s="12"/>
      <c r="M128" s="161"/>
      <c r="N128" s="12" t="e">
        <f>IF($E$2=1,a!D1246,IF($E$2=2,a!D1396,IF($E$2=3,a!D1546,IF($E$2=4,a!D1696,IF($E$2=5,a!D1846,IF($E$2=6,a!D1996,""))))))</f>
        <v>#N/A</v>
      </c>
      <c r="O128" s="76" t="e">
        <f>IF($E$2=1,a!E1246,IF($E$2=2,a!E1396,IF($E$2=3,a!E1546,IF($E$2=4,a!E1696,IF($E$2=5,a!E1846,IF($E$2=6,a!E1996,""))))))</f>
        <v>#N/A</v>
      </c>
      <c r="P128" s="12" t="e">
        <f>IF($E$2=1,a!F1246,IF($E$2=2,a!F1396,IF($E$2=3,a!F1546,IF($E$2=4,a!F1696,IF($E$2=5,a!F1846,IF($E$2=6,a!F1996,""))))))</f>
        <v>#N/A</v>
      </c>
      <c r="Q128" s="12"/>
      <c r="R128" s="12"/>
      <c r="S128" s="76"/>
      <c r="T128" s="12"/>
      <c r="V128" s="12" t="e">
        <f>IF($E$2=6,a!D3096,"")</f>
        <v>#N/A</v>
      </c>
      <c r="W128" s="76" t="e">
        <f>IF($E$2=6,a!E3096,"")</f>
        <v>#N/A</v>
      </c>
      <c r="X128" s="12" t="e">
        <f>IF($E$2=6,a!F3096,"")</f>
        <v>#N/A</v>
      </c>
      <c r="Z128" s="12"/>
      <c r="AA128" s="76"/>
      <c r="AB128" s="12"/>
      <c r="AD128" s="12" t="e">
        <f>IF($E$2=1,a!D3496,IF($E$2=2,a!D3656,IF($E$2=3,a!D3816,IF($E$2=91,a!D3976,IF($E$2=92,a!D4136,"")))))</f>
        <v>#N/A</v>
      </c>
      <c r="AE128" s="76" t="e">
        <f>IF($E$2=1,a!E3496,IF($E$2=2,a!E3656,IF($E$2=3,a!E3816,IF($E$2=91,a!E3976,IF($E$2=92,a!E4136,"")))))</f>
        <v>#N/A</v>
      </c>
      <c r="AF128" s="12">
        <v>125</v>
      </c>
      <c r="AH128" s="12"/>
      <c r="AI128" s="76"/>
      <c r="AJ128" s="77"/>
      <c r="AK128" s="162"/>
      <c r="AL128" s="162"/>
      <c r="AM128" s="162"/>
    </row>
    <row r="129" spans="2:39" x14ac:dyDescent="0.4">
      <c r="B129" s="12" t="e">
        <f t="shared" ref="B129:B156" si="23">IF($C$2=1,"",IF($C$2=2,"",IF($C$2=3,N129,IF($C$2=4,"",IF($C$2=5,V129,IF($C$2=6,"",IF($C$2=7,AD129,IF($C$2=8,"",""))))))))</f>
        <v>#N/A</v>
      </c>
      <c r="C129" s="76" t="e">
        <f t="shared" ref="C129:C156" si="24">IF($C$2=1,"",IF($C$2=2,"",IF($C$2=3,O129,IF($C$2=4,"",IF($C$2=5,W129,IF($C$2=6,"",IF($C$2=7,AE129,IF($C$2=8,"",""))))))))</f>
        <v>#N/A</v>
      </c>
      <c r="D129" s="12" t="e">
        <f>IF($C$2=1,"",IF($C$2=2,"",IF($C$2=3,P129,IF($C$2=4,"",IF($C$2=5,X129,IF($C$2=6,"",IF($C$2=7,AF129,IF($C$2=8,"",""))))))))</f>
        <v>#N/A</v>
      </c>
      <c r="F129" s="12"/>
      <c r="G129" s="76"/>
      <c r="H129" s="12"/>
      <c r="J129" s="12"/>
      <c r="K129" s="76"/>
      <c r="L129" s="12"/>
      <c r="M129" s="161"/>
      <c r="N129" s="12" t="e">
        <f>IF($E$2=1,a!D1247,IF($E$2=2,a!D1397,IF($E$2=3,a!D1547,IF($E$2=4,a!D1697,IF($E$2=5,a!D1847,IF($E$2=6,a!D1997,""))))))</f>
        <v>#N/A</v>
      </c>
      <c r="O129" s="76" t="e">
        <f>IF($E$2=1,a!E1247,IF($E$2=2,a!E1397,IF($E$2=3,a!E1547,IF($E$2=4,a!E1697,IF($E$2=5,a!E1847,IF($E$2=6,a!E1997,""))))))</f>
        <v>#N/A</v>
      </c>
      <c r="P129" s="12" t="e">
        <f>IF($E$2=1,a!F1247,IF($E$2=2,a!F1397,IF($E$2=3,a!F1547,IF($E$2=4,a!F1697,IF($E$2=5,a!F1847,IF($E$2=6,a!F1997,""))))))</f>
        <v>#N/A</v>
      </c>
      <c r="Q129" s="12"/>
      <c r="R129" s="12"/>
      <c r="S129" s="76"/>
      <c r="T129" s="12"/>
      <c r="V129" s="12" t="e">
        <f>IF($E$2=6,a!D3097,"")</f>
        <v>#N/A</v>
      </c>
      <c r="W129" s="76" t="e">
        <f>IF($E$2=6,a!E3097,"")</f>
        <v>#N/A</v>
      </c>
      <c r="X129" s="12" t="e">
        <f>IF($E$2=6,a!F3097,"")</f>
        <v>#N/A</v>
      </c>
      <c r="Z129" s="12"/>
      <c r="AA129" s="76"/>
      <c r="AB129" s="12"/>
      <c r="AD129" s="12" t="e">
        <f>IF($E$2=1,a!D3497,IF($E$2=2,a!D3657,IF($E$2=3,a!D3817,IF($E$2=91,a!D3977,IF($E$2=92,a!D4137,"")))))</f>
        <v>#N/A</v>
      </c>
      <c r="AE129" s="76" t="e">
        <f>IF($E$2=1,a!E3497,IF($E$2=2,a!E3657,IF($E$2=3,a!E3817,IF($E$2=91,a!E3977,IF($E$2=92,a!E4137,"")))))</f>
        <v>#N/A</v>
      </c>
      <c r="AF129" s="12">
        <v>126</v>
      </c>
      <c r="AH129" s="12"/>
      <c r="AI129" s="76"/>
      <c r="AJ129" s="77"/>
      <c r="AK129" s="162"/>
      <c r="AL129" s="162"/>
      <c r="AM129" s="162"/>
    </row>
    <row r="130" spans="2:39" x14ac:dyDescent="0.4">
      <c r="B130" s="12" t="e">
        <f t="shared" si="23"/>
        <v>#N/A</v>
      </c>
      <c r="C130" s="76" t="e">
        <f t="shared" si="24"/>
        <v>#N/A</v>
      </c>
      <c r="D130" s="12" t="e">
        <f t="shared" ref="D130:D156" si="25">IF($C$2=1,"",IF($C$2=2,"",IF($C$2=3,P130,IF($C$2=4,"",IF($C$2=5,X130,IF($C$2=6,"",IF($C$2=7,AF130,IF($C$2=8,"",""))))))))</f>
        <v>#N/A</v>
      </c>
      <c r="F130" s="12"/>
      <c r="G130" s="76"/>
      <c r="H130" s="12"/>
      <c r="J130" s="12"/>
      <c r="K130" s="76"/>
      <c r="L130" s="12"/>
      <c r="M130" s="161"/>
      <c r="N130" s="12" t="e">
        <f>IF($E$2=1,a!D1248,IF($E$2=2,a!D1398,IF($E$2=3,a!D1548,IF($E$2=4,a!D1698,IF($E$2=5,a!D1848,IF($E$2=6,a!D1998,""))))))</f>
        <v>#N/A</v>
      </c>
      <c r="O130" s="76" t="e">
        <f>IF($E$2=1,a!E1248,IF($E$2=2,a!E1398,IF($E$2=3,a!E1548,IF($E$2=4,a!E1698,IF($E$2=5,a!E1848,IF($E$2=6,a!E1998,""))))))</f>
        <v>#N/A</v>
      </c>
      <c r="P130" s="12" t="e">
        <f>IF($E$2=1,a!F1248,IF($E$2=2,a!F1398,IF($E$2=3,a!F1548,IF($E$2=4,a!F1698,IF($E$2=5,a!F1848,IF($E$2=6,a!F1998,""))))))</f>
        <v>#N/A</v>
      </c>
      <c r="Q130" s="12"/>
      <c r="R130" s="12"/>
      <c r="S130" s="76"/>
      <c r="T130" s="12"/>
      <c r="V130" s="12" t="e">
        <f>IF($E$2=6,a!D3098,"")</f>
        <v>#N/A</v>
      </c>
      <c r="W130" s="76" t="e">
        <f>IF($E$2=6,a!E3098,"")</f>
        <v>#N/A</v>
      </c>
      <c r="X130" s="12" t="e">
        <f>IF($E$2=6,a!F3098,"")</f>
        <v>#N/A</v>
      </c>
      <c r="Z130" s="12"/>
      <c r="AA130" s="76"/>
      <c r="AB130" s="12"/>
      <c r="AD130" s="12" t="e">
        <f>IF($E$2=1,a!D3498,IF($E$2=2,a!D3658,IF($E$2=3,a!D3818,IF($E$2=91,a!D3978,IF($E$2=92,a!D4138,"")))))</f>
        <v>#N/A</v>
      </c>
      <c r="AE130" s="76" t="e">
        <f>IF($E$2=1,a!E3498,IF($E$2=2,a!E3658,IF($E$2=3,a!E3818,IF($E$2=91,a!E3978,IF($E$2=92,a!E4138,"")))))</f>
        <v>#N/A</v>
      </c>
      <c r="AF130" s="12">
        <v>127</v>
      </c>
      <c r="AH130" s="12"/>
      <c r="AI130" s="76"/>
      <c r="AJ130" s="77"/>
      <c r="AK130" s="162"/>
      <c r="AL130" s="162"/>
      <c r="AM130" s="162"/>
    </row>
    <row r="131" spans="2:39" x14ac:dyDescent="0.4">
      <c r="B131" s="12" t="e">
        <f t="shared" si="23"/>
        <v>#N/A</v>
      </c>
      <c r="C131" s="76" t="e">
        <f t="shared" si="24"/>
        <v>#N/A</v>
      </c>
      <c r="D131" s="12" t="e">
        <f t="shared" si="25"/>
        <v>#N/A</v>
      </c>
      <c r="F131" s="12"/>
      <c r="G131" s="76"/>
      <c r="H131" s="12"/>
      <c r="J131" s="12"/>
      <c r="K131" s="76"/>
      <c r="L131" s="12"/>
      <c r="M131" s="161"/>
      <c r="N131" s="12" t="e">
        <f>IF($E$2=1,a!D1249,IF($E$2=2,a!D1399,IF($E$2=3,a!D1549,IF($E$2=4,a!D1699,IF($E$2=5,a!D1849,IF($E$2=6,a!D1999,""))))))</f>
        <v>#N/A</v>
      </c>
      <c r="O131" s="76" t="e">
        <f>IF($E$2=1,a!E1249,IF($E$2=2,a!E1399,IF($E$2=3,a!E1549,IF($E$2=4,a!E1699,IF($E$2=5,a!E1849,IF($E$2=6,a!E1999,""))))))</f>
        <v>#N/A</v>
      </c>
      <c r="P131" s="12" t="e">
        <f>IF($E$2=1,a!F1249,IF($E$2=2,a!F1399,IF($E$2=3,a!F1549,IF($E$2=4,a!F1699,IF($E$2=5,a!F1849,IF($E$2=6,a!F1999,""))))))</f>
        <v>#N/A</v>
      </c>
      <c r="Q131" s="12"/>
      <c r="R131" s="12"/>
      <c r="S131" s="76"/>
      <c r="T131" s="12"/>
      <c r="V131" s="12" t="e">
        <f>IF($E$2=6,a!D3099,"")</f>
        <v>#N/A</v>
      </c>
      <c r="W131" s="76" t="e">
        <f>IF($E$2=6,a!E3099,"")</f>
        <v>#N/A</v>
      </c>
      <c r="X131" s="12" t="e">
        <f>IF($E$2=6,a!F3099,"")</f>
        <v>#N/A</v>
      </c>
      <c r="Z131" s="12"/>
      <c r="AA131" s="76"/>
      <c r="AB131" s="12"/>
      <c r="AD131" s="12" t="e">
        <f>IF($E$2=1,a!D3499,IF($E$2=2,a!D3659,IF($E$2=3,a!D3819,IF($E$2=91,a!D3979,IF($E$2=92,a!D4139,"")))))</f>
        <v>#N/A</v>
      </c>
      <c r="AE131" s="76" t="e">
        <f>IF($E$2=1,a!E3499,IF($E$2=2,a!E3659,IF($E$2=3,a!E3819,IF($E$2=91,a!E3979,IF($E$2=92,a!E4139,"")))))</f>
        <v>#N/A</v>
      </c>
      <c r="AF131" s="12">
        <v>128</v>
      </c>
      <c r="AH131" s="12"/>
      <c r="AI131" s="76"/>
      <c r="AJ131" s="77"/>
      <c r="AK131" s="162"/>
      <c r="AL131" s="162"/>
      <c r="AM131" s="162"/>
    </row>
    <row r="132" spans="2:39" x14ac:dyDescent="0.4">
      <c r="B132" s="12" t="e">
        <f t="shared" si="23"/>
        <v>#N/A</v>
      </c>
      <c r="C132" s="76" t="e">
        <f t="shared" si="24"/>
        <v>#N/A</v>
      </c>
      <c r="D132" s="12" t="e">
        <f t="shared" si="25"/>
        <v>#N/A</v>
      </c>
      <c r="F132" s="12"/>
      <c r="G132" s="76"/>
      <c r="H132" s="12"/>
      <c r="J132" s="12"/>
      <c r="K132" s="76"/>
      <c r="L132" s="12"/>
      <c r="M132" s="161"/>
      <c r="N132" s="12" t="e">
        <f>IF($E$2=1,a!D1250,IF($E$2=2,a!D1400,IF($E$2=3,a!D1550,IF($E$2=4,a!D1700,IF($E$2=5,a!D1850,IF($E$2=6,a!D2000,""))))))</f>
        <v>#N/A</v>
      </c>
      <c r="O132" s="76" t="e">
        <f>IF($E$2=1,a!E1250,IF($E$2=2,a!E1400,IF($E$2=3,a!E1550,IF($E$2=4,a!E1700,IF($E$2=5,a!E1850,IF($E$2=6,a!E2000,""))))))</f>
        <v>#N/A</v>
      </c>
      <c r="P132" s="12" t="e">
        <f>IF($E$2=1,a!F1250,IF($E$2=2,a!F1400,IF($E$2=3,a!F1550,IF($E$2=4,a!F1700,IF($E$2=5,a!F1850,IF($E$2=6,a!F2000,""))))))</f>
        <v>#N/A</v>
      </c>
      <c r="Q132" s="12"/>
      <c r="R132" s="12"/>
      <c r="S132" s="76"/>
      <c r="T132" s="12"/>
      <c r="V132" s="12" t="e">
        <f>IF($E$2=6,a!D3100,"")</f>
        <v>#N/A</v>
      </c>
      <c r="W132" s="76" t="e">
        <f>IF($E$2=6,a!E3100,"")</f>
        <v>#N/A</v>
      </c>
      <c r="X132" s="12" t="e">
        <f>IF($E$2=6,a!F3100,"")</f>
        <v>#N/A</v>
      </c>
      <c r="Z132" s="12"/>
      <c r="AA132" s="76"/>
      <c r="AB132" s="12"/>
      <c r="AD132" s="12" t="e">
        <f>IF($E$2=1,a!D3500,IF($E$2=2,a!D3660,IF($E$2=3,a!D3820,IF($E$2=91,a!D3980,IF($E$2=92,a!D4140,"")))))</f>
        <v>#N/A</v>
      </c>
      <c r="AE132" s="76" t="e">
        <f>IF($E$2=1,a!E3500,IF($E$2=2,a!E3660,IF($E$2=3,a!E3820,IF($E$2=91,a!E3980,IF($E$2=92,a!E4140,"")))))</f>
        <v>#N/A</v>
      </c>
      <c r="AF132" s="12">
        <v>129</v>
      </c>
      <c r="AH132" s="12"/>
      <c r="AI132" s="76"/>
      <c r="AJ132" s="77"/>
      <c r="AK132" s="162"/>
      <c r="AL132" s="162"/>
      <c r="AM132" s="162"/>
    </row>
    <row r="133" spans="2:39" x14ac:dyDescent="0.4">
      <c r="B133" s="12" t="e">
        <f t="shared" si="23"/>
        <v>#N/A</v>
      </c>
      <c r="C133" s="76" t="e">
        <f t="shared" si="24"/>
        <v>#N/A</v>
      </c>
      <c r="D133" s="12" t="e">
        <f t="shared" si="25"/>
        <v>#N/A</v>
      </c>
      <c r="F133" s="12"/>
      <c r="G133" s="76"/>
      <c r="H133" s="12"/>
      <c r="J133" s="12"/>
      <c r="K133" s="76"/>
      <c r="L133" s="12"/>
      <c r="M133" s="161"/>
      <c r="N133" s="12" t="e">
        <f>IF($E$2=1,a!D1251,IF($E$2=2,a!D1401,IF($E$2=3,a!D1551,IF($E$2=4,a!D1701,IF($E$2=5,a!D1851,IF($E$2=6,a!D2001,""))))))</f>
        <v>#N/A</v>
      </c>
      <c r="O133" s="76" t="e">
        <f>IF($E$2=1,a!E1251,IF($E$2=2,a!E1401,IF($E$2=3,a!E1551,IF($E$2=4,a!E1701,IF($E$2=5,a!E1851,IF($E$2=6,a!E2001,""))))))</f>
        <v>#N/A</v>
      </c>
      <c r="P133" s="12" t="e">
        <f>IF($E$2=1,a!F1251,IF($E$2=2,a!F1401,IF($E$2=3,a!F1551,IF($E$2=4,a!F1701,IF($E$2=5,a!F1851,IF($E$2=6,a!F2001,""))))))</f>
        <v>#N/A</v>
      </c>
      <c r="Q133" s="12"/>
      <c r="R133" s="12"/>
      <c r="S133" s="76"/>
      <c r="T133" s="12"/>
      <c r="V133" s="12" t="e">
        <f>IF($E$2=6,a!D3101,"")</f>
        <v>#N/A</v>
      </c>
      <c r="W133" s="76" t="e">
        <f>IF($E$2=6,a!E3101,"")</f>
        <v>#N/A</v>
      </c>
      <c r="X133" s="12" t="e">
        <f>IF($E$2=6,a!F3101,"")</f>
        <v>#N/A</v>
      </c>
      <c r="Z133" s="12"/>
      <c r="AA133" s="76"/>
      <c r="AB133" s="12"/>
      <c r="AD133" s="12" t="e">
        <f>IF($E$2=1,a!D3501,IF($E$2=2,a!D3661,IF($E$2=3,a!D3821,IF($E$2=91,a!D3981,IF($E$2=92,a!D4141,"")))))</f>
        <v>#N/A</v>
      </c>
      <c r="AE133" s="76" t="e">
        <f>IF($E$2=1,a!E3501,IF($E$2=2,a!E3661,IF($E$2=3,a!E3821,IF($E$2=91,a!E3981,IF($E$2=92,a!E4141,"")))))</f>
        <v>#N/A</v>
      </c>
      <c r="AF133" s="12">
        <v>130</v>
      </c>
      <c r="AH133" s="12"/>
      <c r="AI133" s="76"/>
      <c r="AJ133" s="77"/>
      <c r="AK133" s="162"/>
      <c r="AL133" s="162"/>
      <c r="AM133" s="162"/>
    </row>
    <row r="134" spans="2:39" x14ac:dyDescent="0.4">
      <c r="B134" s="12" t="e">
        <f t="shared" si="23"/>
        <v>#N/A</v>
      </c>
      <c r="C134" s="76" t="e">
        <f t="shared" si="24"/>
        <v>#N/A</v>
      </c>
      <c r="D134" s="12" t="e">
        <f t="shared" si="25"/>
        <v>#N/A</v>
      </c>
      <c r="F134" s="12"/>
      <c r="G134" s="76"/>
      <c r="H134" s="12"/>
      <c r="J134" s="12"/>
      <c r="K134" s="76"/>
      <c r="L134" s="12"/>
      <c r="M134" s="161"/>
      <c r="N134" s="12" t="e">
        <f>IF($E$2=1,a!D1252,IF($E$2=2,a!D1402,IF($E$2=3,a!D1552,IF($E$2=4,a!D1702,IF($E$2=5,a!D1852,IF($E$2=6,a!D2002,""))))))</f>
        <v>#N/A</v>
      </c>
      <c r="O134" s="76" t="e">
        <f>IF($E$2=1,a!E1252,IF($E$2=2,a!E1402,IF($E$2=3,a!E1552,IF($E$2=4,a!E1702,IF($E$2=5,a!E1852,IF($E$2=6,a!E2002,""))))))</f>
        <v>#N/A</v>
      </c>
      <c r="P134" s="12" t="e">
        <f>IF($E$2=1,a!F1252,IF($E$2=2,a!F1402,IF($E$2=3,a!F1552,IF($E$2=4,a!F1702,IF($E$2=5,a!F1852,IF($E$2=6,a!F2002,""))))))</f>
        <v>#N/A</v>
      </c>
      <c r="Q134" s="12"/>
      <c r="R134" s="12"/>
      <c r="S134" s="76"/>
      <c r="T134" s="12"/>
      <c r="V134" s="12" t="e">
        <f>IF($E$2=6,a!D3102,"")</f>
        <v>#N/A</v>
      </c>
      <c r="W134" s="76" t="e">
        <f>IF($E$2=6,a!E3102,"")</f>
        <v>#N/A</v>
      </c>
      <c r="X134" s="12" t="e">
        <f>IF($E$2=6,a!F3102,"")</f>
        <v>#N/A</v>
      </c>
      <c r="Z134" s="12"/>
      <c r="AA134" s="76"/>
      <c r="AB134" s="12"/>
      <c r="AD134" s="12" t="e">
        <f>IF($E$2=1,a!D3502,IF($E$2=2,a!D3662,IF($E$2=3,a!D3822,IF($E$2=91,a!D3982,IF($E$2=92,a!D4142,"")))))</f>
        <v>#N/A</v>
      </c>
      <c r="AE134" s="76" t="e">
        <f>IF($E$2=1,a!E3502,IF($E$2=2,a!E3662,IF($E$2=3,a!E3822,IF($E$2=91,a!E3982,IF($E$2=92,a!E4142,"")))))</f>
        <v>#N/A</v>
      </c>
      <c r="AF134" s="12">
        <v>131</v>
      </c>
      <c r="AH134" s="12"/>
      <c r="AI134" s="76"/>
      <c r="AJ134" s="77"/>
      <c r="AK134" s="162"/>
      <c r="AL134" s="162"/>
      <c r="AM134" s="162"/>
    </row>
    <row r="135" spans="2:39" x14ac:dyDescent="0.4">
      <c r="B135" s="12" t="e">
        <f t="shared" si="23"/>
        <v>#N/A</v>
      </c>
      <c r="C135" s="76" t="e">
        <f t="shared" si="24"/>
        <v>#N/A</v>
      </c>
      <c r="D135" s="12" t="e">
        <f t="shared" si="25"/>
        <v>#N/A</v>
      </c>
      <c r="F135" s="12"/>
      <c r="G135" s="76"/>
      <c r="H135" s="12"/>
      <c r="J135" s="12"/>
      <c r="K135" s="76"/>
      <c r="L135" s="12"/>
      <c r="M135" s="161"/>
      <c r="N135" s="12" t="e">
        <f>IF($E$2=1,a!D1253,IF($E$2=2,a!D1403,IF($E$2=3,a!D1553,IF($E$2=4,a!D1703,IF($E$2=5,a!D1853,IF($E$2=6,a!D2003,""))))))</f>
        <v>#N/A</v>
      </c>
      <c r="O135" s="76" t="e">
        <f>IF($E$2=1,a!E1253,IF($E$2=2,a!E1403,IF($E$2=3,a!E1553,IF($E$2=4,a!E1703,IF($E$2=5,a!E1853,IF($E$2=6,a!E2003,""))))))</f>
        <v>#N/A</v>
      </c>
      <c r="P135" s="12" t="e">
        <f>IF($E$2=1,a!F1253,IF($E$2=2,a!F1403,IF($E$2=3,a!F1553,IF($E$2=4,a!F1703,IF($E$2=5,a!F1853,IF($E$2=6,a!F2003,""))))))</f>
        <v>#N/A</v>
      </c>
      <c r="Q135" s="12"/>
      <c r="R135" s="12"/>
      <c r="S135" s="76"/>
      <c r="T135" s="12"/>
      <c r="V135" s="12" t="e">
        <f>IF($E$2=6,a!D3103,"")</f>
        <v>#N/A</v>
      </c>
      <c r="W135" s="76" t="e">
        <f>IF($E$2=6,a!E3103,"")</f>
        <v>#N/A</v>
      </c>
      <c r="X135" s="12" t="e">
        <f>IF($E$2=6,a!F3103,"")</f>
        <v>#N/A</v>
      </c>
      <c r="Z135" s="12"/>
      <c r="AA135" s="76"/>
      <c r="AB135" s="12"/>
      <c r="AD135" s="12" t="e">
        <f>IF($E$2=1,a!D3503,IF($E$2=2,a!D3663,IF($E$2=3,a!D3823,IF($E$2=91,a!D3983,IF($E$2=92,a!D4143,"")))))</f>
        <v>#N/A</v>
      </c>
      <c r="AE135" s="76" t="e">
        <f>IF($E$2=1,a!E3503,IF($E$2=2,a!E3663,IF($E$2=3,a!E3823,IF($E$2=91,a!E3983,IF($E$2=92,a!E4143,"")))))</f>
        <v>#N/A</v>
      </c>
      <c r="AF135" s="12">
        <v>132</v>
      </c>
      <c r="AH135" s="12"/>
      <c r="AI135" s="76"/>
      <c r="AJ135" s="77"/>
      <c r="AK135" s="162"/>
      <c r="AL135" s="162"/>
      <c r="AM135" s="162"/>
    </row>
    <row r="136" spans="2:39" x14ac:dyDescent="0.4">
      <c r="B136" s="12" t="e">
        <f t="shared" si="23"/>
        <v>#N/A</v>
      </c>
      <c r="C136" s="76" t="e">
        <f t="shared" si="24"/>
        <v>#N/A</v>
      </c>
      <c r="D136" s="12" t="e">
        <f t="shared" si="25"/>
        <v>#N/A</v>
      </c>
      <c r="F136" s="12"/>
      <c r="G136" s="76"/>
      <c r="H136" s="12"/>
      <c r="J136" s="12"/>
      <c r="K136" s="76"/>
      <c r="L136" s="12"/>
      <c r="M136" s="161"/>
      <c r="N136" s="12" t="e">
        <f>IF($E$2=1,a!D1254,IF($E$2=2,a!D1404,IF($E$2=3,a!D1554,IF($E$2=4,a!D1704,IF($E$2=5,a!D1854,IF($E$2=6,a!D2004,""))))))</f>
        <v>#N/A</v>
      </c>
      <c r="O136" s="76" t="e">
        <f>IF($E$2=1,a!E1254,IF($E$2=2,a!E1404,IF($E$2=3,a!E1554,IF($E$2=4,a!E1704,IF($E$2=5,a!E1854,IF($E$2=6,a!E2004,""))))))</f>
        <v>#N/A</v>
      </c>
      <c r="P136" s="12" t="e">
        <f>IF($E$2=1,a!F1254,IF($E$2=2,a!F1404,IF($E$2=3,a!F1554,IF($E$2=4,a!F1704,IF($E$2=5,a!F1854,IF($E$2=6,a!F2004,""))))))</f>
        <v>#N/A</v>
      </c>
      <c r="Q136" s="12"/>
      <c r="R136" s="12"/>
      <c r="S136" s="76"/>
      <c r="T136" s="12"/>
      <c r="V136" s="12" t="e">
        <f>IF($E$2=6,a!D3104,"")</f>
        <v>#N/A</v>
      </c>
      <c r="W136" s="76" t="e">
        <f>IF($E$2=6,a!E3104,"")</f>
        <v>#N/A</v>
      </c>
      <c r="X136" s="12" t="e">
        <f>IF($E$2=6,a!F3104,"")</f>
        <v>#N/A</v>
      </c>
      <c r="Z136" s="12"/>
      <c r="AA136" s="76"/>
      <c r="AB136" s="12"/>
      <c r="AD136" s="12" t="e">
        <f>IF($E$2=1,a!D3504,IF($E$2=2,a!D3664,IF($E$2=3,a!D3824,IF($E$2=91,a!D3984,IF($E$2=92,a!D4144,"")))))</f>
        <v>#N/A</v>
      </c>
      <c r="AE136" s="76" t="e">
        <f>IF($E$2=1,a!E3504,IF($E$2=2,a!E3664,IF($E$2=3,a!E3824,IF($E$2=91,a!E3984,IF($E$2=92,a!E4144,"")))))</f>
        <v>#N/A</v>
      </c>
      <c r="AF136" s="12">
        <v>133</v>
      </c>
      <c r="AH136" s="12"/>
      <c r="AI136" s="76"/>
      <c r="AJ136" s="77"/>
      <c r="AK136" s="162"/>
      <c r="AL136" s="162"/>
      <c r="AM136" s="162"/>
    </row>
    <row r="137" spans="2:39" x14ac:dyDescent="0.4">
      <c r="B137" s="12" t="e">
        <f t="shared" si="23"/>
        <v>#N/A</v>
      </c>
      <c r="C137" s="76" t="e">
        <f t="shared" si="24"/>
        <v>#N/A</v>
      </c>
      <c r="D137" s="12" t="e">
        <f t="shared" si="25"/>
        <v>#N/A</v>
      </c>
      <c r="F137" s="12"/>
      <c r="G137" s="76"/>
      <c r="H137" s="12"/>
      <c r="J137" s="12"/>
      <c r="K137" s="76"/>
      <c r="L137" s="12"/>
      <c r="M137" s="161"/>
      <c r="N137" s="12" t="e">
        <f>IF($E$2=1,a!D1255,IF($E$2=2,a!D1405,IF($E$2=3,a!D1555,IF($E$2=4,a!D1705,IF($E$2=5,a!D1855,IF($E$2=6,a!D2005,""))))))</f>
        <v>#N/A</v>
      </c>
      <c r="O137" s="76" t="e">
        <f>IF($E$2=1,a!E1255,IF($E$2=2,a!E1405,IF($E$2=3,a!E1555,IF($E$2=4,a!E1705,IF($E$2=5,a!E1855,IF($E$2=6,a!E2005,""))))))</f>
        <v>#N/A</v>
      </c>
      <c r="P137" s="12" t="e">
        <f>IF($E$2=1,a!F1255,IF($E$2=2,a!F1405,IF($E$2=3,a!F1555,IF($E$2=4,a!F1705,IF($E$2=5,a!F1855,IF($E$2=6,a!F2005,""))))))</f>
        <v>#N/A</v>
      </c>
      <c r="Q137" s="12"/>
      <c r="R137" s="12"/>
      <c r="S137" s="76"/>
      <c r="T137" s="12"/>
      <c r="V137" s="12" t="e">
        <f>IF($E$2=6,a!D3105,"")</f>
        <v>#N/A</v>
      </c>
      <c r="W137" s="76" t="e">
        <f>IF($E$2=6,a!E3105,"")</f>
        <v>#N/A</v>
      </c>
      <c r="X137" s="12" t="e">
        <f>IF($E$2=6,a!F3105,"")</f>
        <v>#N/A</v>
      </c>
      <c r="Z137" s="12"/>
      <c r="AA137" s="76"/>
      <c r="AB137" s="12"/>
      <c r="AD137" s="12" t="e">
        <f>IF($E$2=1,a!D3505,IF($E$2=2,a!D3665,IF($E$2=3,a!D3825,IF($E$2=91,a!D3985,IF($E$2=92,a!D4145,"")))))</f>
        <v>#N/A</v>
      </c>
      <c r="AE137" s="76" t="e">
        <f>IF($E$2=1,a!E3505,IF($E$2=2,a!E3665,IF($E$2=3,a!E3825,IF($E$2=91,a!E3985,IF($E$2=92,a!E4145,"")))))</f>
        <v>#N/A</v>
      </c>
      <c r="AF137" s="12">
        <v>134</v>
      </c>
      <c r="AH137" s="12"/>
      <c r="AI137" s="76"/>
      <c r="AJ137" s="77"/>
      <c r="AK137" s="162"/>
      <c r="AL137" s="162"/>
      <c r="AM137" s="162"/>
    </row>
    <row r="138" spans="2:39" x14ac:dyDescent="0.4">
      <c r="B138" s="12" t="e">
        <f t="shared" si="23"/>
        <v>#N/A</v>
      </c>
      <c r="C138" s="76" t="e">
        <f t="shared" si="24"/>
        <v>#N/A</v>
      </c>
      <c r="D138" s="12" t="e">
        <f t="shared" si="25"/>
        <v>#N/A</v>
      </c>
      <c r="F138" s="12"/>
      <c r="G138" s="76"/>
      <c r="H138" s="12"/>
      <c r="J138" s="12"/>
      <c r="K138" s="76"/>
      <c r="L138" s="12"/>
      <c r="M138" s="161"/>
      <c r="N138" s="12" t="e">
        <f>IF($E$2=1,a!D1256,IF($E$2=2,a!D1406,IF($E$2=3,a!D1556,IF($E$2=4,a!D1706,IF($E$2=5,a!D1856,IF($E$2=6,a!D2006,""))))))</f>
        <v>#N/A</v>
      </c>
      <c r="O138" s="76" t="e">
        <f>IF($E$2=1,a!E1256,IF($E$2=2,a!E1406,IF($E$2=3,a!E1556,IF($E$2=4,a!E1706,IF($E$2=5,a!E1856,IF($E$2=6,a!E2006,""))))))</f>
        <v>#N/A</v>
      </c>
      <c r="P138" s="12" t="e">
        <f>IF($E$2=1,a!F1256,IF($E$2=2,a!F1406,IF($E$2=3,a!F1556,IF($E$2=4,a!F1706,IF($E$2=5,a!F1856,IF($E$2=6,a!F2006,""))))))</f>
        <v>#N/A</v>
      </c>
      <c r="Q138" s="12"/>
      <c r="R138" s="12"/>
      <c r="S138" s="76"/>
      <c r="T138" s="12"/>
      <c r="V138" s="12" t="e">
        <f>IF($E$2=6,a!D3106,"")</f>
        <v>#N/A</v>
      </c>
      <c r="W138" s="76" t="e">
        <f>IF($E$2=6,a!E3106,"")</f>
        <v>#N/A</v>
      </c>
      <c r="X138" s="12" t="e">
        <f>IF($E$2=6,a!F3106,"")</f>
        <v>#N/A</v>
      </c>
      <c r="Z138" s="12"/>
      <c r="AA138" s="76"/>
      <c r="AB138" s="12"/>
      <c r="AD138" s="12" t="e">
        <f>IF($E$2=1,a!D3506,IF($E$2=2,a!D3666,IF($E$2=3,a!D3826,IF($E$2=91,a!D3986,IF($E$2=92,a!D4146,"")))))</f>
        <v>#N/A</v>
      </c>
      <c r="AE138" s="76" t="e">
        <f>IF($E$2=1,a!E3506,IF($E$2=2,a!E3666,IF($E$2=3,a!E3826,IF($E$2=91,a!E3986,IF($E$2=92,a!E4146,"")))))</f>
        <v>#N/A</v>
      </c>
      <c r="AF138" s="12">
        <v>135</v>
      </c>
      <c r="AH138" s="12"/>
      <c r="AI138" s="76"/>
      <c r="AJ138" s="77"/>
      <c r="AK138" s="162"/>
      <c r="AL138" s="162"/>
      <c r="AM138" s="162"/>
    </row>
    <row r="139" spans="2:39" x14ac:dyDescent="0.4">
      <c r="B139" s="12" t="e">
        <f t="shared" si="23"/>
        <v>#N/A</v>
      </c>
      <c r="C139" s="76" t="e">
        <f t="shared" si="24"/>
        <v>#N/A</v>
      </c>
      <c r="D139" s="12" t="e">
        <f t="shared" si="25"/>
        <v>#N/A</v>
      </c>
      <c r="F139" s="12"/>
      <c r="G139" s="76"/>
      <c r="H139" s="12"/>
      <c r="J139" s="12"/>
      <c r="K139" s="76"/>
      <c r="L139" s="12"/>
      <c r="M139" s="161"/>
      <c r="N139" s="12" t="e">
        <f>IF($E$2=1,a!D1257,IF($E$2=2,a!D1407,IF($E$2=3,a!D1557,IF($E$2=4,a!D1707,IF($E$2=5,a!D1857,IF($E$2=6,a!D2007,""))))))</f>
        <v>#N/A</v>
      </c>
      <c r="O139" s="76" t="e">
        <f>IF($E$2=1,a!E1257,IF($E$2=2,a!E1407,IF($E$2=3,a!E1557,IF($E$2=4,a!E1707,IF($E$2=5,a!E1857,IF($E$2=6,a!E2007,""))))))</f>
        <v>#N/A</v>
      </c>
      <c r="P139" s="12" t="e">
        <f>IF($E$2=1,a!F1257,IF($E$2=2,a!F1407,IF($E$2=3,a!F1557,IF($E$2=4,a!F1707,IF($E$2=5,a!F1857,IF($E$2=6,a!F2007,""))))))</f>
        <v>#N/A</v>
      </c>
      <c r="Q139" s="12"/>
      <c r="R139" s="12"/>
      <c r="S139" s="76"/>
      <c r="T139" s="12"/>
      <c r="V139" s="12" t="e">
        <f>IF($E$2=6,a!D3107,"")</f>
        <v>#N/A</v>
      </c>
      <c r="W139" s="76" t="e">
        <f>IF($E$2=6,a!E3107,"")</f>
        <v>#N/A</v>
      </c>
      <c r="X139" s="12" t="e">
        <f>IF($E$2=6,a!F3107,"")</f>
        <v>#N/A</v>
      </c>
      <c r="Z139" s="12"/>
      <c r="AA139" s="76"/>
      <c r="AB139" s="12"/>
      <c r="AD139" s="12" t="e">
        <f>IF($E$2=1,a!D3507,IF($E$2=2,a!D3667,IF($E$2=3,a!D3827,IF($E$2=91,a!D3987,IF($E$2=92,a!D4147,"")))))</f>
        <v>#N/A</v>
      </c>
      <c r="AE139" s="76" t="e">
        <f>IF($E$2=1,a!E3507,IF($E$2=2,a!E3667,IF($E$2=3,a!E3827,IF($E$2=91,a!E3987,IF($E$2=92,a!E4147,"")))))</f>
        <v>#N/A</v>
      </c>
      <c r="AF139" s="12">
        <v>136</v>
      </c>
      <c r="AH139" s="12"/>
      <c r="AI139" s="76"/>
      <c r="AJ139" s="77"/>
      <c r="AK139" s="162"/>
      <c r="AL139" s="162"/>
      <c r="AM139" s="162"/>
    </row>
    <row r="140" spans="2:39" x14ac:dyDescent="0.4">
      <c r="B140" s="12" t="e">
        <f t="shared" si="23"/>
        <v>#N/A</v>
      </c>
      <c r="C140" s="76" t="e">
        <f t="shared" si="24"/>
        <v>#N/A</v>
      </c>
      <c r="D140" s="12" t="e">
        <f t="shared" si="25"/>
        <v>#N/A</v>
      </c>
      <c r="F140" s="12"/>
      <c r="G140" s="76"/>
      <c r="H140" s="12"/>
      <c r="J140" s="12"/>
      <c r="K140" s="76"/>
      <c r="L140" s="12"/>
      <c r="M140" s="161"/>
      <c r="N140" s="12" t="e">
        <f>IF($E$2=1,a!D1258,IF($E$2=2,a!D1408,IF($E$2=3,a!D1558,IF($E$2=4,a!D1708,IF($E$2=5,a!D1858,IF($E$2=6,a!D2008,""))))))</f>
        <v>#N/A</v>
      </c>
      <c r="O140" s="76" t="e">
        <f>IF($E$2=1,a!E1258,IF($E$2=2,a!E1408,IF($E$2=3,a!E1558,IF($E$2=4,a!E1708,IF($E$2=5,a!E1858,IF($E$2=6,a!E2008,""))))))</f>
        <v>#N/A</v>
      </c>
      <c r="P140" s="12" t="e">
        <f>IF($E$2=1,a!F1258,IF($E$2=2,a!F1408,IF($E$2=3,a!F1558,IF($E$2=4,a!F1708,IF($E$2=5,a!F1858,IF($E$2=6,a!F2008,""))))))</f>
        <v>#N/A</v>
      </c>
      <c r="Q140" s="12"/>
      <c r="R140" s="12"/>
      <c r="S140" s="76"/>
      <c r="T140" s="12"/>
      <c r="V140" s="12" t="e">
        <f>IF($E$2=6,a!D3108,"")</f>
        <v>#N/A</v>
      </c>
      <c r="W140" s="76" t="e">
        <f>IF($E$2=6,a!E3108,"")</f>
        <v>#N/A</v>
      </c>
      <c r="X140" s="12" t="e">
        <f>IF($E$2=6,a!F3108,"")</f>
        <v>#N/A</v>
      </c>
      <c r="Z140" s="12"/>
      <c r="AA140" s="76"/>
      <c r="AB140" s="12"/>
      <c r="AD140" s="12" t="e">
        <f>IF($E$2=1,a!D3508,IF($E$2=2,a!D3668,IF($E$2=3,a!D3828,IF($E$2=91,a!D3988,IF($E$2=92,a!D4148,"")))))</f>
        <v>#N/A</v>
      </c>
      <c r="AE140" s="76" t="e">
        <f>IF($E$2=1,a!E3508,IF($E$2=2,a!E3668,IF($E$2=3,a!E3828,IF($E$2=91,a!E3988,IF($E$2=92,a!E4148,"")))))</f>
        <v>#N/A</v>
      </c>
      <c r="AF140" s="12">
        <v>137</v>
      </c>
      <c r="AH140" s="12"/>
      <c r="AI140" s="76"/>
      <c r="AJ140" s="77"/>
      <c r="AK140" s="162"/>
      <c r="AL140" s="162"/>
      <c r="AM140" s="162"/>
    </row>
    <row r="141" spans="2:39" x14ac:dyDescent="0.4">
      <c r="B141" s="12" t="e">
        <f t="shared" si="23"/>
        <v>#N/A</v>
      </c>
      <c r="C141" s="76" t="e">
        <f t="shared" si="24"/>
        <v>#N/A</v>
      </c>
      <c r="D141" s="12" t="e">
        <f t="shared" si="25"/>
        <v>#N/A</v>
      </c>
      <c r="F141" s="12"/>
      <c r="G141" s="76"/>
      <c r="H141" s="12"/>
      <c r="J141" s="12"/>
      <c r="K141" s="76"/>
      <c r="L141" s="12"/>
      <c r="M141" s="161"/>
      <c r="N141" s="12" t="e">
        <f>IF($E$2=1,a!D1259,IF($E$2=2,a!D1409,IF($E$2=3,a!D1559,IF($E$2=4,a!D1709,IF($E$2=5,a!D1859,IF($E$2=6,a!D2009,""))))))</f>
        <v>#N/A</v>
      </c>
      <c r="O141" s="76" t="e">
        <f>IF($E$2=1,a!E1259,IF($E$2=2,a!E1409,IF($E$2=3,a!E1559,IF($E$2=4,a!E1709,IF($E$2=5,a!E1859,IF($E$2=6,a!E2009,""))))))</f>
        <v>#N/A</v>
      </c>
      <c r="P141" s="12" t="e">
        <f>IF($E$2=1,a!F1259,IF($E$2=2,a!F1409,IF($E$2=3,a!F1559,IF($E$2=4,a!F1709,IF($E$2=5,a!F1859,IF($E$2=6,a!F2009,""))))))</f>
        <v>#N/A</v>
      </c>
      <c r="Q141" s="12"/>
      <c r="R141" s="12"/>
      <c r="S141" s="76"/>
      <c r="T141" s="12"/>
      <c r="V141" s="12" t="e">
        <f>IF($E$2=6,a!D3109,"")</f>
        <v>#N/A</v>
      </c>
      <c r="W141" s="76" t="e">
        <f>IF($E$2=6,a!E3109,"")</f>
        <v>#N/A</v>
      </c>
      <c r="X141" s="12" t="e">
        <f>IF($E$2=6,a!F3109,"")</f>
        <v>#N/A</v>
      </c>
      <c r="Z141" s="12"/>
      <c r="AA141" s="76"/>
      <c r="AB141" s="12"/>
      <c r="AD141" s="12" t="e">
        <f>IF($E$2=1,a!D3509,IF($E$2=2,a!D3669,IF($E$2=3,a!D3829,IF($E$2=91,a!D3989,IF($E$2=92,a!D4149,"")))))</f>
        <v>#N/A</v>
      </c>
      <c r="AE141" s="76" t="e">
        <f>IF($E$2=1,a!E3509,IF($E$2=2,a!E3669,IF($E$2=3,a!E3829,IF($E$2=91,a!E3989,IF($E$2=92,a!E4149,"")))))</f>
        <v>#N/A</v>
      </c>
      <c r="AF141" s="12">
        <v>138</v>
      </c>
      <c r="AH141" s="12"/>
      <c r="AI141" s="76"/>
      <c r="AJ141" s="77"/>
      <c r="AK141" s="162"/>
      <c r="AL141" s="162"/>
      <c r="AM141" s="162"/>
    </row>
    <row r="142" spans="2:39" x14ac:dyDescent="0.4">
      <c r="B142" s="12" t="e">
        <f t="shared" si="23"/>
        <v>#N/A</v>
      </c>
      <c r="C142" s="76" t="e">
        <f t="shared" si="24"/>
        <v>#N/A</v>
      </c>
      <c r="D142" s="12" t="e">
        <f t="shared" si="25"/>
        <v>#N/A</v>
      </c>
      <c r="F142" s="12"/>
      <c r="G142" s="76"/>
      <c r="H142" s="12"/>
      <c r="J142" s="12"/>
      <c r="K142" s="76"/>
      <c r="L142" s="12"/>
      <c r="M142" s="161"/>
      <c r="N142" s="12" t="e">
        <f>IF($E$2=1,a!D1260,IF($E$2=2,a!D1410,IF($E$2=3,a!D1560,IF($E$2=4,a!D1710,IF($E$2=5,a!D1860,IF($E$2=6,a!D2010,""))))))</f>
        <v>#N/A</v>
      </c>
      <c r="O142" s="76" t="e">
        <f>IF($E$2=1,a!E1260,IF($E$2=2,a!E1410,IF($E$2=3,a!E1560,IF($E$2=4,a!E1710,IF($E$2=5,a!E1860,IF($E$2=6,a!E2010,""))))))</f>
        <v>#N/A</v>
      </c>
      <c r="P142" s="12" t="e">
        <f>IF($E$2=1,a!F1260,IF($E$2=2,a!F1410,IF($E$2=3,a!F1560,IF($E$2=4,a!F1710,IF($E$2=5,a!F1860,IF($E$2=6,a!F2010,""))))))</f>
        <v>#N/A</v>
      </c>
      <c r="Q142" s="12"/>
      <c r="R142" s="12"/>
      <c r="S142" s="76"/>
      <c r="T142" s="12"/>
      <c r="V142" s="12" t="e">
        <f>IF($E$2=6,a!D3110,"")</f>
        <v>#N/A</v>
      </c>
      <c r="W142" s="76" t="e">
        <f>IF($E$2=6,a!E3110,"")</f>
        <v>#N/A</v>
      </c>
      <c r="X142" s="12" t="e">
        <f>IF($E$2=6,a!F3110,"")</f>
        <v>#N/A</v>
      </c>
      <c r="Z142" s="12"/>
      <c r="AA142" s="76"/>
      <c r="AB142" s="12"/>
      <c r="AD142" s="12" t="e">
        <f>IF($E$2=1,a!D3510,IF($E$2=2,a!D3670,IF($E$2=3,a!D3830,IF($E$2=91,a!D3990,IF($E$2=92,a!D4150,"")))))</f>
        <v>#N/A</v>
      </c>
      <c r="AE142" s="76" t="e">
        <f>IF($E$2=1,a!E3510,IF($E$2=2,a!E3670,IF($E$2=3,a!E3830,IF($E$2=91,a!E3990,IF($E$2=92,a!E4150,"")))))</f>
        <v>#N/A</v>
      </c>
      <c r="AF142" s="12">
        <v>139</v>
      </c>
      <c r="AH142" s="12"/>
      <c r="AI142" s="76"/>
      <c r="AJ142" s="77"/>
      <c r="AK142" s="162"/>
      <c r="AL142" s="162"/>
      <c r="AM142" s="162"/>
    </row>
    <row r="143" spans="2:39" x14ac:dyDescent="0.4">
      <c r="B143" s="12" t="e">
        <f t="shared" si="23"/>
        <v>#N/A</v>
      </c>
      <c r="C143" s="76" t="e">
        <f t="shared" si="24"/>
        <v>#N/A</v>
      </c>
      <c r="D143" s="12" t="e">
        <f t="shared" si="25"/>
        <v>#N/A</v>
      </c>
      <c r="F143" s="12"/>
      <c r="G143" s="76"/>
      <c r="H143" s="12"/>
      <c r="J143" s="12"/>
      <c r="K143" s="76"/>
      <c r="L143" s="12"/>
      <c r="M143" s="161"/>
      <c r="N143" s="12" t="e">
        <f>IF($E$2=1,a!D1261,IF($E$2=2,a!D1411,IF($E$2=3,a!D1561,IF($E$2=4,a!D1711,IF($E$2=5,a!D1861,IF($E$2=6,a!D2011,""))))))</f>
        <v>#N/A</v>
      </c>
      <c r="O143" s="76" t="e">
        <f>IF($E$2=1,a!E1261,IF($E$2=2,a!E1411,IF($E$2=3,a!E1561,IF($E$2=4,a!E1711,IF($E$2=5,a!E1861,IF($E$2=6,a!E2011,""))))))</f>
        <v>#N/A</v>
      </c>
      <c r="P143" s="12" t="e">
        <f>IF($E$2=1,a!F1261,IF($E$2=2,a!F1411,IF($E$2=3,a!F1561,IF($E$2=4,a!F1711,IF($E$2=5,a!F1861,IF($E$2=6,a!F2011,""))))))</f>
        <v>#N/A</v>
      </c>
      <c r="Q143" s="12"/>
      <c r="R143" s="12"/>
      <c r="S143" s="76"/>
      <c r="T143" s="12"/>
      <c r="V143" s="12" t="e">
        <f>IF($E$2=6,a!D3111,"")</f>
        <v>#N/A</v>
      </c>
      <c r="W143" s="76" t="e">
        <f>IF($E$2=6,a!E3111,"")</f>
        <v>#N/A</v>
      </c>
      <c r="X143" s="12" t="e">
        <f>IF($E$2=6,a!F3111,"")</f>
        <v>#N/A</v>
      </c>
      <c r="Z143" s="12"/>
      <c r="AA143" s="76"/>
      <c r="AB143" s="12"/>
      <c r="AD143" s="12" t="e">
        <f>IF($E$2=1,a!D3511,IF($E$2=2,a!D3671,IF($E$2=3,a!D3831,IF($E$2=91,a!D3991,IF($E$2=92,a!D4151,"")))))</f>
        <v>#N/A</v>
      </c>
      <c r="AE143" s="76" t="e">
        <f>IF($E$2=1,a!E3511,IF($E$2=2,a!E3671,IF($E$2=3,a!E3831,IF($E$2=91,a!E3991,IF($E$2=92,a!E4151,"")))))</f>
        <v>#N/A</v>
      </c>
      <c r="AF143" s="12">
        <v>140</v>
      </c>
      <c r="AH143" s="12"/>
      <c r="AI143" s="76"/>
      <c r="AJ143" s="77"/>
      <c r="AK143" s="162"/>
      <c r="AL143" s="162"/>
      <c r="AM143" s="162"/>
    </row>
    <row r="144" spans="2:39" x14ac:dyDescent="0.4">
      <c r="B144" s="12" t="e">
        <f t="shared" si="23"/>
        <v>#N/A</v>
      </c>
      <c r="C144" s="76" t="e">
        <f t="shared" si="24"/>
        <v>#N/A</v>
      </c>
      <c r="D144" s="12" t="e">
        <f t="shared" si="25"/>
        <v>#N/A</v>
      </c>
      <c r="F144" s="12"/>
      <c r="G144" s="76"/>
      <c r="H144" s="12"/>
      <c r="J144" s="12"/>
      <c r="K144" s="76"/>
      <c r="L144" s="12"/>
      <c r="M144" s="161"/>
      <c r="N144" s="12" t="e">
        <f>IF($E$2=1,a!D1262,IF($E$2=2,a!D1412,IF($E$2=3,a!D1562,IF($E$2=4,a!D1712,IF($E$2=5,a!D1862,IF($E$2=6,a!D2012,""))))))</f>
        <v>#N/A</v>
      </c>
      <c r="O144" s="76" t="e">
        <f>IF($E$2=1,a!E1262,IF($E$2=2,a!E1412,IF($E$2=3,a!E1562,IF($E$2=4,a!E1712,IF($E$2=5,a!E1862,IF($E$2=6,a!E2012,""))))))</f>
        <v>#N/A</v>
      </c>
      <c r="P144" s="12" t="e">
        <f>IF($E$2=1,a!F1262,IF($E$2=2,a!F1412,IF($E$2=3,a!F1562,IF($E$2=4,a!F1712,IF($E$2=5,a!F1862,IF($E$2=6,a!F2012,""))))))</f>
        <v>#N/A</v>
      </c>
      <c r="Q144" s="12"/>
      <c r="R144" s="12"/>
      <c r="S144" s="76"/>
      <c r="T144" s="12"/>
      <c r="V144" s="12" t="e">
        <f>IF($E$2=6,a!D3112,"")</f>
        <v>#N/A</v>
      </c>
      <c r="W144" s="76" t="e">
        <f>IF($E$2=6,a!E3112,"")</f>
        <v>#N/A</v>
      </c>
      <c r="X144" s="12" t="e">
        <f>IF($E$2=6,a!F3112,"")</f>
        <v>#N/A</v>
      </c>
      <c r="Z144" s="12"/>
      <c r="AA144" s="76"/>
      <c r="AB144" s="12"/>
      <c r="AD144" s="12" t="e">
        <f>IF($E$2=1,a!D3512,IF($E$2=2,a!D3672,IF($E$2=3,a!D3832,IF($E$2=91,a!D3992,IF($E$2=92,a!D4152,"")))))</f>
        <v>#N/A</v>
      </c>
      <c r="AE144" s="76" t="e">
        <f>IF($E$2=1,a!E3512,IF($E$2=2,a!E3672,IF($E$2=3,a!E3832,IF($E$2=91,a!E3992,IF($E$2=92,a!E4152,"")))))</f>
        <v>#N/A</v>
      </c>
      <c r="AF144" s="12">
        <v>141</v>
      </c>
      <c r="AH144" s="12"/>
      <c r="AI144" s="76"/>
      <c r="AJ144" s="77"/>
      <c r="AK144" s="162"/>
      <c r="AL144" s="162"/>
      <c r="AM144" s="162"/>
    </row>
    <row r="145" spans="2:39" x14ac:dyDescent="0.4">
      <c r="B145" s="12" t="e">
        <f t="shared" si="23"/>
        <v>#N/A</v>
      </c>
      <c r="C145" s="76" t="e">
        <f t="shared" si="24"/>
        <v>#N/A</v>
      </c>
      <c r="D145" s="12" t="e">
        <f t="shared" si="25"/>
        <v>#N/A</v>
      </c>
      <c r="F145" s="12"/>
      <c r="G145" s="76"/>
      <c r="H145" s="12"/>
      <c r="J145" s="12"/>
      <c r="K145" s="76"/>
      <c r="L145" s="12"/>
      <c r="M145" s="161"/>
      <c r="N145" s="12" t="e">
        <f>IF($E$2=1,a!D1263,IF($E$2=2,a!D1413,IF($E$2=3,a!D1563,IF($E$2=4,a!D1713,IF($E$2=5,a!D1863,IF($E$2=6,a!D2013,""))))))</f>
        <v>#N/A</v>
      </c>
      <c r="O145" s="76" t="e">
        <f>IF($E$2=1,a!E1263,IF($E$2=2,a!E1413,IF($E$2=3,a!E1563,IF($E$2=4,a!E1713,IF($E$2=5,a!E1863,IF($E$2=6,a!E2013,""))))))</f>
        <v>#N/A</v>
      </c>
      <c r="P145" s="12" t="e">
        <f>IF($E$2=1,a!F1263,IF($E$2=2,a!F1413,IF($E$2=3,a!F1563,IF($E$2=4,a!F1713,IF($E$2=5,a!F1863,IF($E$2=6,a!F2013,""))))))</f>
        <v>#N/A</v>
      </c>
      <c r="Q145" s="12"/>
      <c r="R145" s="12"/>
      <c r="S145" s="76"/>
      <c r="T145" s="12"/>
      <c r="V145" s="12" t="e">
        <f>IF($E$2=6,a!D3113,"")</f>
        <v>#N/A</v>
      </c>
      <c r="W145" s="76" t="e">
        <f>IF($E$2=6,a!E3113,"")</f>
        <v>#N/A</v>
      </c>
      <c r="X145" s="12" t="e">
        <f>IF($E$2=6,a!F3113,"")</f>
        <v>#N/A</v>
      </c>
      <c r="Z145" s="12"/>
      <c r="AA145" s="76"/>
      <c r="AB145" s="12"/>
      <c r="AD145" s="12" t="e">
        <f>IF($E$2=1,a!D3513,IF($E$2=2,a!D3673,IF($E$2=3,a!D3833,IF($E$2=91,a!D3993,IF($E$2=92,a!D4153,"")))))</f>
        <v>#N/A</v>
      </c>
      <c r="AE145" s="76" t="e">
        <f>IF($E$2=1,a!E3513,IF($E$2=2,a!E3673,IF($E$2=3,a!E3833,IF($E$2=91,a!E3993,IF($E$2=92,a!E4153,"")))))</f>
        <v>#N/A</v>
      </c>
      <c r="AF145" s="12">
        <v>142</v>
      </c>
      <c r="AH145" s="12"/>
      <c r="AI145" s="76"/>
      <c r="AJ145" s="77"/>
      <c r="AK145" s="162"/>
      <c r="AL145" s="162"/>
      <c r="AM145" s="162"/>
    </row>
    <row r="146" spans="2:39" x14ac:dyDescent="0.4">
      <c r="B146" s="12" t="e">
        <f t="shared" si="23"/>
        <v>#N/A</v>
      </c>
      <c r="C146" s="76" t="e">
        <f t="shared" si="24"/>
        <v>#N/A</v>
      </c>
      <c r="D146" s="12" t="e">
        <f t="shared" si="25"/>
        <v>#N/A</v>
      </c>
      <c r="F146" s="12"/>
      <c r="G146" s="76"/>
      <c r="H146" s="12"/>
      <c r="J146" s="12"/>
      <c r="K146" s="76"/>
      <c r="L146" s="12"/>
      <c r="M146" s="161"/>
      <c r="N146" s="12" t="e">
        <f>IF($E$2=1,a!D1264,IF($E$2=2,a!D1414,IF($E$2=3,a!D1564,IF($E$2=4,a!D1714,IF($E$2=5,a!D1864,IF($E$2=6,a!D2014,""))))))</f>
        <v>#N/A</v>
      </c>
      <c r="O146" s="76" t="e">
        <f>IF($E$2=1,a!E1264,IF($E$2=2,a!E1414,IF($E$2=3,a!E1564,IF($E$2=4,a!E1714,IF($E$2=5,a!E1864,IF($E$2=6,a!E2014,""))))))</f>
        <v>#N/A</v>
      </c>
      <c r="P146" s="12" t="e">
        <f>IF($E$2=1,a!F1264,IF($E$2=2,a!F1414,IF($E$2=3,a!F1564,IF($E$2=4,a!F1714,IF($E$2=5,a!F1864,IF($E$2=6,a!F2014,""))))))</f>
        <v>#N/A</v>
      </c>
      <c r="Q146" s="12"/>
      <c r="R146" s="12"/>
      <c r="S146" s="76"/>
      <c r="T146" s="12"/>
      <c r="V146" s="12" t="e">
        <f>IF($E$2=6,a!D3114,"")</f>
        <v>#N/A</v>
      </c>
      <c r="W146" s="76" t="e">
        <f>IF($E$2=6,a!E3114,"")</f>
        <v>#N/A</v>
      </c>
      <c r="X146" s="12" t="e">
        <f>IF($E$2=6,a!F3114,"")</f>
        <v>#N/A</v>
      </c>
      <c r="Z146" s="12"/>
      <c r="AA146" s="76"/>
      <c r="AB146" s="12"/>
      <c r="AD146" s="12" t="e">
        <f>IF($E$2=1,a!D3514,IF($E$2=2,a!D3674,IF($E$2=3,a!D3834,IF($E$2=91,a!D3994,IF($E$2=92,a!D4154,"")))))</f>
        <v>#N/A</v>
      </c>
      <c r="AE146" s="76" t="e">
        <f>IF($E$2=1,a!E3514,IF($E$2=2,a!E3674,IF($E$2=3,a!E3834,IF($E$2=91,a!E3994,IF($E$2=92,a!E4154,"")))))</f>
        <v>#N/A</v>
      </c>
      <c r="AF146" s="12">
        <v>143</v>
      </c>
      <c r="AH146" s="12"/>
      <c r="AI146" s="76"/>
      <c r="AJ146" s="77"/>
      <c r="AK146" s="162"/>
      <c r="AL146" s="162"/>
      <c r="AM146" s="162"/>
    </row>
    <row r="147" spans="2:39" x14ac:dyDescent="0.4">
      <c r="B147" s="12" t="e">
        <f t="shared" si="23"/>
        <v>#N/A</v>
      </c>
      <c r="C147" s="76" t="e">
        <f t="shared" si="24"/>
        <v>#N/A</v>
      </c>
      <c r="D147" s="12" t="e">
        <f t="shared" si="25"/>
        <v>#N/A</v>
      </c>
      <c r="F147" s="12"/>
      <c r="G147" s="76"/>
      <c r="H147" s="12"/>
      <c r="J147" s="12"/>
      <c r="K147" s="76"/>
      <c r="L147" s="12"/>
      <c r="M147" s="161"/>
      <c r="N147" s="12" t="e">
        <f>IF($E$2=1,a!D1265,IF($E$2=2,a!D1415,IF($E$2=3,a!D1565,IF($E$2=4,a!D1715,IF($E$2=5,a!D1865,IF($E$2=6,a!D2015,""))))))</f>
        <v>#N/A</v>
      </c>
      <c r="O147" s="76" t="e">
        <f>IF($E$2=1,a!E1265,IF($E$2=2,a!E1415,IF($E$2=3,a!E1565,IF($E$2=4,a!E1715,IF($E$2=5,a!E1865,IF($E$2=6,a!E2015,""))))))</f>
        <v>#N/A</v>
      </c>
      <c r="P147" s="12" t="e">
        <f>IF($E$2=1,a!F1265,IF($E$2=2,a!F1415,IF($E$2=3,a!F1565,IF($E$2=4,a!F1715,IF($E$2=5,a!F1865,IF($E$2=6,a!F2015,""))))))</f>
        <v>#N/A</v>
      </c>
      <c r="Q147" s="12"/>
      <c r="R147" s="12"/>
      <c r="S147" s="76"/>
      <c r="T147" s="12"/>
      <c r="V147" s="12" t="e">
        <f>IF($E$2=6,a!D3115,"")</f>
        <v>#N/A</v>
      </c>
      <c r="W147" s="76" t="e">
        <f>IF($E$2=6,a!E3115,"")</f>
        <v>#N/A</v>
      </c>
      <c r="X147" s="12" t="e">
        <f>IF($E$2=6,a!F3115,"")</f>
        <v>#N/A</v>
      </c>
      <c r="Z147" s="12"/>
      <c r="AA147" s="76"/>
      <c r="AB147" s="12"/>
      <c r="AD147" s="12" t="e">
        <f>IF($E$2=1,a!D3515,IF($E$2=2,a!D3675,IF($E$2=3,a!D3835,IF($E$2=91,a!D3995,IF($E$2=92,a!D4155,"")))))</f>
        <v>#N/A</v>
      </c>
      <c r="AE147" s="76" t="e">
        <f>IF($E$2=1,a!E3515,IF($E$2=2,a!E3675,IF($E$2=3,a!E3835,IF($E$2=91,a!E3995,IF($E$2=92,a!E4155,"")))))</f>
        <v>#N/A</v>
      </c>
      <c r="AF147" s="12">
        <v>144</v>
      </c>
      <c r="AH147" s="12"/>
      <c r="AI147" s="76"/>
      <c r="AJ147" s="77"/>
      <c r="AK147" s="162"/>
      <c r="AL147" s="162"/>
      <c r="AM147" s="162"/>
    </row>
    <row r="148" spans="2:39" x14ac:dyDescent="0.4">
      <c r="B148" s="12" t="e">
        <f t="shared" si="23"/>
        <v>#N/A</v>
      </c>
      <c r="C148" s="76" t="e">
        <f t="shared" si="24"/>
        <v>#N/A</v>
      </c>
      <c r="D148" s="12" t="e">
        <f t="shared" si="25"/>
        <v>#N/A</v>
      </c>
      <c r="F148" s="12"/>
      <c r="G148" s="76"/>
      <c r="H148" s="12"/>
      <c r="J148" s="12"/>
      <c r="K148" s="76"/>
      <c r="L148" s="12"/>
      <c r="M148" s="161"/>
      <c r="N148" s="12" t="e">
        <f>IF($E$2=1,a!D1266,IF($E$2=2,a!D1416,IF($E$2=3,a!D1566,IF($E$2=4,a!D1716,IF($E$2=5,a!D1866,IF($E$2=6,a!D2016,""))))))</f>
        <v>#N/A</v>
      </c>
      <c r="O148" s="76" t="e">
        <f>IF($E$2=1,a!E1266,IF($E$2=2,a!E1416,IF($E$2=3,a!E1566,IF($E$2=4,a!E1716,IF($E$2=5,a!E1866,IF($E$2=6,a!E2016,""))))))</f>
        <v>#N/A</v>
      </c>
      <c r="P148" s="12" t="e">
        <f>IF($E$2=1,a!F1266,IF($E$2=2,a!F1416,IF($E$2=3,a!F1566,IF($E$2=4,a!F1716,IF($E$2=5,a!F1866,IF($E$2=6,a!F2016,""))))))</f>
        <v>#N/A</v>
      </c>
      <c r="Q148" s="12"/>
      <c r="R148" s="12"/>
      <c r="S148" s="76"/>
      <c r="T148" s="12"/>
      <c r="V148" s="12" t="e">
        <f>IF($E$2=6,a!D3116,"")</f>
        <v>#N/A</v>
      </c>
      <c r="W148" s="76" t="e">
        <f>IF($E$2=6,a!E3116,"")</f>
        <v>#N/A</v>
      </c>
      <c r="X148" s="12" t="e">
        <f>IF($E$2=6,a!F3116,"")</f>
        <v>#N/A</v>
      </c>
      <c r="Z148" s="12"/>
      <c r="AA148" s="76"/>
      <c r="AB148" s="12"/>
      <c r="AD148" s="12" t="e">
        <f>IF($E$2=1,a!D3516,IF($E$2=2,a!D3676,IF($E$2=3,a!D3836,IF($E$2=91,a!D3996,IF($E$2=92,a!D4156,"")))))</f>
        <v>#N/A</v>
      </c>
      <c r="AE148" s="76" t="e">
        <f>IF($E$2=1,a!E3516,IF($E$2=2,a!E3676,IF($E$2=3,a!E3836,IF($E$2=91,a!E3996,IF($E$2=92,a!E4156,"")))))</f>
        <v>#N/A</v>
      </c>
      <c r="AF148" s="12">
        <v>145</v>
      </c>
      <c r="AH148" s="12"/>
      <c r="AI148" s="76"/>
      <c r="AJ148" s="77"/>
      <c r="AK148" s="162"/>
      <c r="AL148" s="162"/>
      <c r="AM148" s="162"/>
    </row>
    <row r="149" spans="2:39" x14ac:dyDescent="0.4">
      <c r="B149" s="12" t="e">
        <f t="shared" si="23"/>
        <v>#N/A</v>
      </c>
      <c r="C149" s="76" t="e">
        <f t="shared" si="24"/>
        <v>#N/A</v>
      </c>
      <c r="D149" s="12" t="e">
        <f t="shared" si="25"/>
        <v>#N/A</v>
      </c>
      <c r="F149" s="12"/>
      <c r="G149" s="76"/>
      <c r="H149" s="12"/>
      <c r="J149" s="12"/>
      <c r="K149" s="76"/>
      <c r="L149" s="12"/>
      <c r="M149" s="161"/>
      <c r="N149" s="12" t="e">
        <f>IF($E$2=1,a!D1267,IF($E$2=2,a!D1417,IF($E$2=3,a!D1567,IF($E$2=4,a!D1717,IF($E$2=5,a!D1867,IF($E$2=6,a!D2017,""))))))</f>
        <v>#N/A</v>
      </c>
      <c r="O149" s="76" t="e">
        <f>IF($E$2=1,a!E1267,IF($E$2=2,a!E1417,IF($E$2=3,a!E1567,IF($E$2=4,a!E1717,IF($E$2=5,a!E1867,IF($E$2=6,a!E2017,""))))))</f>
        <v>#N/A</v>
      </c>
      <c r="P149" s="12" t="e">
        <f>IF($E$2=1,a!F1267,IF($E$2=2,a!F1417,IF($E$2=3,a!F1567,IF($E$2=4,a!F1717,IF($E$2=5,a!F1867,IF($E$2=6,a!F2017,""))))))</f>
        <v>#N/A</v>
      </c>
      <c r="Q149" s="12"/>
      <c r="R149" s="12"/>
      <c r="S149" s="76"/>
      <c r="T149" s="12"/>
      <c r="V149" s="12" t="e">
        <f>IF($E$2=6,a!D3117,"")</f>
        <v>#N/A</v>
      </c>
      <c r="W149" s="76" t="e">
        <f>IF($E$2=6,a!E3117,"")</f>
        <v>#N/A</v>
      </c>
      <c r="X149" s="12" t="e">
        <f>IF($E$2=6,a!F3117,"")</f>
        <v>#N/A</v>
      </c>
      <c r="Z149" s="12"/>
      <c r="AA149" s="76"/>
      <c r="AB149" s="12"/>
      <c r="AD149" s="12" t="e">
        <f>IF($E$2=1,a!D3517,IF($E$2=2,a!D3677,IF($E$2=3,a!D3837,IF($E$2=91,a!D3997,IF($E$2=92,a!D4157,"")))))</f>
        <v>#N/A</v>
      </c>
      <c r="AE149" s="76" t="e">
        <f>IF($E$2=1,a!E3517,IF($E$2=2,a!E3677,IF($E$2=3,a!E3837,IF($E$2=91,a!E3997,IF($E$2=92,a!E4157,"")))))</f>
        <v>#N/A</v>
      </c>
      <c r="AF149" s="12">
        <v>146</v>
      </c>
      <c r="AH149" s="12"/>
      <c r="AI149" s="76"/>
      <c r="AJ149" s="77"/>
      <c r="AK149" s="162"/>
      <c r="AL149" s="162"/>
      <c r="AM149" s="162"/>
    </row>
    <row r="150" spans="2:39" x14ac:dyDescent="0.4">
      <c r="B150" s="12" t="e">
        <f t="shared" si="23"/>
        <v>#N/A</v>
      </c>
      <c r="C150" s="76" t="e">
        <f t="shared" si="24"/>
        <v>#N/A</v>
      </c>
      <c r="D150" s="12" t="e">
        <f t="shared" si="25"/>
        <v>#N/A</v>
      </c>
      <c r="F150" s="12"/>
      <c r="G150" s="76"/>
      <c r="H150" s="12"/>
      <c r="J150" s="12"/>
      <c r="K150" s="76"/>
      <c r="L150" s="12"/>
      <c r="M150" s="161"/>
      <c r="N150" s="12" t="e">
        <f>IF($E$2=1,a!D1268,IF($E$2=2,a!D1418,IF($E$2=3,a!D1568,IF($E$2=4,a!D1718,IF($E$2=5,a!D1868,IF($E$2=6,a!D2018,""))))))</f>
        <v>#N/A</v>
      </c>
      <c r="O150" s="76" t="e">
        <f>IF($E$2=1,a!E1268,IF($E$2=2,a!E1418,IF($E$2=3,a!E1568,IF($E$2=4,a!E1718,IF($E$2=5,a!E1868,IF($E$2=6,a!E2018,""))))))</f>
        <v>#N/A</v>
      </c>
      <c r="P150" s="12" t="e">
        <f>IF($E$2=1,a!F1268,IF($E$2=2,a!F1418,IF($E$2=3,a!F1568,IF($E$2=4,a!F1718,IF($E$2=5,a!F1868,IF($E$2=6,a!F2018,""))))))</f>
        <v>#N/A</v>
      </c>
      <c r="Q150" s="12"/>
      <c r="R150" s="12"/>
      <c r="S150" s="76"/>
      <c r="T150" s="12"/>
      <c r="V150" s="12" t="e">
        <f>IF($E$2=6,a!D3118,"")</f>
        <v>#N/A</v>
      </c>
      <c r="W150" s="76" t="e">
        <f>IF($E$2=6,a!E3118,"")</f>
        <v>#N/A</v>
      </c>
      <c r="X150" s="12" t="e">
        <f>IF($E$2=6,a!F3118,"")</f>
        <v>#N/A</v>
      </c>
      <c r="Z150" s="12"/>
      <c r="AA150" s="76"/>
      <c r="AB150" s="12"/>
      <c r="AD150" s="12" t="e">
        <f>IF($E$2=1,a!D3518,IF($E$2=2,a!D3678,IF($E$2=3,a!D3838,IF($E$2=91,a!D3998,IF($E$2=92,a!D4158,"")))))</f>
        <v>#N/A</v>
      </c>
      <c r="AE150" s="76" t="e">
        <f>IF($E$2=1,a!E3518,IF($E$2=2,a!E3678,IF($E$2=3,a!E3838,IF($E$2=91,a!E3998,IF($E$2=92,a!E4158,"")))))</f>
        <v>#N/A</v>
      </c>
      <c r="AF150" s="12">
        <v>147</v>
      </c>
      <c r="AH150" s="12"/>
      <c r="AI150" s="76"/>
      <c r="AJ150" s="77"/>
      <c r="AK150" s="162"/>
      <c r="AL150" s="162"/>
      <c r="AM150" s="162"/>
    </row>
    <row r="151" spans="2:39" x14ac:dyDescent="0.4">
      <c r="B151" s="12" t="e">
        <f t="shared" si="23"/>
        <v>#N/A</v>
      </c>
      <c r="C151" s="76" t="e">
        <f t="shared" si="24"/>
        <v>#N/A</v>
      </c>
      <c r="D151" s="12" t="e">
        <f t="shared" si="25"/>
        <v>#N/A</v>
      </c>
      <c r="F151" s="12"/>
      <c r="G151" s="76"/>
      <c r="H151" s="12"/>
      <c r="J151" s="12"/>
      <c r="K151" s="76"/>
      <c r="L151" s="12"/>
      <c r="M151" s="161"/>
      <c r="N151" s="12" t="e">
        <f>IF($E$2=1,a!D1269,IF($E$2=2,a!D1419,IF($E$2=3,a!D1569,IF($E$2=4,a!D1719,IF($E$2=5,a!D1869,IF($E$2=6,a!D2019,""))))))</f>
        <v>#N/A</v>
      </c>
      <c r="O151" s="76" t="e">
        <f>IF($E$2=1,a!E1269,IF($E$2=2,a!E1419,IF($E$2=3,a!E1569,IF($E$2=4,a!E1719,IF($E$2=5,a!E1869,IF($E$2=6,a!E2019,""))))))</f>
        <v>#N/A</v>
      </c>
      <c r="P151" s="12" t="e">
        <f>IF($E$2=1,a!F1269,IF($E$2=2,a!F1419,IF($E$2=3,a!F1569,IF($E$2=4,a!F1719,IF($E$2=5,a!F1869,IF($E$2=6,a!F2019,""))))))</f>
        <v>#N/A</v>
      </c>
      <c r="Q151" s="12"/>
      <c r="R151" s="12"/>
      <c r="S151" s="76"/>
      <c r="T151" s="12"/>
      <c r="V151" s="12" t="e">
        <f>IF($E$2=6,a!D3119,"")</f>
        <v>#N/A</v>
      </c>
      <c r="W151" s="76" t="e">
        <f>IF($E$2=6,a!E3119,"")</f>
        <v>#N/A</v>
      </c>
      <c r="X151" s="12" t="e">
        <f>IF($E$2=6,a!F3119,"")</f>
        <v>#N/A</v>
      </c>
      <c r="Z151" s="12"/>
      <c r="AA151" s="76"/>
      <c r="AB151" s="12"/>
      <c r="AD151" s="12" t="e">
        <f>IF($E$2=1,a!D3519,IF($E$2=2,a!D3679,IF($E$2=3,a!D3839,IF($E$2=91,a!D3999,IF($E$2=92,a!D4159,"")))))</f>
        <v>#N/A</v>
      </c>
      <c r="AE151" s="76" t="e">
        <f>IF($E$2=1,a!E3519,IF($E$2=2,a!E3679,IF($E$2=3,a!E3839,IF($E$2=91,a!E3999,IF($E$2=92,a!E4159,"")))))</f>
        <v>#N/A</v>
      </c>
      <c r="AF151" s="12">
        <v>148</v>
      </c>
      <c r="AH151" s="12"/>
      <c r="AI151" s="76"/>
      <c r="AJ151" s="77"/>
      <c r="AK151" s="162"/>
      <c r="AL151" s="162"/>
      <c r="AM151" s="162"/>
    </row>
    <row r="152" spans="2:39" x14ac:dyDescent="0.4">
      <c r="B152" s="12" t="e">
        <f t="shared" si="23"/>
        <v>#N/A</v>
      </c>
      <c r="C152" s="76" t="e">
        <f t="shared" si="24"/>
        <v>#N/A</v>
      </c>
      <c r="D152" s="12" t="e">
        <f t="shared" si="25"/>
        <v>#N/A</v>
      </c>
      <c r="F152" s="12"/>
      <c r="G152" s="76"/>
      <c r="H152" s="12"/>
      <c r="J152" s="12"/>
      <c r="K152" s="76"/>
      <c r="L152" s="12"/>
      <c r="M152" s="161"/>
      <c r="N152" s="12" t="e">
        <f>IF($E$2=1,a!D1270,IF($E$2=2,a!D1420,IF($E$2=3,a!D1570,IF($E$2=4,a!D1720,IF($E$2=5,a!D1870,IF($E$2=6,a!D2020,""))))))</f>
        <v>#N/A</v>
      </c>
      <c r="O152" s="76" t="e">
        <f>IF($E$2=1,a!E1270,IF($E$2=2,a!E1420,IF($E$2=3,a!E1570,IF($E$2=4,a!E1720,IF($E$2=5,a!E1870,IF($E$2=6,a!E2020,""))))))</f>
        <v>#N/A</v>
      </c>
      <c r="P152" s="12" t="e">
        <f>IF($E$2=1,a!F1270,IF($E$2=2,a!F1420,IF($E$2=3,a!F1570,IF($E$2=4,a!F1720,IF($E$2=5,a!F1870,IF($E$2=6,a!F2020,""))))))</f>
        <v>#N/A</v>
      </c>
      <c r="Q152" s="12"/>
      <c r="R152" s="12"/>
      <c r="S152" s="76"/>
      <c r="T152" s="12"/>
      <c r="V152" s="12" t="e">
        <f>IF($E$2=6,a!D3120,"")</f>
        <v>#N/A</v>
      </c>
      <c r="W152" s="76" t="e">
        <f>IF($E$2=6,a!E3120,"")</f>
        <v>#N/A</v>
      </c>
      <c r="X152" s="12" t="e">
        <f>IF($E$2=6,a!F3120,"")</f>
        <v>#N/A</v>
      </c>
      <c r="Z152" s="12"/>
      <c r="AA152" s="76"/>
      <c r="AB152" s="12"/>
      <c r="AD152" s="12" t="e">
        <f>IF($E$2=1,a!D3520,IF($E$2=2,a!D3680,IF($E$2=3,a!D3840,IF($E$2=91,a!D4000,IF($E$2=92,a!D4160,"")))))</f>
        <v>#N/A</v>
      </c>
      <c r="AE152" s="76" t="e">
        <f>IF($E$2=1,a!E3520,IF($E$2=2,a!E3680,IF($E$2=3,a!E3840,IF($E$2=91,a!E4000,IF($E$2=92,a!E4160,"")))))</f>
        <v>#N/A</v>
      </c>
      <c r="AF152" s="12">
        <v>149</v>
      </c>
      <c r="AH152" s="12"/>
      <c r="AI152" s="76"/>
      <c r="AJ152" s="77"/>
      <c r="AK152" s="162"/>
      <c r="AL152" s="162"/>
      <c r="AM152" s="162"/>
    </row>
    <row r="153" spans="2:39" x14ac:dyDescent="0.4">
      <c r="B153" s="12" t="e">
        <f t="shared" si="23"/>
        <v>#N/A</v>
      </c>
      <c r="C153" s="76" t="e">
        <f t="shared" si="24"/>
        <v>#N/A</v>
      </c>
      <c r="D153" s="12" t="e">
        <f t="shared" si="25"/>
        <v>#N/A</v>
      </c>
      <c r="F153" s="12"/>
      <c r="G153" s="76"/>
      <c r="H153" s="12"/>
      <c r="J153" s="12"/>
      <c r="K153" s="76"/>
      <c r="L153" s="12"/>
      <c r="M153" s="161"/>
      <c r="N153" s="12" t="e">
        <f>IF($E$2=1,a!D1271,IF($E$2=2,a!D1421,IF($E$2=3,a!D1571,IF($E$2=4,a!D1721,IF($E$2=5,a!D1871,IF($E$2=6,a!D2021,""))))))</f>
        <v>#N/A</v>
      </c>
      <c r="O153" s="76" t="e">
        <f>IF($E$2=1,a!E1271,IF($E$2=2,a!E1421,IF($E$2=3,a!E1571,IF($E$2=4,a!E1721,IF($E$2=5,a!E1871,IF($E$2=6,a!E2021,""))))))</f>
        <v>#N/A</v>
      </c>
      <c r="P153" s="12" t="e">
        <f>IF($E$2=1,a!F1271,IF($E$2=2,a!F1421,IF($E$2=3,a!F1571,IF($E$2=4,a!F1721,IF($E$2=5,a!F1871,IF($E$2=6,a!F2021,""))))))</f>
        <v>#N/A</v>
      </c>
      <c r="Q153" s="12"/>
      <c r="R153" s="12"/>
      <c r="S153" s="76"/>
      <c r="T153" s="12"/>
      <c r="V153" s="12" t="e">
        <f>IF($E$2=6,a!D3121,"")</f>
        <v>#N/A</v>
      </c>
      <c r="W153" s="76" t="e">
        <f>IF($E$2=6,a!E3121,"")</f>
        <v>#N/A</v>
      </c>
      <c r="X153" s="12" t="e">
        <f>IF($E$2=6,a!F3121,"")</f>
        <v>#N/A</v>
      </c>
      <c r="Z153" s="12"/>
      <c r="AA153" s="76"/>
      <c r="AB153" s="12"/>
      <c r="AD153" s="12" t="e">
        <f>IF($E$2=1,a!D3521,IF($E$2=2,a!D3681,IF($E$2=3,a!D3841,IF($E$2=91,a!D4001,IF($E$2=92,a!D4161,"")))))</f>
        <v>#N/A</v>
      </c>
      <c r="AE153" s="76" t="e">
        <f>IF($E$2=1,a!E3521,IF($E$2=2,a!E3681,IF($E$2=3,a!E3841,IF($E$2=91,a!E4001,IF($E$2=92,a!E4161,"")))))</f>
        <v>#N/A</v>
      </c>
      <c r="AF153" s="12">
        <v>150</v>
      </c>
      <c r="AH153" s="12"/>
      <c r="AI153" s="76"/>
      <c r="AJ153" s="77"/>
      <c r="AK153" s="162"/>
      <c r="AL153" s="162"/>
      <c r="AM153" s="162"/>
    </row>
    <row r="154" spans="2:39" x14ac:dyDescent="0.4">
      <c r="B154" s="12" t="e">
        <f t="shared" si="23"/>
        <v>#N/A</v>
      </c>
      <c r="C154" s="76" t="e">
        <f t="shared" si="24"/>
        <v>#N/A</v>
      </c>
      <c r="D154" s="12" t="e">
        <f t="shared" si="25"/>
        <v>#N/A</v>
      </c>
      <c r="F154" s="12"/>
      <c r="G154" s="76"/>
      <c r="H154" s="12"/>
      <c r="J154" s="12"/>
      <c r="K154" s="76"/>
      <c r="L154" s="12"/>
      <c r="M154" s="161"/>
      <c r="N154" s="12" t="e">
        <f>IF($E$2=1,a!D1272,IF($E$2=2,a!D1422,IF($E$2=3,a!D1572,IF($E$2=4,a!D1722,IF($E$2=5,a!D1872,IF($E$2=6,a!D2022,""))))))</f>
        <v>#N/A</v>
      </c>
      <c r="O154" s="76" t="e">
        <f>IF($E$2=1,a!E1272,IF($E$2=2,a!E1422,IF($E$2=3,a!E1572,IF($E$2=4,a!E1722,IF($E$2=5,a!E1872,IF($E$2=6,a!E2022,""))))))</f>
        <v>#N/A</v>
      </c>
      <c r="P154" s="12" t="e">
        <f>IF($E$2=1,a!F1272,IF($E$2=2,a!F1422,IF($E$2=3,a!F1572,IF($E$2=4,a!F1722,IF($E$2=5,a!F1872,IF($E$2=6,a!F2022,""))))))</f>
        <v>#N/A</v>
      </c>
      <c r="Q154" s="12"/>
      <c r="R154" s="12"/>
      <c r="S154" s="76"/>
      <c r="T154" s="12"/>
      <c r="V154" s="12" t="e">
        <f>IF($E$2=6,a!D3122,"")</f>
        <v>#N/A</v>
      </c>
      <c r="W154" s="76" t="e">
        <f>IF($E$2=6,a!E3122,"")</f>
        <v>#N/A</v>
      </c>
      <c r="X154" s="12" t="e">
        <f>IF($E$2=6,a!F3122,"")</f>
        <v>#N/A</v>
      </c>
      <c r="Z154" s="12"/>
      <c r="AA154" s="76"/>
      <c r="AB154" s="12"/>
      <c r="AD154" s="12" t="e">
        <f>IF($E$2=1,a!D3522,IF($E$2=2,a!D3682,IF($E$2=3,a!D3842,IF($E$2=91,a!D4002,IF($E$2=92,a!D4162,"")))))</f>
        <v>#N/A</v>
      </c>
      <c r="AE154" s="76" t="e">
        <f>IF($E$2=1,a!E3522,IF($E$2=2,a!E3682,IF($E$2=3,a!E3842,IF($E$2=91,a!E4002,IF($E$2=92,a!E4162,"")))))</f>
        <v>#N/A</v>
      </c>
      <c r="AF154" s="12">
        <v>151</v>
      </c>
      <c r="AH154" s="12"/>
      <c r="AI154" s="76"/>
      <c r="AJ154" s="77"/>
      <c r="AK154" s="162"/>
      <c r="AL154" s="162"/>
      <c r="AM154" s="162"/>
    </row>
    <row r="155" spans="2:39" x14ac:dyDescent="0.4">
      <c r="B155" s="12" t="e">
        <f t="shared" si="23"/>
        <v>#N/A</v>
      </c>
      <c r="C155" s="76" t="e">
        <f t="shared" si="24"/>
        <v>#N/A</v>
      </c>
      <c r="D155" s="12" t="e">
        <f t="shared" si="25"/>
        <v>#N/A</v>
      </c>
      <c r="F155" s="12"/>
      <c r="G155" s="76"/>
      <c r="H155" s="12"/>
      <c r="J155" s="12"/>
      <c r="K155" s="76"/>
      <c r="L155" s="12"/>
      <c r="M155" s="161"/>
      <c r="N155" s="12" t="e">
        <f>IF($E$2=1,a!D1273,IF($E$2=2,a!D1423,IF($E$2=3,a!D1573,IF($E$2=4,a!D1723,IF($E$2=5,a!D1873,IF($E$2=6,a!D2023,""))))))</f>
        <v>#N/A</v>
      </c>
      <c r="O155" s="76" t="e">
        <f>IF($E$2=1,a!E1273,IF($E$2=2,a!E1423,IF($E$2=3,a!E1573,IF($E$2=4,a!E1723,IF($E$2=5,a!E1873,IF($E$2=6,a!E2023,""))))))</f>
        <v>#N/A</v>
      </c>
      <c r="P155" s="12" t="e">
        <f>IF($E$2=1,a!F1273,IF($E$2=2,a!F1423,IF($E$2=3,a!F1573,IF($E$2=4,a!F1723,IF($E$2=5,a!F1873,IF($E$2=6,a!F2023,""))))))</f>
        <v>#N/A</v>
      </c>
      <c r="Q155" s="12"/>
      <c r="R155" s="12"/>
      <c r="S155" s="76"/>
      <c r="T155" s="12"/>
      <c r="V155" s="12" t="e">
        <f>IF($E$2=6,a!D3123,"")</f>
        <v>#N/A</v>
      </c>
      <c r="W155" s="76" t="e">
        <f>IF($E$2=6,a!E3123,"")</f>
        <v>#N/A</v>
      </c>
      <c r="X155" s="12" t="e">
        <f>IF($E$2=6,a!F3123,"")</f>
        <v>#N/A</v>
      </c>
      <c r="Z155" s="12"/>
      <c r="AA155" s="76"/>
      <c r="AB155" s="12"/>
      <c r="AD155" s="12" t="e">
        <f>IF($E$2=1,a!D3523,IF($E$2=2,a!D3683,IF($E$2=3,a!D3843,IF($E$2=91,a!D4003,IF($E$2=92,a!D4163,"")))))</f>
        <v>#N/A</v>
      </c>
      <c r="AE155" s="76" t="e">
        <f>IF($E$2=1,a!E3523,IF($E$2=2,a!E3683,IF($E$2=3,a!E3843,IF($E$2=91,a!E4003,IF($E$2=92,a!E4163,"")))))</f>
        <v>#N/A</v>
      </c>
      <c r="AF155" s="12">
        <v>152</v>
      </c>
      <c r="AH155" s="12"/>
      <c r="AI155" s="76"/>
      <c r="AJ155" s="77"/>
      <c r="AK155" s="162"/>
      <c r="AL155" s="162"/>
      <c r="AM155" s="162"/>
    </row>
    <row r="156" spans="2:39" x14ac:dyDescent="0.4">
      <c r="B156" s="12" t="e">
        <f t="shared" si="23"/>
        <v>#N/A</v>
      </c>
      <c r="C156" s="76" t="e">
        <f t="shared" si="24"/>
        <v>#N/A</v>
      </c>
      <c r="D156" s="12" t="e">
        <f t="shared" si="25"/>
        <v>#N/A</v>
      </c>
      <c r="F156" s="12"/>
      <c r="G156" s="76"/>
      <c r="H156" s="12"/>
      <c r="J156" s="12"/>
      <c r="K156" s="76"/>
      <c r="L156" s="12"/>
      <c r="M156" s="161"/>
      <c r="N156" s="12" t="e">
        <f>IF($E$2=1,a!D1274,IF($E$2=2,a!D1424,IF($E$2=3,a!D1574,IF($E$2=4,a!D1724,IF($E$2=5,a!D1874,IF($E$2=6,a!D2024,""))))))</f>
        <v>#N/A</v>
      </c>
      <c r="O156" s="76" t="e">
        <f>IF($E$2=1,a!E1274,IF($E$2=2,a!E1424,IF($E$2=3,a!E1574,IF($E$2=4,a!E1724,IF($E$2=5,a!E1874,IF($E$2=6,a!E2024,""))))))</f>
        <v>#N/A</v>
      </c>
      <c r="P156" s="12" t="e">
        <f>IF($E$2=1,a!F1274,IF($E$2=2,a!F1424,IF($E$2=3,a!F1574,IF($E$2=4,a!F1724,IF($E$2=5,a!F1874,IF($E$2=6,a!F2024,""))))))</f>
        <v>#N/A</v>
      </c>
      <c r="Q156" s="12"/>
      <c r="R156" s="12"/>
      <c r="S156" s="76"/>
      <c r="T156" s="12"/>
      <c r="V156" s="12" t="e">
        <f>IF($E$2=6,a!D3124,"")</f>
        <v>#N/A</v>
      </c>
      <c r="W156" s="76" t="e">
        <f>IF($E$2=6,a!E3124,"")</f>
        <v>#N/A</v>
      </c>
      <c r="X156" s="12" t="e">
        <f>IF($E$2=6,a!F3124,"")</f>
        <v>#N/A</v>
      </c>
      <c r="Z156" s="12"/>
      <c r="AA156" s="76"/>
      <c r="AB156" s="12"/>
      <c r="AD156" s="12" t="e">
        <f>IF($E$2=1,a!D3524,IF($E$2=2,a!D3684,IF($E$2=3,a!D3844,IF($E$2=91,a!D4004,IF($E$2=92,a!D4164,"")))))</f>
        <v>#N/A</v>
      </c>
      <c r="AE156" s="76" t="e">
        <f>IF($E$2=1,a!E3524,IF($E$2=2,a!E3684,IF($E$2=3,a!E3844,IF($E$2=91,a!E4004,IF($E$2=92,a!E4164,"")))))</f>
        <v>#N/A</v>
      </c>
      <c r="AF156" s="12">
        <v>153</v>
      </c>
      <c r="AH156" s="12"/>
      <c r="AI156" s="76"/>
      <c r="AJ156" s="77"/>
      <c r="AK156" s="162"/>
      <c r="AL156" s="162"/>
      <c r="AM156" s="162"/>
    </row>
    <row r="157" spans="2:39" x14ac:dyDescent="0.4">
      <c r="B157" s="12" t="e">
        <f t="shared" ref="B157:D158" si="26">IF($C$2=1,"",IF($C$2=2,"",IF($C$2=3,"",IF($C$2=4,"",IF($C$2=5,"",IF($C$2=6,"",IF($C$2=7,AD157,IF($C$2=8,"",""))))))))</f>
        <v>#N/A</v>
      </c>
      <c r="C157" s="76" t="e">
        <f t="shared" si="26"/>
        <v>#N/A</v>
      </c>
      <c r="D157" s="12" t="e">
        <f t="shared" si="26"/>
        <v>#N/A</v>
      </c>
      <c r="F157" s="12"/>
      <c r="G157" s="76"/>
      <c r="H157" s="12"/>
      <c r="J157" s="12"/>
      <c r="K157" s="76"/>
      <c r="L157" s="12"/>
      <c r="M157" s="161"/>
      <c r="N157" s="12"/>
      <c r="O157" s="76"/>
      <c r="P157" s="12"/>
      <c r="Q157" s="12"/>
      <c r="R157" s="12"/>
      <c r="S157" s="76"/>
      <c r="T157" s="12"/>
      <c r="V157" s="12"/>
      <c r="W157" s="76"/>
      <c r="X157" s="12"/>
      <c r="Z157" s="12"/>
      <c r="AA157" s="76"/>
      <c r="AB157" s="12"/>
      <c r="AD157" s="12" t="e">
        <f>IF($E$2=1,a!D3525,IF($E$2=2,a!D3685,IF($E$2=3,a!D3845,IF($E$2=91,a!D4005,IF($E$2=92,a!D4165,"")))))</f>
        <v>#N/A</v>
      </c>
      <c r="AE157" s="76" t="e">
        <f>IF($E$2=1,a!E3525,IF($E$2=2,a!E3685,IF($E$2=3,a!E3845,IF($E$2=91,a!E4005,IF($E$2=92,a!E4165,"")))))</f>
        <v>#N/A</v>
      </c>
      <c r="AF157" s="12">
        <v>154</v>
      </c>
      <c r="AH157" s="12"/>
      <c r="AI157" s="76"/>
      <c r="AJ157" s="77"/>
      <c r="AK157" s="162"/>
      <c r="AL157" s="162"/>
      <c r="AM157" s="162"/>
    </row>
    <row r="158" spans="2:39" x14ac:dyDescent="0.4">
      <c r="B158" s="12" t="e">
        <f t="shared" si="26"/>
        <v>#N/A</v>
      </c>
      <c r="C158" s="76" t="e">
        <f t="shared" si="26"/>
        <v>#N/A</v>
      </c>
      <c r="D158" s="12" t="e">
        <f t="shared" si="26"/>
        <v>#N/A</v>
      </c>
      <c r="F158" s="12"/>
      <c r="G158" s="76"/>
      <c r="H158" s="12"/>
      <c r="J158" s="12"/>
      <c r="K158" s="76"/>
      <c r="L158" s="12"/>
      <c r="M158" s="161"/>
      <c r="N158" s="12"/>
      <c r="O158" s="76"/>
      <c r="P158" s="12"/>
      <c r="Q158" s="12"/>
      <c r="R158" s="12"/>
      <c r="S158" s="76"/>
      <c r="T158" s="12"/>
      <c r="V158" s="12"/>
      <c r="W158" s="76"/>
      <c r="X158" s="12"/>
      <c r="Z158" s="12"/>
      <c r="AA158" s="76"/>
      <c r="AB158" s="12"/>
      <c r="AD158" s="12" t="e">
        <f>IF($E$2=1,a!D3526,IF($E$2=2,a!D3686,IF($E$2=3,a!D3846,IF($E$2=91,a!D4006,IF($E$2=92,a!D4166,"")))))</f>
        <v>#N/A</v>
      </c>
      <c r="AE158" s="76" t="e">
        <f>IF($E$2=1,a!E3526,IF($E$2=2,a!E3686,IF($E$2=3,a!E3846,IF($E$2=91,a!E4006,IF($E$2=92,a!E4166,"")))))</f>
        <v>#N/A</v>
      </c>
      <c r="AF158" s="12">
        <v>155</v>
      </c>
      <c r="AH158" s="12"/>
      <c r="AI158" s="76"/>
      <c r="AJ158" s="77"/>
      <c r="AK158" s="162"/>
      <c r="AL158" s="162"/>
      <c r="AM158" s="162"/>
    </row>
    <row r="159" spans="2:39" x14ac:dyDescent="0.4">
      <c r="B159" s="12" t="e">
        <f t="shared" ref="B159:C166" si="27">IF($C$2=1,"",IF($C$2=2,"",IF($C$2=3,"",IF($C$2=4,"",IF($C$2=5,"",IF($C$2=6,"",IF($C$2=7,AD159,IF($C$2=8,"",""))))))))</f>
        <v>#N/A</v>
      </c>
      <c r="C159" s="76" t="e">
        <f t="shared" si="27"/>
        <v>#N/A</v>
      </c>
      <c r="D159" s="12" t="e">
        <f t="shared" ref="D159:D166" si="28">IF($C$2=1,"",IF($C$2=2,"",IF($C$2=3,"",IF($C$2=4,"",IF($C$2=5,"",IF($C$2=6,"",IF($C$2=7,AF159,IF($C$2=8,"",""))))))))</f>
        <v>#N/A</v>
      </c>
      <c r="F159" s="12"/>
      <c r="G159" s="76"/>
      <c r="H159" s="12"/>
      <c r="J159" s="12"/>
      <c r="K159" s="76"/>
      <c r="L159" s="12"/>
      <c r="M159" s="161"/>
      <c r="N159" s="12"/>
      <c r="O159" s="76"/>
      <c r="P159" s="12"/>
      <c r="Q159" s="12"/>
      <c r="R159" s="12"/>
      <c r="S159" s="76"/>
      <c r="T159" s="12"/>
      <c r="V159" s="12"/>
      <c r="W159" s="76"/>
      <c r="X159" s="12"/>
      <c r="Z159" s="12"/>
      <c r="AA159" s="76"/>
      <c r="AB159" s="12"/>
      <c r="AD159" s="12" t="e">
        <f>IF($E$2=1,a!D3527,IF($E$2=2,a!D3687,IF($E$2=3,a!D3847,IF($E$2=91,a!D4007,IF($E$2=92,a!D4167,"")))))</f>
        <v>#N/A</v>
      </c>
      <c r="AE159" s="76" t="e">
        <f>IF($E$2=1,a!E3527,IF($E$2=2,a!E3687,IF($E$2=3,a!E3847,IF($E$2=91,a!E4007,IF($E$2=92,a!E4167,"")))))</f>
        <v>#N/A</v>
      </c>
      <c r="AF159" s="12">
        <v>156</v>
      </c>
      <c r="AH159" s="12"/>
      <c r="AI159" s="76"/>
      <c r="AJ159" s="77"/>
      <c r="AK159" s="162"/>
      <c r="AL159" s="162"/>
      <c r="AM159" s="162"/>
    </row>
    <row r="160" spans="2:39" x14ac:dyDescent="0.4">
      <c r="B160" s="12" t="e">
        <f t="shared" si="27"/>
        <v>#N/A</v>
      </c>
      <c r="C160" s="76" t="e">
        <f t="shared" si="27"/>
        <v>#N/A</v>
      </c>
      <c r="D160" s="12" t="e">
        <f t="shared" si="28"/>
        <v>#N/A</v>
      </c>
      <c r="F160" s="12"/>
      <c r="G160" s="76"/>
      <c r="H160" s="12"/>
      <c r="J160" s="12"/>
      <c r="K160" s="76"/>
      <c r="L160" s="12"/>
      <c r="M160" s="161"/>
      <c r="N160" s="12"/>
      <c r="O160" s="76"/>
      <c r="P160" s="12"/>
      <c r="Q160" s="12"/>
      <c r="R160" s="12"/>
      <c r="S160" s="76"/>
      <c r="T160" s="12"/>
      <c r="V160" s="12"/>
      <c r="W160" s="76"/>
      <c r="X160" s="12"/>
      <c r="Z160" s="12"/>
      <c r="AA160" s="76"/>
      <c r="AB160" s="12"/>
      <c r="AD160" s="12" t="e">
        <f>IF($E$2=1,a!D3528,IF($E$2=2,a!D3688,IF($E$2=3,a!D3848,IF($E$2=91,a!D4008,IF($E$2=92,a!D4168,"")))))</f>
        <v>#N/A</v>
      </c>
      <c r="AE160" s="76" t="e">
        <f>IF($E$2=1,a!E3528,IF($E$2=2,a!E3688,IF($E$2=3,a!E3848,IF($E$2=91,a!E4008,IF($E$2=92,a!E4168,"")))))</f>
        <v>#N/A</v>
      </c>
      <c r="AF160" s="12">
        <v>157</v>
      </c>
      <c r="AH160" s="12"/>
      <c r="AI160" s="76"/>
      <c r="AJ160" s="77"/>
      <c r="AK160" s="162"/>
      <c r="AL160" s="162"/>
      <c r="AM160" s="162"/>
    </row>
    <row r="161" spans="2:39" x14ac:dyDescent="0.4">
      <c r="B161" s="12" t="e">
        <f t="shared" si="27"/>
        <v>#N/A</v>
      </c>
      <c r="C161" s="76" t="e">
        <f t="shared" si="27"/>
        <v>#N/A</v>
      </c>
      <c r="D161" s="12" t="e">
        <f t="shared" si="28"/>
        <v>#N/A</v>
      </c>
      <c r="F161" s="12"/>
      <c r="G161" s="76"/>
      <c r="H161" s="12"/>
      <c r="J161" s="12"/>
      <c r="K161" s="76"/>
      <c r="L161" s="12"/>
      <c r="M161" s="161"/>
      <c r="N161" s="12"/>
      <c r="O161" s="76"/>
      <c r="P161" s="12"/>
      <c r="Q161" s="12"/>
      <c r="R161" s="12"/>
      <c r="S161" s="76"/>
      <c r="T161" s="12"/>
      <c r="V161" s="12"/>
      <c r="W161" s="76"/>
      <c r="X161" s="12"/>
      <c r="Z161" s="12"/>
      <c r="AA161" s="76"/>
      <c r="AB161" s="12"/>
      <c r="AD161" s="12" t="e">
        <f>IF($E$2=1,a!D3529,IF($E$2=2,a!D3689,IF($E$2=3,a!D3849,IF($E$2=91,a!D4009,IF($E$2=92,a!D4169,"")))))</f>
        <v>#N/A</v>
      </c>
      <c r="AE161" s="76" t="e">
        <f>IF($E$2=1,a!E3529,IF($E$2=2,a!E3689,IF($E$2=3,a!E3849,IF($E$2=91,a!E4009,IF($E$2=92,a!E4169,"")))))</f>
        <v>#N/A</v>
      </c>
      <c r="AF161" s="12">
        <v>158</v>
      </c>
      <c r="AH161" s="12"/>
      <c r="AI161" s="76"/>
      <c r="AJ161" s="77"/>
      <c r="AK161" s="162"/>
      <c r="AL161" s="162"/>
      <c r="AM161" s="162"/>
    </row>
    <row r="162" spans="2:39" x14ac:dyDescent="0.4">
      <c r="B162" s="12" t="e">
        <f t="shared" si="27"/>
        <v>#N/A</v>
      </c>
      <c r="C162" s="76" t="e">
        <f t="shared" si="27"/>
        <v>#N/A</v>
      </c>
      <c r="D162" s="12" t="e">
        <f t="shared" si="28"/>
        <v>#N/A</v>
      </c>
      <c r="F162" s="12"/>
      <c r="G162" s="76"/>
      <c r="H162" s="12"/>
      <c r="J162" s="12"/>
      <c r="K162" s="76"/>
      <c r="L162" s="12"/>
      <c r="M162" s="161"/>
      <c r="N162" s="12"/>
      <c r="O162" s="76"/>
      <c r="P162" s="12"/>
      <c r="Q162" s="12"/>
      <c r="R162" s="12"/>
      <c r="S162" s="76"/>
      <c r="T162" s="12"/>
      <c r="V162" s="12"/>
      <c r="W162" s="76"/>
      <c r="X162" s="12"/>
      <c r="Z162" s="12"/>
      <c r="AA162" s="76"/>
      <c r="AB162" s="12"/>
      <c r="AD162" s="12" t="e">
        <f>IF($E$2=1,a!D3530,IF($E$2=2,a!D3690,IF($E$2=3,a!D3850,IF($E$2=91,a!D4010,IF($E$2=92,a!D4170,"")))))</f>
        <v>#N/A</v>
      </c>
      <c r="AE162" s="76" t="e">
        <f>IF($E$2=1,a!E3530,IF($E$2=2,a!E3690,IF($E$2=3,a!E3850,IF($E$2=91,a!E4010,IF($E$2=92,a!E4170,"")))))</f>
        <v>#N/A</v>
      </c>
      <c r="AF162" s="12">
        <v>159</v>
      </c>
      <c r="AH162" s="12"/>
      <c r="AI162" s="76"/>
      <c r="AJ162" s="77"/>
      <c r="AK162" s="162"/>
      <c r="AL162" s="162"/>
      <c r="AM162" s="162"/>
    </row>
    <row r="163" spans="2:39" x14ac:dyDescent="0.4">
      <c r="B163" s="12" t="e">
        <f t="shared" si="27"/>
        <v>#N/A</v>
      </c>
      <c r="C163" s="76" t="e">
        <f t="shared" si="27"/>
        <v>#N/A</v>
      </c>
      <c r="D163" s="12" t="e">
        <f t="shared" si="28"/>
        <v>#N/A</v>
      </c>
      <c r="F163" s="12"/>
      <c r="G163" s="76"/>
      <c r="H163" s="12"/>
      <c r="J163" s="12"/>
      <c r="K163" s="76"/>
      <c r="L163" s="12"/>
      <c r="M163" s="161"/>
      <c r="N163" s="12"/>
      <c r="O163" s="76"/>
      <c r="P163" s="12"/>
      <c r="Q163" s="12"/>
      <c r="R163" s="12"/>
      <c r="S163" s="76"/>
      <c r="T163" s="12"/>
      <c r="V163" s="12"/>
      <c r="W163" s="76"/>
      <c r="X163" s="12"/>
      <c r="Z163" s="12"/>
      <c r="AA163" s="76"/>
      <c r="AB163" s="12"/>
      <c r="AD163" s="12" t="e">
        <f>IF($E$2=1,a!D3531,IF($E$2=2,a!D3691,IF($E$2=3,a!D3851,IF($E$2=91,a!D4011,IF($E$2=92,a!D4171,"")))))</f>
        <v>#N/A</v>
      </c>
      <c r="AE163" s="76" t="e">
        <f>IF($E$2=1,a!E3531,IF($E$2=2,a!E3691,IF($E$2=3,a!E3851,IF($E$2=91,a!E4011,IF($E$2=92,a!E4171,"")))))</f>
        <v>#N/A</v>
      </c>
      <c r="AF163" s="12">
        <v>160</v>
      </c>
      <c r="AH163" s="12"/>
      <c r="AI163" s="76"/>
      <c r="AJ163" s="77"/>
      <c r="AK163" s="162"/>
      <c r="AL163" s="162"/>
      <c r="AM163" s="162"/>
    </row>
    <row r="164" spans="2:39" x14ac:dyDescent="0.4">
      <c r="B164" s="12" t="e">
        <f t="shared" si="27"/>
        <v>#N/A</v>
      </c>
      <c r="C164" s="76" t="e">
        <f t="shared" si="27"/>
        <v>#N/A</v>
      </c>
      <c r="D164" s="12" t="e">
        <f t="shared" si="28"/>
        <v>#N/A</v>
      </c>
      <c r="F164" s="12"/>
      <c r="G164" s="76"/>
      <c r="H164" s="12"/>
      <c r="J164" s="12"/>
      <c r="K164" s="76"/>
      <c r="L164" s="12"/>
      <c r="M164" s="161"/>
      <c r="N164" s="12"/>
      <c r="O164" s="76"/>
      <c r="P164" s="12"/>
      <c r="Q164" s="12"/>
      <c r="R164" s="12"/>
      <c r="S164" s="76"/>
      <c r="T164" s="12"/>
      <c r="V164" s="12"/>
      <c r="W164" s="76"/>
      <c r="X164" s="12"/>
      <c r="Z164" s="12"/>
      <c r="AA164" s="76"/>
      <c r="AB164" s="12"/>
      <c r="AD164" s="12" t="e">
        <f>IF($E$2=1,a!D3532,IF($E$2=2,a!D3692,IF($E$2=3,a!D3852,IF($E$2=91,a!D4012,IF($E$2=92,a!D4172,"")))))</f>
        <v>#N/A</v>
      </c>
      <c r="AE164" s="76" t="e">
        <f>IF($E$2=1,a!E3532,IF($E$2=2,a!E3692,IF($E$2=3,a!E3852,IF($E$2=91,a!E4012,IF($E$2=92,a!E4172,"")))))</f>
        <v>#N/A</v>
      </c>
      <c r="AF164" s="12">
        <v>161</v>
      </c>
      <c r="AH164" s="12"/>
      <c r="AI164" s="76"/>
      <c r="AJ164" s="77"/>
      <c r="AK164" s="162"/>
      <c r="AL164" s="162"/>
      <c r="AM164" s="162"/>
    </row>
    <row r="165" spans="2:39" x14ac:dyDescent="0.4">
      <c r="B165" s="12" t="e">
        <f t="shared" si="27"/>
        <v>#N/A</v>
      </c>
      <c r="C165" s="76" t="e">
        <f t="shared" si="27"/>
        <v>#N/A</v>
      </c>
      <c r="D165" s="12" t="e">
        <f t="shared" si="28"/>
        <v>#N/A</v>
      </c>
      <c r="F165" s="12"/>
      <c r="G165" s="76"/>
      <c r="H165" s="12"/>
      <c r="J165" s="12"/>
      <c r="K165" s="76"/>
      <c r="L165" s="12"/>
      <c r="M165" s="161"/>
      <c r="N165" s="12"/>
      <c r="O165" s="76"/>
      <c r="P165" s="12"/>
      <c r="Q165" s="12"/>
      <c r="R165" s="12"/>
      <c r="S165" s="76"/>
      <c r="T165" s="12"/>
      <c r="V165" s="12"/>
      <c r="W165" s="76"/>
      <c r="X165" s="12"/>
      <c r="Z165" s="12"/>
      <c r="AA165" s="76"/>
      <c r="AB165" s="12"/>
      <c r="AD165" s="12" t="e">
        <f>IF($E$2=1,a!D3533,IF($E$2=2,a!D3693,IF($E$2=3,a!D3853,IF($E$2=91,a!D4013,IF($E$2=92,a!D4173,"")))))</f>
        <v>#N/A</v>
      </c>
      <c r="AE165" s="76" t="e">
        <f>IF($E$2=1,a!E3533,IF($E$2=2,a!E3693,IF($E$2=3,a!E3853,IF($E$2=91,a!E4013,IF($E$2=92,a!E4173,"")))))</f>
        <v>#N/A</v>
      </c>
      <c r="AF165" s="12">
        <v>162</v>
      </c>
      <c r="AH165" s="12"/>
      <c r="AI165" s="76"/>
      <c r="AJ165" s="77"/>
      <c r="AK165" s="162"/>
      <c r="AL165" s="162"/>
      <c r="AM165" s="162"/>
    </row>
    <row r="166" spans="2:39" x14ac:dyDescent="0.4">
      <c r="B166" s="12" t="e">
        <f t="shared" si="27"/>
        <v>#N/A</v>
      </c>
      <c r="C166" s="76" t="e">
        <f t="shared" si="27"/>
        <v>#N/A</v>
      </c>
      <c r="D166" s="12" t="e">
        <f t="shared" si="28"/>
        <v>#N/A</v>
      </c>
      <c r="F166" s="12"/>
      <c r="G166" s="76"/>
      <c r="H166" s="12"/>
      <c r="J166" s="12"/>
      <c r="K166" s="76"/>
      <c r="L166" s="12"/>
      <c r="M166" s="161"/>
      <c r="N166" s="12"/>
      <c r="O166" s="76"/>
      <c r="P166" s="12"/>
      <c r="Q166" s="12"/>
      <c r="R166" s="12"/>
      <c r="S166" s="76"/>
      <c r="T166" s="12"/>
      <c r="V166" s="12"/>
      <c r="W166" s="76"/>
      <c r="X166" s="12"/>
      <c r="Z166" s="12"/>
      <c r="AA166" s="76"/>
      <c r="AB166" s="12"/>
      <c r="AD166" s="12" t="e">
        <f>IF($E$2=1,a!D3534,IF($E$2=2,a!D3694,IF($E$2=3,a!D3854,IF($E$2=91,a!D4014,IF($E$2=92,a!D4174,"")))))</f>
        <v>#N/A</v>
      </c>
      <c r="AE166" s="76" t="e">
        <f>IF($E$2=1,a!E3534,IF($E$2=2,a!E3694,IF($E$2=3,a!E3854,IF($E$2=91,a!E4014,IF($E$2=92,a!E4174,"")))))</f>
        <v>#N/A</v>
      </c>
      <c r="AF166" s="12">
        <v>163</v>
      </c>
      <c r="AH166" s="12"/>
      <c r="AI166" s="76"/>
      <c r="AJ166" s="77"/>
      <c r="AK166" s="162"/>
      <c r="AL166" s="162"/>
      <c r="AM166" s="162"/>
    </row>
  </sheetData>
  <sheetProtection algorithmName="SHA-512" hashValue="a402tFsAVt87pgvRlgt7lcBwsouHlmK226QXNrq4Km+Hl5YqW8KR3yupD4/zxKiIy9hNtyCBHfHam83/VdVnjQ==" saltValue="GQVz4Zds8CTbkkMcKWcnaQ==" spinCount="100000" sheet="1" formatCells="0" formatColumns="0" formatRows="0" insertColumns="0" insertRows="0" insertHyperlinks="0" deleteColumns="0" deleteRows="0" sort="0" autoFilter="0" pivotTables="0"/>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24"/>
  <sheetViews>
    <sheetView workbookViewId="0">
      <pane xSplit="1" ySplit="4" topLeftCell="B4099" activePane="bottomRight" state="frozen"/>
      <selection pane="topRight" activeCell="B1" sqref="B1"/>
      <selection pane="bottomLeft" activeCell="A5" sqref="A5"/>
      <selection pane="bottomRight" activeCell="G4102" sqref="G4102"/>
    </sheetView>
  </sheetViews>
  <sheetFormatPr defaultRowHeight="13.5" x14ac:dyDescent="0.4"/>
  <cols>
    <col min="1" max="1" width="3.625" style="1" customWidth="1"/>
    <col min="2" max="2" width="8.25" style="1" bestFit="1" customWidth="1"/>
    <col min="3" max="3" width="6.125" style="1" bestFit="1" customWidth="1"/>
    <col min="4" max="4" width="6.125" style="1" customWidth="1"/>
    <col min="5" max="5" width="12.625" style="2" customWidth="1"/>
    <col min="6" max="6" width="12.625" style="1" customWidth="1"/>
    <col min="7" max="7" width="9" style="1" customWidth="1"/>
    <col min="8" max="16384" width="9" style="1"/>
  </cols>
  <sheetData>
    <row r="1" spans="2:7" ht="17.25" customHeight="1" x14ac:dyDescent="0.4">
      <c r="B1" s="1" t="s">
        <v>381</v>
      </c>
      <c r="G1" s="1" t="s">
        <v>0</v>
      </c>
    </row>
    <row r="2" spans="2:7" ht="27" x14ac:dyDescent="0.4">
      <c r="B2" s="3" t="s">
        <v>1</v>
      </c>
      <c r="C2" s="3" t="s">
        <v>2</v>
      </c>
      <c r="D2" s="4" t="s">
        <v>3</v>
      </c>
      <c r="E2" s="5" t="s">
        <v>4</v>
      </c>
      <c r="F2" s="4" t="s">
        <v>5</v>
      </c>
    </row>
    <row r="3" spans="2:7" x14ac:dyDescent="0.4">
      <c r="B3" s="6"/>
      <c r="C3" s="6"/>
      <c r="D3" s="6"/>
      <c r="E3" s="7" t="s">
        <v>6</v>
      </c>
      <c r="F3" s="6" t="s">
        <v>7</v>
      </c>
    </row>
    <row r="4" spans="2:7" ht="15.75" x14ac:dyDescent="0.4">
      <c r="B4" s="8"/>
      <c r="C4" s="8"/>
      <c r="D4" s="8" t="s">
        <v>8</v>
      </c>
      <c r="E4" s="9" t="s">
        <v>9</v>
      </c>
      <c r="F4" s="9" t="s">
        <v>9</v>
      </c>
    </row>
    <row r="5" spans="2:7" x14ac:dyDescent="0.4">
      <c r="B5" s="155">
        <v>1</v>
      </c>
      <c r="C5" s="155">
        <v>1</v>
      </c>
      <c r="D5" s="155">
        <v>1</v>
      </c>
      <c r="E5" s="156">
        <v>4</v>
      </c>
      <c r="F5" s="155">
        <v>2</v>
      </c>
    </row>
    <row r="6" spans="2:7" x14ac:dyDescent="0.4">
      <c r="B6" s="155">
        <v>1</v>
      </c>
      <c r="C6" s="155">
        <v>1</v>
      </c>
      <c r="D6" s="155">
        <v>2</v>
      </c>
      <c r="E6" s="156">
        <v>6</v>
      </c>
      <c r="F6" s="155">
        <v>6</v>
      </c>
    </row>
    <row r="7" spans="2:7" x14ac:dyDescent="0.4">
      <c r="B7" s="155">
        <v>1</v>
      </c>
      <c r="C7" s="155">
        <v>1</v>
      </c>
      <c r="D7" s="155">
        <v>3</v>
      </c>
      <c r="E7" s="156">
        <v>8</v>
      </c>
      <c r="F7" s="155">
        <v>12</v>
      </c>
    </row>
    <row r="8" spans="2:7" x14ac:dyDescent="0.4">
      <c r="B8" s="155">
        <v>1</v>
      </c>
      <c r="C8" s="155">
        <v>1</v>
      </c>
      <c r="D8" s="155">
        <v>4</v>
      </c>
      <c r="E8" s="156">
        <v>8</v>
      </c>
      <c r="F8" s="155">
        <v>20</v>
      </c>
    </row>
    <row r="9" spans="2:7" x14ac:dyDescent="0.4">
      <c r="B9" s="155">
        <v>1</v>
      </c>
      <c r="C9" s="155">
        <v>1</v>
      </c>
      <c r="D9" s="155">
        <v>5</v>
      </c>
      <c r="E9" s="156">
        <v>8</v>
      </c>
      <c r="F9" s="155">
        <v>28</v>
      </c>
    </row>
    <row r="10" spans="2:7" x14ac:dyDescent="0.4">
      <c r="B10" s="155">
        <v>1</v>
      </c>
      <c r="C10" s="155">
        <v>1</v>
      </c>
      <c r="D10" s="155">
        <v>6</v>
      </c>
      <c r="E10" s="156">
        <v>10</v>
      </c>
      <c r="F10" s="155">
        <v>36</v>
      </c>
    </row>
    <row r="11" spans="2:7" x14ac:dyDescent="0.4">
      <c r="B11" s="155">
        <v>1</v>
      </c>
      <c r="C11" s="155">
        <v>1</v>
      </c>
      <c r="D11" s="155">
        <v>7</v>
      </c>
      <c r="E11" s="156">
        <v>9</v>
      </c>
      <c r="F11" s="155">
        <v>46</v>
      </c>
    </row>
    <row r="12" spans="2:7" x14ac:dyDescent="0.4">
      <c r="B12" s="155">
        <v>1</v>
      </c>
      <c r="C12" s="155">
        <v>1</v>
      </c>
      <c r="D12" s="155">
        <v>8</v>
      </c>
      <c r="E12" s="156">
        <v>10</v>
      </c>
      <c r="F12" s="155">
        <v>55</v>
      </c>
    </row>
    <row r="13" spans="2:7" x14ac:dyDescent="0.4">
      <c r="B13" s="155">
        <v>1</v>
      </c>
      <c r="C13" s="155">
        <v>1</v>
      </c>
      <c r="D13" s="155">
        <v>9</v>
      </c>
      <c r="E13" s="156">
        <v>11</v>
      </c>
      <c r="F13" s="155">
        <v>65</v>
      </c>
    </row>
    <row r="14" spans="2:7" x14ac:dyDescent="0.4">
      <c r="B14" s="155">
        <v>1</v>
      </c>
      <c r="C14" s="155">
        <v>1</v>
      </c>
      <c r="D14" s="155">
        <v>10</v>
      </c>
      <c r="E14" s="156">
        <v>10</v>
      </c>
      <c r="F14" s="155">
        <v>76</v>
      </c>
    </row>
    <row r="15" spans="2:7" x14ac:dyDescent="0.4">
      <c r="B15" s="155">
        <v>1</v>
      </c>
      <c r="C15" s="155">
        <v>1</v>
      </c>
      <c r="D15" s="155">
        <v>11</v>
      </c>
      <c r="E15" s="156">
        <v>16</v>
      </c>
      <c r="F15" s="155">
        <v>86</v>
      </c>
    </row>
    <row r="16" spans="2:7" x14ac:dyDescent="0.4">
      <c r="B16" s="12">
        <v>1</v>
      </c>
      <c r="C16" s="155">
        <v>1</v>
      </c>
      <c r="D16" s="12">
        <v>12</v>
      </c>
      <c r="E16" s="13">
        <v>17</v>
      </c>
      <c r="F16" s="12">
        <v>102</v>
      </c>
    </row>
    <row r="17" spans="2:6" x14ac:dyDescent="0.4">
      <c r="B17" s="12">
        <v>1</v>
      </c>
      <c r="C17" s="155">
        <v>1</v>
      </c>
      <c r="D17" s="12">
        <v>13</v>
      </c>
      <c r="E17" s="13">
        <v>20</v>
      </c>
      <c r="F17" s="12">
        <v>119</v>
      </c>
    </row>
    <row r="18" spans="2:6" x14ac:dyDescent="0.4">
      <c r="B18" s="12">
        <v>1</v>
      </c>
      <c r="C18" s="155">
        <v>1</v>
      </c>
      <c r="D18" s="12">
        <v>14</v>
      </c>
      <c r="E18" s="13">
        <v>20</v>
      </c>
      <c r="F18" s="12">
        <v>139</v>
      </c>
    </row>
    <row r="19" spans="2:6" x14ac:dyDescent="0.4">
      <c r="B19" s="12">
        <v>1</v>
      </c>
      <c r="C19" s="155">
        <v>1</v>
      </c>
      <c r="D19" s="12">
        <v>15</v>
      </c>
      <c r="E19" s="13">
        <v>15</v>
      </c>
      <c r="F19" s="12">
        <v>159</v>
      </c>
    </row>
    <row r="20" spans="2:6" x14ac:dyDescent="0.4">
      <c r="B20" s="12">
        <v>1</v>
      </c>
      <c r="C20" s="155">
        <v>1</v>
      </c>
      <c r="D20" s="12">
        <v>16</v>
      </c>
      <c r="E20" s="13">
        <v>15</v>
      </c>
      <c r="F20" s="12">
        <v>174</v>
      </c>
    </row>
    <row r="21" spans="2:6" x14ac:dyDescent="0.4">
      <c r="B21" s="12">
        <v>1</v>
      </c>
      <c r="C21" s="155">
        <v>1</v>
      </c>
      <c r="D21" s="12">
        <v>17</v>
      </c>
      <c r="E21" s="13">
        <v>8</v>
      </c>
      <c r="F21" s="12">
        <v>189</v>
      </c>
    </row>
    <row r="22" spans="2:6" x14ac:dyDescent="0.4">
      <c r="B22" s="12">
        <v>1</v>
      </c>
      <c r="C22" s="155">
        <v>1</v>
      </c>
      <c r="D22" s="12">
        <v>18</v>
      </c>
      <c r="E22" s="13">
        <v>7</v>
      </c>
      <c r="F22" s="12">
        <v>197</v>
      </c>
    </row>
    <row r="23" spans="2:6" x14ac:dyDescent="0.4">
      <c r="B23" s="12">
        <v>1</v>
      </c>
      <c r="C23" s="155">
        <v>1</v>
      </c>
      <c r="D23" s="12">
        <v>19</v>
      </c>
      <c r="E23" s="13">
        <v>7</v>
      </c>
      <c r="F23" s="12">
        <v>204</v>
      </c>
    </row>
    <row r="24" spans="2:6" x14ac:dyDescent="0.4">
      <c r="B24" s="12">
        <v>1</v>
      </c>
      <c r="C24" s="155">
        <v>1</v>
      </c>
      <c r="D24" s="12">
        <v>20</v>
      </c>
      <c r="E24" s="13">
        <v>7</v>
      </c>
      <c r="F24" s="12">
        <v>211</v>
      </c>
    </row>
    <row r="25" spans="2:6" x14ac:dyDescent="0.4">
      <c r="B25" s="12">
        <v>1</v>
      </c>
      <c r="C25" s="155">
        <v>1</v>
      </c>
      <c r="D25" s="12">
        <v>21</v>
      </c>
      <c r="E25" s="13">
        <v>7</v>
      </c>
      <c r="F25" s="12">
        <v>218</v>
      </c>
    </row>
    <row r="26" spans="2:6" x14ac:dyDescent="0.4">
      <c r="B26" s="12">
        <v>1</v>
      </c>
      <c r="C26" s="155">
        <v>1</v>
      </c>
      <c r="D26" s="12">
        <v>22</v>
      </c>
      <c r="E26" s="13">
        <v>7</v>
      </c>
      <c r="F26" s="12">
        <v>225</v>
      </c>
    </row>
    <row r="27" spans="2:6" x14ac:dyDescent="0.4">
      <c r="B27" s="12">
        <v>1</v>
      </c>
      <c r="C27" s="155">
        <v>1</v>
      </c>
      <c r="D27" s="12">
        <v>23</v>
      </c>
      <c r="E27" s="13">
        <v>7</v>
      </c>
      <c r="F27" s="12">
        <v>232</v>
      </c>
    </row>
    <row r="28" spans="2:6" x14ac:dyDescent="0.4">
      <c r="B28" s="12">
        <v>1</v>
      </c>
      <c r="C28" s="155">
        <v>1</v>
      </c>
      <c r="D28" s="12">
        <v>24</v>
      </c>
      <c r="E28" s="13">
        <v>6</v>
      </c>
      <c r="F28" s="12">
        <v>239</v>
      </c>
    </row>
    <row r="29" spans="2:6" x14ac:dyDescent="0.4">
      <c r="B29" s="12">
        <v>1</v>
      </c>
      <c r="C29" s="155">
        <v>1</v>
      </c>
      <c r="D29" s="12">
        <v>25</v>
      </c>
      <c r="E29" s="13">
        <v>7</v>
      </c>
      <c r="F29" s="12">
        <v>245</v>
      </c>
    </row>
    <row r="30" spans="2:6" x14ac:dyDescent="0.4">
      <c r="B30" s="12">
        <v>1</v>
      </c>
      <c r="C30" s="155">
        <v>1</v>
      </c>
      <c r="D30" s="12">
        <v>26</v>
      </c>
      <c r="E30" s="13">
        <v>6</v>
      </c>
      <c r="F30" s="12">
        <v>252</v>
      </c>
    </row>
    <row r="31" spans="2:6" x14ac:dyDescent="0.4">
      <c r="B31" s="12">
        <v>1</v>
      </c>
      <c r="C31" s="155">
        <v>1</v>
      </c>
      <c r="D31" s="12">
        <v>27</v>
      </c>
      <c r="E31" s="13">
        <v>6</v>
      </c>
      <c r="F31" s="12">
        <v>258</v>
      </c>
    </row>
    <row r="32" spans="2:6" x14ac:dyDescent="0.4">
      <c r="B32" s="12">
        <v>1</v>
      </c>
      <c r="C32" s="155">
        <v>1</v>
      </c>
      <c r="D32" s="12">
        <v>28</v>
      </c>
      <c r="E32" s="13">
        <v>6</v>
      </c>
      <c r="F32" s="12">
        <v>264</v>
      </c>
    </row>
    <row r="33" spans="2:6" x14ac:dyDescent="0.4">
      <c r="B33" s="12">
        <v>1</v>
      </c>
      <c r="C33" s="155">
        <v>1</v>
      </c>
      <c r="D33" s="12">
        <v>29</v>
      </c>
      <c r="E33" s="13">
        <v>6</v>
      </c>
      <c r="F33" s="12">
        <v>270</v>
      </c>
    </row>
    <row r="34" spans="2:6" x14ac:dyDescent="0.4">
      <c r="B34" s="12">
        <v>1</v>
      </c>
      <c r="C34" s="155">
        <v>1</v>
      </c>
      <c r="D34" s="12">
        <v>30</v>
      </c>
      <c r="E34" s="13">
        <v>6</v>
      </c>
      <c r="F34" s="12">
        <v>276</v>
      </c>
    </row>
    <row r="35" spans="2:6" x14ac:dyDescent="0.4">
      <c r="B35" s="12">
        <v>1</v>
      </c>
      <c r="C35" s="155">
        <v>1</v>
      </c>
      <c r="D35" s="12">
        <v>31</v>
      </c>
      <c r="E35" s="13">
        <v>5</v>
      </c>
      <c r="F35" s="12">
        <v>282</v>
      </c>
    </row>
    <row r="36" spans="2:6" x14ac:dyDescent="0.4">
      <c r="B36" s="12">
        <v>1</v>
      </c>
      <c r="C36" s="155">
        <v>1</v>
      </c>
      <c r="D36" s="12">
        <v>32</v>
      </c>
      <c r="E36" s="13">
        <v>6</v>
      </c>
      <c r="F36" s="12">
        <v>287</v>
      </c>
    </row>
    <row r="37" spans="2:6" x14ac:dyDescent="0.4">
      <c r="B37" s="12">
        <v>1</v>
      </c>
      <c r="C37" s="155">
        <v>1</v>
      </c>
      <c r="D37" s="12">
        <v>33</v>
      </c>
      <c r="E37" s="13">
        <v>5</v>
      </c>
      <c r="F37" s="12">
        <v>293</v>
      </c>
    </row>
    <row r="38" spans="2:6" x14ac:dyDescent="0.4">
      <c r="B38" s="12">
        <v>1</v>
      </c>
      <c r="C38" s="155">
        <v>1</v>
      </c>
      <c r="D38" s="12">
        <v>34</v>
      </c>
      <c r="E38" s="13">
        <v>6</v>
      </c>
      <c r="F38" s="12">
        <v>298</v>
      </c>
    </row>
    <row r="39" spans="2:6" x14ac:dyDescent="0.4">
      <c r="B39" s="12">
        <v>1</v>
      </c>
      <c r="C39" s="155">
        <v>1</v>
      </c>
      <c r="D39" s="12">
        <v>35</v>
      </c>
      <c r="E39" s="13">
        <v>5</v>
      </c>
      <c r="F39" s="12">
        <v>304</v>
      </c>
    </row>
    <row r="40" spans="2:6" x14ac:dyDescent="0.4">
      <c r="B40" s="12">
        <v>1</v>
      </c>
      <c r="C40" s="155">
        <v>1</v>
      </c>
      <c r="D40" s="12">
        <v>36</v>
      </c>
      <c r="E40" s="13">
        <v>5</v>
      </c>
      <c r="F40" s="12">
        <v>309</v>
      </c>
    </row>
    <row r="41" spans="2:6" x14ac:dyDescent="0.4">
      <c r="B41" s="12">
        <v>1</v>
      </c>
      <c r="C41" s="155">
        <v>1</v>
      </c>
      <c r="D41" s="12">
        <v>37</v>
      </c>
      <c r="E41" s="13">
        <v>5</v>
      </c>
      <c r="F41" s="12">
        <v>314</v>
      </c>
    </row>
    <row r="42" spans="2:6" x14ac:dyDescent="0.4">
      <c r="B42" s="12">
        <v>1</v>
      </c>
      <c r="C42" s="155">
        <v>1</v>
      </c>
      <c r="D42" s="12">
        <v>38</v>
      </c>
      <c r="E42" s="13">
        <v>5</v>
      </c>
      <c r="F42" s="12">
        <v>319</v>
      </c>
    </row>
    <row r="43" spans="2:6" x14ac:dyDescent="0.4">
      <c r="B43" s="12">
        <v>1</v>
      </c>
      <c r="C43" s="155">
        <v>1</v>
      </c>
      <c r="D43" s="12">
        <v>39</v>
      </c>
      <c r="E43" s="13">
        <v>5</v>
      </c>
      <c r="F43" s="12">
        <v>324</v>
      </c>
    </row>
    <row r="44" spans="2:6" x14ac:dyDescent="0.4">
      <c r="B44" s="12">
        <v>1</v>
      </c>
      <c r="C44" s="155">
        <v>1</v>
      </c>
      <c r="D44" s="12">
        <v>40</v>
      </c>
      <c r="E44" s="13">
        <v>5</v>
      </c>
      <c r="F44" s="12">
        <v>329</v>
      </c>
    </row>
    <row r="45" spans="2:6" x14ac:dyDescent="0.4">
      <c r="B45" s="12">
        <v>1</v>
      </c>
      <c r="C45" s="155">
        <v>1</v>
      </c>
      <c r="D45" s="12">
        <v>41</v>
      </c>
      <c r="E45" s="13">
        <v>4</v>
      </c>
      <c r="F45" s="12">
        <v>334</v>
      </c>
    </row>
    <row r="46" spans="2:6" x14ac:dyDescent="0.4">
      <c r="B46" s="12">
        <v>1</v>
      </c>
      <c r="C46" s="155">
        <v>1</v>
      </c>
      <c r="D46" s="12">
        <v>42</v>
      </c>
      <c r="E46" s="13">
        <v>5</v>
      </c>
      <c r="F46" s="12">
        <v>338</v>
      </c>
    </row>
    <row r="47" spans="2:6" x14ac:dyDescent="0.4">
      <c r="B47" s="12">
        <v>1</v>
      </c>
      <c r="C47" s="155">
        <v>1</v>
      </c>
      <c r="D47" s="12">
        <v>43</v>
      </c>
      <c r="E47" s="13">
        <v>5</v>
      </c>
      <c r="F47" s="12">
        <v>343</v>
      </c>
    </row>
    <row r="48" spans="2:6" x14ac:dyDescent="0.4">
      <c r="B48" s="12">
        <v>1</v>
      </c>
      <c r="C48" s="155">
        <v>1</v>
      </c>
      <c r="D48" s="12">
        <v>44</v>
      </c>
      <c r="E48" s="13">
        <v>4</v>
      </c>
      <c r="F48" s="12">
        <v>348</v>
      </c>
    </row>
    <row r="49" spans="2:6" x14ac:dyDescent="0.4">
      <c r="B49" s="12">
        <v>1</v>
      </c>
      <c r="C49" s="155">
        <v>1</v>
      </c>
      <c r="D49" s="12">
        <v>45</v>
      </c>
      <c r="E49" s="13">
        <v>5</v>
      </c>
      <c r="F49" s="12">
        <v>352</v>
      </c>
    </row>
    <row r="50" spans="2:6" x14ac:dyDescent="0.4">
      <c r="B50" s="12">
        <v>1</v>
      </c>
      <c r="C50" s="155">
        <v>1</v>
      </c>
      <c r="D50" s="12">
        <v>46</v>
      </c>
      <c r="E50" s="13">
        <v>4</v>
      </c>
      <c r="F50" s="12">
        <v>357</v>
      </c>
    </row>
    <row r="51" spans="2:6" x14ac:dyDescent="0.4">
      <c r="B51" s="12">
        <v>1</v>
      </c>
      <c r="C51" s="155">
        <v>1</v>
      </c>
      <c r="D51" s="12">
        <v>47</v>
      </c>
      <c r="E51" s="13">
        <v>4</v>
      </c>
      <c r="F51" s="12">
        <v>361</v>
      </c>
    </row>
    <row r="52" spans="2:6" x14ac:dyDescent="0.4">
      <c r="B52" s="12">
        <v>1</v>
      </c>
      <c r="C52" s="155">
        <v>1</v>
      </c>
      <c r="D52" s="12">
        <v>48</v>
      </c>
      <c r="E52" s="13">
        <v>5</v>
      </c>
      <c r="F52" s="12">
        <v>365</v>
      </c>
    </row>
    <row r="53" spans="2:6" x14ac:dyDescent="0.4">
      <c r="B53" s="12">
        <v>1</v>
      </c>
      <c r="C53" s="155">
        <v>1</v>
      </c>
      <c r="D53" s="12">
        <v>49</v>
      </c>
      <c r="E53" s="13">
        <v>4</v>
      </c>
      <c r="F53" s="12">
        <v>370</v>
      </c>
    </row>
    <row r="54" spans="2:6" x14ac:dyDescent="0.4">
      <c r="B54" s="12">
        <v>1</v>
      </c>
      <c r="C54" s="155">
        <v>1</v>
      </c>
      <c r="D54" s="12">
        <v>50</v>
      </c>
      <c r="E54" s="13">
        <v>4</v>
      </c>
      <c r="F54" s="12">
        <v>374</v>
      </c>
    </row>
    <row r="55" spans="2:6" x14ac:dyDescent="0.4">
      <c r="B55" s="12">
        <v>1</v>
      </c>
      <c r="C55" s="155">
        <v>1</v>
      </c>
      <c r="D55" s="12">
        <v>51</v>
      </c>
      <c r="E55" s="13">
        <v>4</v>
      </c>
      <c r="F55" s="12">
        <v>378</v>
      </c>
    </row>
    <row r="56" spans="2:6" x14ac:dyDescent="0.4">
      <c r="B56" s="12">
        <v>1</v>
      </c>
      <c r="C56" s="155">
        <v>1</v>
      </c>
      <c r="D56" s="12">
        <v>52</v>
      </c>
      <c r="E56" s="13">
        <v>4</v>
      </c>
      <c r="F56" s="12">
        <v>382</v>
      </c>
    </row>
    <row r="57" spans="2:6" x14ac:dyDescent="0.4">
      <c r="B57" s="12">
        <v>1</v>
      </c>
      <c r="C57" s="155">
        <v>1</v>
      </c>
      <c r="D57" s="12">
        <v>53</v>
      </c>
      <c r="E57" s="13">
        <v>4</v>
      </c>
      <c r="F57" s="12">
        <v>386</v>
      </c>
    </row>
    <row r="58" spans="2:6" x14ac:dyDescent="0.4">
      <c r="B58" s="12">
        <v>1</v>
      </c>
      <c r="C58" s="155">
        <v>1</v>
      </c>
      <c r="D58" s="12">
        <v>54</v>
      </c>
      <c r="E58" s="13">
        <v>3</v>
      </c>
      <c r="F58" s="12">
        <v>390</v>
      </c>
    </row>
    <row r="59" spans="2:6" x14ac:dyDescent="0.4">
      <c r="B59" s="12">
        <v>1</v>
      </c>
      <c r="C59" s="155">
        <v>1</v>
      </c>
      <c r="D59" s="12">
        <v>55</v>
      </c>
      <c r="E59" s="13">
        <v>4</v>
      </c>
      <c r="F59" s="12">
        <v>393</v>
      </c>
    </row>
    <row r="60" spans="2:6" x14ac:dyDescent="0.4">
      <c r="B60" s="12">
        <v>1</v>
      </c>
      <c r="C60" s="155">
        <v>1</v>
      </c>
      <c r="D60" s="12">
        <v>56</v>
      </c>
      <c r="E60" s="13">
        <v>4</v>
      </c>
      <c r="F60" s="12">
        <v>397</v>
      </c>
    </row>
    <row r="61" spans="2:6" x14ac:dyDescent="0.4">
      <c r="B61" s="12">
        <v>1</v>
      </c>
      <c r="C61" s="155">
        <v>1</v>
      </c>
      <c r="D61" s="12">
        <v>57</v>
      </c>
      <c r="E61" s="13">
        <v>4</v>
      </c>
      <c r="F61" s="12">
        <v>401</v>
      </c>
    </row>
    <row r="62" spans="2:6" x14ac:dyDescent="0.4">
      <c r="B62" s="12">
        <v>1</v>
      </c>
      <c r="C62" s="155">
        <v>1</v>
      </c>
      <c r="D62" s="12">
        <v>58</v>
      </c>
      <c r="E62" s="13">
        <v>3</v>
      </c>
      <c r="F62" s="12">
        <v>405</v>
      </c>
    </row>
    <row r="63" spans="2:6" x14ac:dyDescent="0.4">
      <c r="B63" s="12">
        <v>1</v>
      </c>
      <c r="C63" s="155">
        <v>1</v>
      </c>
      <c r="D63" s="12">
        <v>59</v>
      </c>
      <c r="E63" s="13">
        <v>4</v>
      </c>
      <c r="F63" s="12">
        <v>408</v>
      </c>
    </row>
    <row r="64" spans="2:6" x14ac:dyDescent="0.4">
      <c r="B64" s="12">
        <v>1</v>
      </c>
      <c r="C64" s="155">
        <v>1</v>
      </c>
      <c r="D64" s="12">
        <v>60</v>
      </c>
      <c r="E64" s="13">
        <v>3</v>
      </c>
      <c r="F64" s="12">
        <v>412</v>
      </c>
    </row>
    <row r="65" spans="2:6" x14ac:dyDescent="0.4">
      <c r="B65" s="12">
        <v>1</v>
      </c>
      <c r="C65" s="155">
        <v>1</v>
      </c>
      <c r="D65" s="12">
        <v>61</v>
      </c>
      <c r="E65" s="13">
        <v>4</v>
      </c>
      <c r="F65" s="12">
        <v>415</v>
      </c>
    </row>
    <row r="66" spans="2:6" x14ac:dyDescent="0.4">
      <c r="B66" s="12">
        <v>1</v>
      </c>
      <c r="C66" s="155">
        <v>1</v>
      </c>
      <c r="D66" s="12">
        <v>62</v>
      </c>
      <c r="E66" s="13">
        <v>3</v>
      </c>
      <c r="F66" s="12">
        <v>419</v>
      </c>
    </row>
    <row r="67" spans="2:6" x14ac:dyDescent="0.4">
      <c r="B67" s="12">
        <v>1</v>
      </c>
      <c r="C67" s="155">
        <v>1</v>
      </c>
      <c r="D67" s="12">
        <v>63</v>
      </c>
      <c r="E67" s="13">
        <v>3</v>
      </c>
      <c r="F67" s="12">
        <v>422</v>
      </c>
    </row>
    <row r="68" spans="2:6" x14ac:dyDescent="0.4">
      <c r="B68" s="12">
        <v>1</v>
      </c>
      <c r="C68" s="155">
        <v>1</v>
      </c>
      <c r="D68" s="12">
        <v>64</v>
      </c>
      <c r="E68" s="13">
        <v>4</v>
      </c>
      <c r="F68" s="12">
        <v>425</v>
      </c>
    </row>
    <row r="69" spans="2:6" x14ac:dyDescent="0.4">
      <c r="B69" s="12">
        <v>1</v>
      </c>
      <c r="C69" s="155">
        <v>1</v>
      </c>
      <c r="D69" s="12">
        <v>65</v>
      </c>
      <c r="E69" s="13">
        <v>3</v>
      </c>
      <c r="F69" s="12">
        <v>429</v>
      </c>
    </row>
    <row r="70" spans="2:6" x14ac:dyDescent="0.4">
      <c r="B70" s="12">
        <v>1</v>
      </c>
      <c r="C70" s="155">
        <v>1</v>
      </c>
      <c r="D70" s="12">
        <v>66</v>
      </c>
      <c r="E70" s="13">
        <v>3</v>
      </c>
      <c r="F70" s="12">
        <v>432</v>
      </c>
    </row>
    <row r="71" spans="2:6" x14ac:dyDescent="0.4">
      <c r="B71" s="12">
        <v>1</v>
      </c>
      <c r="C71" s="155">
        <v>1</v>
      </c>
      <c r="D71" s="12">
        <v>67</v>
      </c>
      <c r="E71" s="13">
        <v>3</v>
      </c>
      <c r="F71" s="12">
        <v>435</v>
      </c>
    </row>
    <row r="72" spans="2:6" x14ac:dyDescent="0.4">
      <c r="B72" s="12">
        <v>1</v>
      </c>
      <c r="C72" s="155">
        <v>1</v>
      </c>
      <c r="D72" s="12">
        <v>68</v>
      </c>
      <c r="E72" s="13">
        <v>3</v>
      </c>
      <c r="F72" s="12">
        <v>438</v>
      </c>
    </row>
    <row r="73" spans="2:6" x14ac:dyDescent="0.4">
      <c r="B73" s="12">
        <v>1</v>
      </c>
      <c r="C73" s="155">
        <v>1</v>
      </c>
      <c r="D73" s="12">
        <v>69</v>
      </c>
      <c r="E73" s="13">
        <v>3</v>
      </c>
      <c r="F73" s="12">
        <v>441</v>
      </c>
    </row>
    <row r="74" spans="2:6" x14ac:dyDescent="0.4">
      <c r="B74" s="12">
        <v>1</v>
      </c>
      <c r="C74" s="155">
        <v>1</v>
      </c>
      <c r="D74" s="12">
        <v>70</v>
      </c>
      <c r="E74" s="13">
        <v>3</v>
      </c>
      <c r="F74" s="12">
        <v>444</v>
      </c>
    </row>
    <row r="75" spans="2:6" x14ac:dyDescent="0.4">
      <c r="B75" s="12">
        <v>1</v>
      </c>
      <c r="C75" s="155">
        <v>1</v>
      </c>
      <c r="D75" s="12">
        <v>71</v>
      </c>
      <c r="E75" s="13">
        <v>3</v>
      </c>
      <c r="F75" s="12">
        <v>447</v>
      </c>
    </row>
    <row r="76" spans="2:6" x14ac:dyDescent="0.4">
      <c r="B76" s="12">
        <v>1</v>
      </c>
      <c r="C76" s="155">
        <v>1</v>
      </c>
      <c r="D76" s="12">
        <v>72</v>
      </c>
      <c r="E76" s="13">
        <v>3</v>
      </c>
      <c r="F76" s="12">
        <v>450</v>
      </c>
    </row>
    <row r="77" spans="2:6" x14ac:dyDescent="0.4">
      <c r="B77" s="12">
        <v>1</v>
      </c>
      <c r="C77" s="155">
        <v>1</v>
      </c>
      <c r="D77" s="12">
        <v>73</v>
      </c>
      <c r="E77" s="13">
        <v>3</v>
      </c>
      <c r="F77" s="12">
        <v>453</v>
      </c>
    </row>
    <row r="78" spans="2:6" x14ac:dyDescent="0.4">
      <c r="B78" s="12">
        <v>1</v>
      </c>
      <c r="C78" s="155">
        <v>1</v>
      </c>
      <c r="D78" s="12">
        <v>74</v>
      </c>
      <c r="E78" s="13">
        <v>3</v>
      </c>
      <c r="F78" s="12">
        <v>456</v>
      </c>
    </row>
    <row r="79" spans="2:6" x14ac:dyDescent="0.4">
      <c r="B79" s="12">
        <v>1</v>
      </c>
      <c r="C79" s="155">
        <v>1</v>
      </c>
      <c r="D79" s="12">
        <v>75</v>
      </c>
      <c r="E79" s="13">
        <v>3</v>
      </c>
      <c r="F79" s="12">
        <v>459</v>
      </c>
    </row>
    <row r="80" spans="2:6" x14ac:dyDescent="0.4">
      <c r="B80" s="12">
        <v>1</v>
      </c>
      <c r="C80" s="155">
        <v>1</v>
      </c>
      <c r="D80" s="12">
        <v>76</v>
      </c>
      <c r="E80" s="13">
        <v>3</v>
      </c>
      <c r="F80" s="12">
        <v>462</v>
      </c>
    </row>
    <row r="81" spans="2:6" x14ac:dyDescent="0.4">
      <c r="B81" s="12">
        <v>1</v>
      </c>
      <c r="C81" s="155">
        <v>1</v>
      </c>
      <c r="D81" s="12">
        <v>77</v>
      </c>
      <c r="E81" s="13">
        <v>2</v>
      </c>
      <c r="F81" s="12">
        <v>465</v>
      </c>
    </row>
    <row r="82" spans="2:6" x14ac:dyDescent="0.4">
      <c r="B82" s="12">
        <v>1</v>
      </c>
      <c r="C82" s="155">
        <v>1</v>
      </c>
      <c r="D82" s="12">
        <v>78</v>
      </c>
      <c r="E82" s="13">
        <v>3</v>
      </c>
      <c r="F82" s="12">
        <v>467</v>
      </c>
    </row>
    <row r="83" spans="2:6" x14ac:dyDescent="0.4">
      <c r="B83" s="12">
        <v>1</v>
      </c>
      <c r="C83" s="155">
        <v>1</v>
      </c>
      <c r="D83" s="12">
        <v>79</v>
      </c>
      <c r="E83" s="13">
        <v>3</v>
      </c>
      <c r="F83" s="12">
        <v>470</v>
      </c>
    </row>
    <row r="84" spans="2:6" x14ac:dyDescent="0.4">
      <c r="B84" s="12">
        <v>1</v>
      </c>
      <c r="C84" s="155">
        <v>1</v>
      </c>
      <c r="D84" s="12">
        <v>80</v>
      </c>
      <c r="E84" s="13">
        <v>3</v>
      </c>
      <c r="F84" s="12">
        <v>473</v>
      </c>
    </row>
    <row r="85" spans="2:6" x14ac:dyDescent="0.4">
      <c r="B85" s="155">
        <v>1</v>
      </c>
      <c r="C85" s="155">
        <v>2</v>
      </c>
      <c r="D85" s="155">
        <v>1</v>
      </c>
      <c r="E85" s="156">
        <v>3</v>
      </c>
      <c r="F85" s="155">
        <v>2</v>
      </c>
    </row>
    <row r="86" spans="2:6" x14ac:dyDescent="0.4">
      <c r="B86" s="155">
        <v>1</v>
      </c>
      <c r="C86" s="155">
        <v>2</v>
      </c>
      <c r="D86" s="155">
        <v>2</v>
      </c>
      <c r="E86" s="156">
        <v>6</v>
      </c>
      <c r="F86" s="155">
        <v>5</v>
      </c>
    </row>
    <row r="87" spans="2:6" x14ac:dyDescent="0.4">
      <c r="B87" s="155">
        <v>1</v>
      </c>
      <c r="C87" s="155">
        <v>2</v>
      </c>
      <c r="D87" s="155">
        <v>3</v>
      </c>
      <c r="E87" s="156">
        <v>6</v>
      </c>
      <c r="F87" s="155">
        <v>11</v>
      </c>
    </row>
    <row r="88" spans="2:6" x14ac:dyDescent="0.4">
      <c r="B88" s="155">
        <v>1</v>
      </c>
      <c r="C88" s="155">
        <v>2</v>
      </c>
      <c r="D88" s="155">
        <v>4</v>
      </c>
      <c r="E88" s="156">
        <v>6</v>
      </c>
      <c r="F88" s="155">
        <v>17</v>
      </c>
    </row>
    <row r="89" spans="2:6" x14ac:dyDescent="0.4">
      <c r="B89" s="155">
        <v>1</v>
      </c>
      <c r="C89" s="155">
        <v>2</v>
      </c>
      <c r="D89" s="155">
        <v>5</v>
      </c>
      <c r="E89" s="156">
        <v>6</v>
      </c>
      <c r="F89" s="155">
        <v>23</v>
      </c>
    </row>
    <row r="90" spans="2:6" x14ac:dyDescent="0.4">
      <c r="B90" s="155">
        <v>1</v>
      </c>
      <c r="C90" s="155">
        <v>2</v>
      </c>
      <c r="D90" s="155">
        <v>6</v>
      </c>
      <c r="E90" s="156">
        <v>8</v>
      </c>
      <c r="F90" s="155">
        <v>31</v>
      </c>
    </row>
    <row r="91" spans="2:6" x14ac:dyDescent="0.4">
      <c r="B91" s="155">
        <v>1</v>
      </c>
      <c r="C91" s="155">
        <v>2</v>
      </c>
      <c r="D91" s="155">
        <v>7</v>
      </c>
      <c r="E91" s="156">
        <v>8</v>
      </c>
      <c r="F91" s="155">
        <v>39</v>
      </c>
    </row>
    <row r="92" spans="2:6" x14ac:dyDescent="0.4">
      <c r="B92" s="155">
        <v>1</v>
      </c>
      <c r="C92" s="155">
        <v>2</v>
      </c>
      <c r="D92" s="155">
        <v>8</v>
      </c>
      <c r="E92" s="156">
        <v>8</v>
      </c>
      <c r="F92" s="155">
        <v>47</v>
      </c>
    </row>
    <row r="93" spans="2:6" x14ac:dyDescent="0.4">
      <c r="B93" s="155">
        <v>1</v>
      </c>
      <c r="C93" s="155">
        <v>2</v>
      </c>
      <c r="D93" s="155">
        <v>9</v>
      </c>
      <c r="E93" s="156">
        <v>8</v>
      </c>
      <c r="F93" s="155">
        <v>55</v>
      </c>
    </row>
    <row r="94" spans="2:6" x14ac:dyDescent="0.4">
      <c r="B94" s="155">
        <v>1</v>
      </c>
      <c r="C94" s="155">
        <v>2</v>
      </c>
      <c r="D94" s="155">
        <v>10</v>
      </c>
      <c r="E94" s="156">
        <v>9</v>
      </c>
      <c r="F94" s="155">
        <v>64</v>
      </c>
    </row>
    <row r="95" spans="2:6" x14ac:dyDescent="0.4">
      <c r="B95" s="12">
        <v>1</v>
      </c>
      <c r="C95" s="155">
        <v>2</v>
      </c>
      <c r="D95" s="12">
        <v>11</v>
      </c>
      <c r="E95" s="13">
        <v>14</v>
      </c>
      <c r="F95" s="12">
        <v>73</v>
      </c>
    </row>
    <row r="96" spans="2:6" x14ac:dyDescent="0.4">
      <c r="B96" s="12">
        <v>1</v>
      </c>
      <c r="C96" s="155">
        <v>2</v>
      </c>
      <c r="D96" s="12">
        <v>12</v>
      </c>
      <c r="E96" s="13">
        <v>15</v>
      </c>
      <c r="F96" s="12">
        <v>87</v>
      </c>
    </row>
    <row r="97" spans="2:6" x14ac:dyDescent="0.4">
      <c r="B97" s="12">
        <v>1</v>
      </c>
      <c r="C97" s="155">
        <v>2</v>
      </c>
      <c r="D97" s="12">
        <v>13</v>
      </c>
      <c r="E97" s="13">
        <v>17</v>
      </c>
      <c r="F97" s="12">
        <v>102</v>
      </c>
    </row>
    <row r="98" spans="2:6" x14ac:dyDescent="0.4">
      <c r="B98" s="12">
        <v>1</v>
      </c>
      <c r="C98" s="155">
        <v>2</v>
      </c>
      <c r="D98" s="12">
        <v>14</v>
      </c>
      <c r="E98" s="13">
        <v>17</v>
      </c>
      <c r="F98" s="12">
        <v>119</v>
      </c>
    </row>
    <row r="99" spans="2:6" x14ac:dyDescent="0.4">
      <c r="B99" s="12">
        <v>1</v>
      </c>
      <c r="C99" s="155">
        <v>2</v>
      </c>
      <c r="D99" s="12">
        <v>15</v>
      </c>
      <c r="E99" s="13">
        <v>13</v>
      </c>
      <c r="F99" s="12">
        <v>136</v>
      </c>
    </row>
    <row r="100" spans="2:6" x14ac:dyDescent="0.4">
      <c r="B100" s="12">
        <v>1</v>
      </c>
      <c r="C100" s="155">
        <v>2</v>
      </c>
      <c r="D100" s="12">
        <v>16</v>
      </c>
      <c r="E100" s="13">
        <v>13</v>
      </c>
      <c r="F100" s="12">
        <v>149</v>
      </c>
    </row>
    <row r="101" spans="2:6" x14ac:dyDescent="0.4">
      <c r="B101" s="12">
        <v>1</v>
      </c>
      <c r="C101" s="155">
        <v>2</v>
      </c>
      <c r="D101" s="12">
        <v>17</v>
      </c>
      <c r="E101" s="13">
        <v>7</v>
      </c>
      <c r="F101" s="12">
        <v>162</v>
      </c>
    </row>
    <row r="102" spans="2:6" x14ac:dyDescent="0.4">
      <c r="B102" s="12">
        <v>1</v>
      </c>
      <c r="C102" s="155">
        <v>2</v>
      </c>
      <c r="D102" s="12">
        <v>18</v>
      </c>
      <c r="E102" s="13">
        <v>7</v>
      </c>
      <c r="F102" s="12">
        <v>169</v>
      </c>
    </row>
    <row r="103" spans="2:6" x14ac:dyDescent="0.4">
      <c r="B103" s="12">
        <v>1</v>
      </c>
      <c r="C103" s="155">
        <v>2</v>
      </c>
      <c r="D103" s="12">
        <v>19</v>
      </c>
      <c r="E103" s="13">
        <v>6</v>
      </c>
      <c r="F103" s="12">
        <v>176</v>
      </c>
    </row>
    <row r="104" spans="2:6" x14ac:dyDescent="0.4">
      <c r="B104" s="12">
        <v>1</v>
      </c>
      <c r="C104" s="155">
        <v>2</v>
      </c>
      <c r="D104" s="12">
        <v>20</v>
      </c>
      <c r="E104" s="13">
        <v>6</v>
      </c>
      <c r="F104" s="12">
        <v>182</v>
      </c>
    </row>
    <row r="105" spans="2:6" x14ac:dyDescent="0.4">
      <c r="B105" s="12">
        <v>1</v>
      </c>
      <c r="C105" s="155">
        <v>2</v>
      </c>
      <c r="D105" s="12">
        <v>21</v>
      </c>
      <c r="E105" s="13">
        <v>6</v>
      </c>
      <c r="F105" s="12">
        <v>188</v>
      </c>
    </row>
    <row r="106" spans="2:6" x14ac:dyDescent="0.4">
      <c r="B106" s="12">
        <v>1</v>
      </c>
      <c r="C106" s="155">
        <v>2</v>
      </c>
      <c r="D106" s="12">
        <v>22</v>
      </c>
      <c r="E106" s="13">
        <v>7</v>
      </c>
      <c r="F106" s="12">
        <v>194</v>
      </c>
    </row>
    <row r="107" spans="2:6" x14ac:dyDescent="0.4">
      <c r="B107" s="12">
        <v>1</v>
      </c>
      <c r="C107" s="155">
        <v>2</v>
      </c>
      <c r="D107" s="12">
        <v>23</v>
      </c>
      <c r="E107" s="13">
        <v>5</v>
      </c>
      <c r="F107" s="12">
        <v>201</v>
      </c>
    </row>
    <row r="108" spans="2:6" x14ac:dyDescent="0.4">
      <c r="B108" s="12">
        <v>1</v>
      </c>
      <c r="C108" s="155">
        <v>2</v>
      </c>
      <c r="D108" s="12">
        <v>24</v>
      </c>
      <c r="E108" s="13">
        <v>6</v>
      </c>
      <c r="F108" s="12">
        <v>206</v>
      </c>
    </row>
    <row r="109" spans="2:6" x14ac:dyDescent="0.4">
      <c r="B109" s="12">
        <v>1</v>
      </c>
      <c r="C109" s="155">
        <v>2</v>
      </c>
      <c r="D109" s="12">
        <v>25</v>
      </c>
      <c r="E109" s="13">
        <v>6</v>
      </c>
      <c r="F109" s="12">
        <v>212</v>
      </c>
    </row>
    <row r="110" spans="2:6" x14ac:dyDescent="0.4">
      <c r="B110" s="12">
        <v>1</v>
      </c>
      <c r="C110" s="155">
        <v>2</v>
      </c>
      <c r="D110" s="12">
        <v>26</v>
      </c>
      <c r="E110" s="13">
        <v>6</v>
      </c>
      <c r="F110" s="12">
        <v>218</v>
      </c>
    </row>
    <row r="111" spans="2:6" x14ac:dyDescent="0.4">
      <c r="B111" s="12">
        <v>1</v>
      </c>
      <c r="C111" s="155">
        <v>2</v>
      </c>
      <c r="D111" s="12">
        <v>27</v>
      </c>
      <c r="E111" s="13">
        <v>5</v>
      </c>
      <c r="F111" s="12">
        <v>224</v>
      </c>
    </row>
    <row r="112" spans="2:6" x14ac:dyDescent="0.4">
      <c r="B112" s="12">
        <v>1</v>
      </c>
      <c r="C112" s="155">
        <v>2</v>
      </c>
      <c r="D112" s="12">
        <v>28</v>
      </c>
      <c r="E112" s="13">
        <v>6</v>
      </c>
      <c r="F112" s="12">
        <v>229</v>
      </c>
    </row>
    <row r="113" spans="2:6" x14ac:dyDescent="0.4">
      <c r="B113" s="12">
        <v>1</v>
      </c>
      <c r="C113" s="155">
        <v>2</v>
      </c>
      <c r="D113" s="12">
        <v>29</v>
      </c>
      <c r="E113" s="13">
        <v>5</v>
      </c>
      <c r="F113" s="12">
        <v>235</v>
      </c>
    </row>
    <row r="114" spans="2:6" x14ac:dyDescent="0.4">
      <c r="B114" s="12">
        <v>1</v>
      </c>
      <c r="C114" s="155">
        <v>2</v>
      </c>
      <c r="D114" s="12">
        <v>30</v>
      </c>
      <c r="E114" s="13">
        <v>6</v>
      </c>
      <c r="F114" s="12">
        <v>240</v>
      </c>
    </row>
    <row r="115" spans="2:6" x14ac:dyDescent="0.4">
      <c r="B115" s="12">
        <v>1</v>
      </c>
      <c r="C115" s="155">
        <v>2</v>
      </c>
      <c r="D115" s="12">
        <v>31</v>
      </c>
      <c r="E115" s="13">
        <v>5</v>
      </c>
      <c r="F115" s="12">
        <v>246</v>
      </c>
    </row>
    <row r="116" spans="2:6" x14ac:dyDescent="0.4">
      <c r="B116" s="12">
        <v>1</v>
      </c>
      <c r="C116" s="155">
        <v>2</v>
      </c>
      <c r="D116" s="12">
        <v>32</v>
      </c>
      <c r="E116" s="13">
        <v>5</v>
      </c>
      <c r="F116" s="12">
        <v>251</v>
      </c>
    </row>
    <row r="117" spans="2:6" x14ac:dyDescent="0.4">
      <c r="B117" s="12">
        <v>1</v>
      </c>
      <c r="C117" s="155">
        <v>2</v>
      </c>
      <c r="D117" s="12">
        <v>33</v>
      </c>
      <c r="E117" s="13">
        <v>5</v>
      </c>
      <c r="F117" s="12">
        <v>256</v>
      </c>
    </row>
    <row r="118" spans="2:6" x14ac:dyDescent="0.4">
      <c r="B118" s="12">
        <v>1</v>
      </c>
      <c r="C118" s="155">
        <v>2</v>
      </c>
      <c r="D118" s="12">
        <v>34</v>
      </c>
      <c r="E118" s="13">
        <v>5</v>
      </c>
      <c r="F118" s="12">
        <v>261</v>
      </c>
    </row>
    <row r="119" spans="2:6" x14ac:dyDescent="0.4">
      <c r="B119" s="12">
        <v>1</v>
      </c>
      <c r="C119" s="155">
        <v>2</v>
      </c>
      <c r="D119" s="12">
        <v>35</v>
      </c>
      <c r="E119" s="13">
        <v>5</v>
      </c>
      <c r="F119" s="12">
        <v>266</v>
      </c>
    </row>
    <row r="120" spans="2:6" x14ac:dyDescent="0.4">
      <c r="B120" s="12">
        <v>1</v>
      </c>
      <c r="C120" s="155">
        <v>2</v>
      </c>
      <c r="D120" s="12">
        <v>36</v>
      </c>
      <c r="E120" s="13">
        <v>5</v>
      </c>
      <c r="F120" s="12">
        <v>271</v>
      </c>
    </row>
    <row r="121" spans="2:6" x14ac:dyDescent="0.4">
      <c r="B121" s="12">
        <v>1</v>
      </c>
      <c r="C121" s="155">
        <v>2</v>
      </c>
      <c r="D121" s="12">
        <v>37</v>
      </c>
      <c r="E121" s="13">
        <v>4</v>
      </c>
      <c r="F121" s="12">
        <v>276</v>
      </c>
    </row>
    <row r="122" spans="2:6" x14ac:dyDescent="0.4">
      <c r="B122" s="12">
        <v>1</v>
      </c>
      <c r="C122" s="155">
        <v>2</v>
      </c>
      <c r="D122" s="12">
        <v>38</v>
      </c>
      <c r="E122" s="13">
        <v>5</v>
      </c>
      <c r="F122" s="12">
        <v>280</v>
      </c>
    </row>
    <row r="123" spans="2:6" x14ac:dyDescent="0.4">
      <c r="B123" s="12">
        <v>1</v>
      </c>
      <c r="C123" s="155">
        <v>2</v>
      </c>
      <c r="D123" s="12">
        <v>39</v>
      </c>
      <c r="E123" s="13">
        <v>5</v>
      </c>
      <c r="F123" s="12">
        <v>285</v>
      </c>
    </row>
    <row r="124" spans="2:6" x14ac:dyDescent="0.4">
      <c r="B124" s="12">
        <v>1</v>
      </c>
      <c r="C124" s="155">
        <v>2</v>
      </c>
      <c r="D124" s="12">
        <v>40</v>
      </c>
      <c r="E124" s="13">
        <v>4</v>
      </c>
      <c r="F124" s="12">
        <v>290</v>
      </c>
    </row>
    <row r="125" spans="2:6" x14ac:dyDescent="0.4">
      <c r="B125" s="12">
        <v>1</v>
      </c>
      <c r="C125" s="155">
        <v>2</v>
      </c>
      <c r="D125" s="12">
        <v>41</v>
      </c>
      <c r="E125" s="13">
        <v>5</v>
      </c>
      <c r="F125" s="12">
        <v>294</v>
      </c>
    </row>
    <row r="126" spans="2:6" x14ac:dyDescent="0.4">
      <c r="B126" s="12">
        <v>1</v>
      </c>
      <c r="C126" s="155">
        <v>2</v>
      </c>
      <c r="D126" s="12">
        <v>42</v>
      </c>
      <c r="E126" s="13">
        <v>4</v>
      </c>
      <c r="F126" s="12">
        <v>299</v>
      </c>
    </row>
    <row r="127" spans="2:6" x14ac:dyDescent="0.4">
      <c r="B127" s="12">
        <v>1</v>
      </c>
      <c r="C127" s="155">
        <v>2</v>
      </c>
      <c r="D127" s="12">
        <v>43</v>
      </c>
      <c r="E127" s="13">
        <v>5</v>
      </c>
      <c r="F127" s="12">
        <v>303</v>
      </c>
    </row>
    <row r="128" spans="2:6" x14ac:dyDescent="0.4">
      <c r="B128" s="12">
        <v>1</v>
      </c>
      <c r="C128" s="155">
        <v>2</v>
      </c>
      <c r="D128" s="12">
        <v>44</v>
      </c>
      <c r="E128" s="13">
        <v>4</v>
      </c>
      <c r="F128" s="12">
        <v>308</v>
      </c>
    </row>
    <row r="129" spans="2:6" x14ac:dyDescent="0.4">
      <c r="B129" s="12">
        <v>1</v>
      </c>
      <c r="C129" s="155">
        <v>2</v>
      </c>
      <c r="D129" s="12">
        <v>45</v>
      </c>
      <c r="E129" s="13">
        <v>4</v>
      </c>
      <c r="F129" s="12">
        <v>312</v>
      </c>
    </row>
    <row r="130" spans="2:6" x14ac:dyDescent="0.4">
      <c r="B130" s="12">
        <v>1</v>
      </c>
      <c r="C130" s="155">
        <v>2</v>
      </c>
      <c r="D130" s="12">
        <v>46</v>
      </c>
      <c r="E130" s="13">
        <v>5</v>
      </c>
      <c r="F130" s="12">
        <v>316</v>
      </c>
    </row>
    <row r="131" spans="2:6" x14ac:dyDescent="0.4">
      <c r="B131" s="12">
        <v>1</v>
      </c>
      <c r="C131" s="155">
        <v>2</v>
      </c>
      <c r="D131" s="12">
        <v>47</v>
      </c>
      <c r="E131" s="13">
        <v>4</v>
      </c>
      <c r="F131" s="12">
        <v>321</v>
      </c>
    </row>
    <row r="132" spans="2:6" x14ac:dyDescent="0.4">
      <c r="B132" s="12">
        <v>1</v>
      </c>
      <c r="C132" s="155">
        <v>2</v>
      </c>
      <c r="D132" s="12">
        <v>48</v>
      </c>
      <c r="E132" s="13">
        <v>4</v>
      </c>
      <c r="F132" s="12">
        <v>325</v>
      </c>
    </row>
    <row r="133" spans="2:6" x14ac:dyDescent="0.4">
      <c r="B133" s="12">
        <v>1</v>
      </c>
      <c r="C133" s="155">
        <v>2</v>
      </c>
      <c r="D133" s="12">
        <v>49</v>
      </c>
      <c r="E133" s="13">
        <v>4</v>
      </c>
      <c r="F133" s="12">
        <v>329</v>
      </c>
    </row>
    <row r="134" spans="2:6" x14ac:dyDescent="0.4">
      <c r="B134" s="12">
        <v>1</v>
      </c>
      <c r="C134" s="155">
        <v>2</v>
      </c>
      <c r="D134" s="12">
        <v>50</v>
      </c>
      <c r="E134" s="13">
        <v>4</v>
      </c>
      <c r="F134" s="12">
        <v>333</v>
      </c>
    </row>
    <row r="135" spans="2:6" x14ac:dyDescent="0.4">
      <c r="B135" s="12">
        <v>1</v>
      </c>
      <c r="C135" s="155">
        <v>2</v>
      </c>
      <c r="D135" s="12">
        <v>51</v>
      </c>
      <c r="E135" s="13">
        <v>4</v>
      </c>
      <c r="F135" s="12">
        <v>337</v>
      </c>
    </row>
    <row r="136" spans="2:6" x14ac:dyDescent="0.4">
      <c r="B136" s="12">
        <v>1</v>
      </c>
      <c r="C136" s="155">
        <v>2</v>
      </c>
      <c r="D136" s="12">
        <v>52</v>
      </c>
      <c r="E136" s="13">
        <v>4</v>
      </c>
      <c r="F136" s="12">
        <v>341</v>
      </c>
    </row>
    <row r="137" spans="2:6" x14ac:dyDescent="0.4">
      <c r="B137" s="12">
        <v>1</v>
      </c>
      <c r="C137" s="155">
        <v>2</v>
      </c>
      <c r="D137" s="12">
        <v>53</v>
      </c>
      <c r="E137" s="13">
        <v>4</v>
      </c>
      <c r="F137" s="12">
        <v>345</v>
      </c>
    </row>
    <row r="138" spans="2:6" x14ac:dyDescent="0.4">
      <c r="B138" s="12">
        <v>1</v>
      </c>
      <c r="C138" s="155">
        <v>2</v>
      </c>
      <c r="D138" s="12">
        <v>54</v>
      </c>
      <c r="E138" s="13">
        <v>4</v>
      </c>
      <c r="F138" s="12">
        <v>349</v>
      </c>
    </row>
    <row r="139" spans="2:6" x14ac:dyDescent="0.4">
      <c r="B139" s="12">
        <v>1</v>
      </c>
      <c r="C139" s="155">
        <v>2</v>
      </c>
      <c r="D139" s="12">
        <v>55</v>
      </c>
      <c r="E139" s="13">
        <v>3</v>
      </c>
      <c r="F139" s="12">
        <v>353</v>
      </c>
    </row>
    <row r="140" spans="2:6" x14ac:dyDescent="0.4">
      <c r="B140" s="12">
        <v>1</v>
      </c>
      <c r="C140" s="155">
        <v>2</v>
      </c>
      <c r="D140" s="12">
        <v>56</v>
      </c>
      <c r="E140" s="13">
        <v>4</v>
      </c>
      <c r="F140" s="12">
        <v>356</v>
      </c>
    </row>
    <row r="141" spans="2:6" x14ac:dyDescent="0.4">
      <c r="B141" s="12">
        <v>1</v>
      </c>
      <c r="C141" s="155">
        <v>2</v>
      </c>
      <c r="D141" s="12">
        <v>57</v>
      </c>
      <c r="E141" s="13">
        <v>4</v>
      </c>
      <c r="F141" s="12">
        <v>360</v>
      </c>
    </row>
    <row r="142" spans="2:6" x14ac:dyDescent="0.4">
      <c r="B142" s="12">
        <v>1</v>
      </c>
      <c r="C142" s="155">
        <v>2</v>
      </c>
      <c r="D142" s="12">
        <v>58</v>
      </c>
      <c r="E142" s="13">
        <v>4</v>
      </c>
      <c r="F142" s="12">
        <v>364</v>
      </c>
    </row>
    <row r="143" spans="2:6" x14ac:dyDescent="0.4">
      <c r="B143" s="12">
        <v>1</v>
      </c>
      <c r="C143" s="155">
        <v>2</v>
      </c>
      <c r="D143" s="12">
        <v>59</v>
      </c>
      <c r="E143" s="13">
        <v>3</v>
      </c>
      <c r="F143" s="12">
        <v>368</v>
      </c>
    </row>
    <row r="144" spans="2:6" x14ac:dyDescent="0.4">
      <c r="B144" s="12">
        <v>1</v>
      </c>
      <c r="C144" s="155">
        <v>2</v>
      </c>
      <c r="D144" s="12">
        <v>60</v>
      </c>
      <c r="E144" s="13">
        <v>4</v>
      </c>
      <c r="F144" s="12">
        <v>371</v>
      </c>
    </row>
    <row r="145" spans="2:6" x14ac:dyDescent="0.4">
      <c r="B145" s="12">
        <v>1</v>
      </c>
      <c r="C145" s="155">
        <v>2</v>
      </c>
      <c r="D145" s="12">
        <v>61</v>
      </c>
      <c r="E145" s="13">
        <v>3</v>
      </c>
      <c r="F145" s="12">
        <v>375</v>
      </c>
    </row>
    <row r="146" spans="2:6" x14ac:dyDescent="0.4">
      <c r="B146" s="12">
        <v>1</v>
      </c>
      <c r="C146" s="155">
        <v>2</v>
      </c>
      <c r="D146" s="12">
        <v>62</v>
      </c>
      <c r="E146" s="13">
        <v>4</v>
      </c>
      <c r="F146" s="12">
        <v>378</v>
      </c>
    </row>
    <row r="147" spans="2:6" x14ac:dyDescent="0.4">
      <c r="B147" s="12">
        <v>1</v>
      </c>
      <c r="C147" s="155">
        <v>2</v>
      </c>
      <c r="D147" s="12">
        <v>63</v>
      </c>
      <c r="E147" s="13">
        <v>3</v>
      </c>
      <c r="F147" s="12">
        <v>382</v>
      </c>
    </row>
    <row r="148" spans="2:6" x14ac:dyDescent="0.4">
      <c r="B148" s="12">
        <v>1</v>
      </c>
      <c r="C148" s="155">
        <v>2</v>
      </c>
      <c r="D148" s="12">
        <v>64</v>
      </c>
      <c r="E148" s="13">
        <v>4</v>
      </c>
      <c r="F148" s="12">
        <v>385</v>
      </c>
    </row>
    <row r="149" spans="2:6" x14ac:dyDescent="0.4">
      <c r="B149" s="12">
        <v>1</v>
      </c>
      <c r="C149" s="155">
        <v>2</v>
      </c>
      <c r="D149" s="12">
        <v>65</v>
      </c>
      <c r="E149" s="13">
        <v>3</v>
      </c>
      <c r="F149" s="12">
        <v>389</v>
      </c>
    </row>
    <row r="150" spans="2:6" x14ac:dyDescent="0.4">
      <c r="B150" s="12">
        <v>1</v>
      </c>
      <c r="C150" s="155">
        <v>2</v>
      </c>
      <c r="D150" s="12">
        <v>66</v>
      </c>
      <c r="E150" s="13">
        <v>3</v>
      </c>
      <c r="F150" s="12">
        <v>392</v>
      </c>
    </row>
    <row r="151" spans="2:6" x14ac:dyDescent="0.4">
      <c r="B151" s="12">
        <v>1</v>
      </c>
      <c r="C151" s="155">
        <v>2</v>
      </c>
      <c r="D151" s="12">
        <v>67</v>
      </c>
      <c r="E151" s="13">
        <v>3</v>
      </c>
      <c r="F151" s="12">
        <v>395</v>
      </c>
    </row>
    <row r="152" spans="2:6" x14ac:dyDescent="0.4">
      <c r="B152" s="12">
        <v>1</v>
      </c>
      <c r="C152" s="155">
        <v>2</v>
      </c>
      <c r="D152" s="12">
        <v>68</v>
      </c>
      <c r="E152" s="13">
        <v>4</v>
      </c>
      <c r="F152" s="12">
        <v>398</v>
      </c>
    </row>
    <row r="153" spans="2:6" x14ac:dyDescent="0.4">
      <c r="B153" s="12">
        <v>1</v>
      </c>
      <c r="C153" s="155">
        <v>2</v>
      </c>
      <c r="D153" s="12">
        <v>69</v>
      </c>
      <c r="E153" s="13">
        <v>3</v>
      </c>
      <c r="F153" s="12">
        <v>402</v>
      </c>
    </row>
    <row r="154" spans="2:6" x14ac:dyDescent="0.4">
      <c r="B154" s="12">
        <v>1</v>
      </c>
      <c r="C154" s="155">
        <v>2</v>
      </c>
      <c r="D154" s="12">
        <v>70</v>
      </c>
      <c r="E154" s="13">
        <v>3</v>
      </c>
      <c r="F154" s="12">
        <v>405</v>
      </c>
    </row>
    <row r="155" spans="2:6" x14ac:dyDescent="0.4">
      <c r="B155" s="12">
        <v>1</v>
      </c>
      <c r="C155" s="155">
        <v>2</v>
      </c>
      <c r="D155" s="12">
        <v>71</v>
      </c>
      <c r="E155" s="13">
        <v>3</v>
      </c>
      <c r="F155" s="12">
        <v>408</v>
      </c>
    </row>
    <row r="156" spans="2:6" x14ac:dyDescent="0.4">
      <c r="B156" s="12">
        <v>1</v>
      </c>
      <c r="C156" s="155">
        <v>2</v>
      </c>
      <c r="D156" s="12">
        <v>72</v>
      </c>
      <c r="E156" s="13">
        <v>3</v>
      </c>
      <c r="F156" s="12">
        <v>411</v>
      </c>
    </row>
    <row r="157" spans="2:6" x14ac:dyDescent="0.4">
      <c r="B157" s="12">
        <v>1</v>
      </c>
      <c r="C157" s="155">
        <v>2</v>
      </c>
      <c r="D157" s="12">
        <v>73</v>
      </c>
      <c r="E157" s="13">
        <v>3</v>
      </c>
      <c r="F157" s="12">
        <v>414</v>
      </c>
    </row>
    <row r="158" spans="2:6" x14ac:dyDescent="0.4">
      <c r="B158" s="12">
        <v>1</v>
      </c>
      <c r="C158" s="155">
        <v>2</v>
      </c>
      <c r="D158" s="12">
        <v>74</v>
      </c>
      <c r="E158" s="13">
        <v>3</v>
      </c>
      <c r="F158" s="12">
        <v>417</v>
      </c>
    </row>
    <row r="159" spans="2:6" x14ac:dyDescent="0.4">
      <c r="B159" s="12">
        <v>1</v>
      </c>
      <c r="C159" s="155">
        <v>2</v>
      </c>
      <c r="D159" s="12">
        <v>75</v>
      </c>
      <c r="E159" s="13">
        <v>3</v>
      </c>
      <c r="F159" s="12">
        <v>420</v>
      </c>
    </row>
    <row r="160" spans="2:6" x14ac:dyDescent="0.4">
      <c r="B160" s="12">
        <v>1</v>
      </c>
      <c r="C160" s="155">
        <v>2</v>
      </c>
      <c r="D160" s="12">
        <v>76</v>
      </c>
      <c r="E160" s="13">
        <v>3</v>
      </c>
      <c r="F160" s="12">
        <v>423</v>
      </c>
    </row>
    <row r="161" spans="2:6" x14ac:dyDescent="0.4">
      <c r="B161" s="12">
        <v>1</v>
      </c>
      <c r="C161" s="155">
        <v>2</v>
      </c>
      <c r="D161" s="12">
        <v>77</v>
      </c>
      <c r="E161" s="13">
        <v>3</v>
      </c>
      <c r="F161" s="12">
        <v>426</v>
      </c>
    </row>
    <row r="162" spans="2:6" x14ac:dyDescent="0.4">
      <c r="B162" s="12">
        <v>1</v>
      </c>
      <c r="C162" s="155">
        <v>2</v>
      </c>
      <c r="D162" s="12">
        <v>78</v>
      </c>
      <c r="E162" s="13">
        <v>3</v>
      </c>
      <c r="F162" s="12">
        <v>429</v>
      </c>
    </row>
    <row r="163" spans="2:6" x14ac:dyDescent="0.4">
      <c r="B163" s="12">
        <v>1</v>
      </c>
      <c r="C163" s="155">
        <v>2</v>
      </c>
      <c r="D163" s="12">
        <v>79</v>
      </c>
      <c r="E163" s="13">
        <v>3</v>
      </c>
      <c r="F163" s="12">
        <v>432</v>
      </c>
    </row>
    <row r="164" spans="2:6" x14ac:dyDescent="0.4">
      <c r="B164" s="12">
        <v>1</v>
      </c>
      <c r="C164" s="155">
        <v>2</v>
      </c>
      <c r="D164" s="12">
        <v>80</v>
      </c>
      <c r="E164" s="13">
        <v>3</v>
      </c>
      <c r="F164" s="12">
        <v>435</v>
      </c>
    </row>
    <row r="165" spans="2:6" x14ac:dyDescent="0.4">
      <c r="B165" s="155">
        <v>1</v>
      </c>
      <c r="C165" s="155">
        <v>3</v>
      </c>
      <c r="D165" s="155">
        <v>1</v>
      </c>
      <c r="E165" s="156">
        <v>4</v>
      </c>
      <c r="F165" s="155">
        <v>1</v>
      </c>
    </row>
    <row r="166" spans="2:6" x14ac:dyDescent="0.4">
      <c r="B166" s="155">
        <v>1</v>
      </c>
      <c r="C166" s="155">
        <v>3</v>
      </c>
      <c r="D166" s="155">
        <v>2</v>
      </c>
      <c r="E166" s="156">
        <v>4</v>
      </c>
      <c r="F166" s="155">
        <v>5</v>
      </c>
    </row>
    <row r="167" spans="2:6" x14ac:dyDescent="0.4">
      <c r="B167" s="155">
        <v>1</v>
      </c>
      <c r="C167" s="155">
        <v>3</v>
      </c>
      <c r="D167" s="155">
        <v>3</v>
      </c>
      <c r="E167" s="156">
        <v>5</v>
      </c>
      <c r="F167" s="155">
        <v>9</v>
      </c>
    </row>
    <row r="168" spans="2:6" x14ac:dyDescent="0.4">
      <c r="B168" s="155">
        <v>1</v>
      </c>
      <c r="C168" s="155">
        <v>3</v>
      </c>
      <c r="D168" s="155">
        <v>4</v>
      </c>
      <c r="E168" s="156">
        <v>6</v>
      </c>
      <c r="F168" s="155">
        <v>14</v>
      </c>
    </row>
    <row r="169" spans="2:6" x14ac:dyDescent="0.4">
      <c r="B169" s="155">
        <v>1</v>
      </c>
      <c r="C169" s="155">
        <v>3</v>
      </c>
      <c r="D169" s="155">
        <v>5</v>
      </c>
      <c r="E169" s="156">
        <v>6</v>
      </c>
      <c r="F169" s="155">
        <v>20</v>
      </c>
    </row>
    <row r="170" spans="2:6" x14ac:dyDescent="0.4">
      <c r="B170" s="155">
        <v>1</v>
      </c>
      <c r="C170" s="155">
        <v>3</v>
      </c>
      <c r="D170" s="155">
        <v>6</v>
      </c>
      <c r="E170" s="156">
        <v>6</v>
      </c>
      <c r="F170" s="155">
        <v>26</v>
      </c>
    </row>
    <row r="171" spans="2:6" x14ac:dyDescent="0.4">
      <c r="B171" s="155">
        <v>1</v>
      </c>
      <c r="C171" s="155">
        <v>3</v>
      </c>
      <c r="D171" s="155">
        <v>7</v>
      </c>
      <c r="E171" s="156">
        <v>7</v>
      </c>
      <c r="F171" s="155">
        <v>33</v>
      </c>
    </row>
    <row r="172" spans="2:6" x14ac:dyDescent="0.4">
      <c r="B172" s="155">
        <v>1</v>
      </c>
      <c r="C172" s="155">
        <v>3</v>
      </c>
      <c r="D172" s="155">
        <v>8</v>
      </c>
      <c r="E172" s="156">
        <v>7</v>
      </c>
      <c r="F172" s="155">
        <v>40</v>
      </c>
    </row>
    <row r="173" spans="2:6" x14ac:dyDescent="0.4">
      <c r="B173" s="155">
        <v>1</v>
      </c>
      <c r="C173" s="155">
        <v>3</v>
      </c>
      <c r="D173" s="155">
        <v>9</v>
      </c>
      <c r="E173" s="156">
        <v>7</v>
      </c>
      <c r="F173" s="155">
        <v>47</v>
      </c>
    </row>
    <row r="174" spans="2:6" x14ac:dyDescent="0.4">
      <c r="B174" s="155">
        <v>1</v>
      </c>
      <c r="C174" s="155">
        <v>3</v>
      </c>
      <c r="D174" s="155">
        <v>10</v>
      </c>
      <c r="E174" s="156">
        <v>7</v>
      </c>
      <c r="F174" s="155">
        <v>54</v>
      </c>
    </row>
    <row r="175" spans="2:6" x14ac:dyDescent="0.4">
      <c r="B175" s="12">
        <v>1</v>
      </c>
      <c r="C175" s="155">
        <v>3</v>
      </c>
      <c r="D175" s="12">
        <v>11</v>
      </c>
      <c r="E175" s="13">
        <v>12</v>
      </c>
      <c r="F175" s="12">
        <v>62</v>
      </c>
    </row>
    <row r="176" spans="2:6" x14ac:dyDescent="0.4">
      <c r="B176" s="12">
        <v>1</v>
      </c>
      <c r="C176" s="155">
        <v>3</v>
      </c>
      <c r="D176" s="12">
        <v>12</v>
      </c>
      <c r="E176" s="13">
        <v>13</v>
      </c>
      <c r="F176" s="12">
        <v>74</v>
      </c>
    </row>
    <row r="177" spans="2:6" x14ac:dyDescent="0.4">
      <c r="B177" s="12">
        <v>1</v>
      </c>
      <c r="C177" s="155">
        <v>3</v>
      </c>
      <c r="D177" s="12">
        <v>13</v>
      </c>
      <c r="E177" s="13">
        <v>14</v>
      </c>
      <c r="F177" s="12">
        <v>87</v>
      </c>
    </row>
    <row r="178" spans="2:6" x14ac:dyDescent="0.4">
      <c r="B178" s="12">
        <v>1</v>
      </c>
      <c r="C178" s="155">
        <v>3</v>
      </c>
      <c r="D178" s="12">
        <v>14</v>
      </c>
      <c r="E178" s="13">
        <v>15</v>
      </c>
      <c r="F178" s="12">
        <v>101</v>
      </c>
    </row>
    <row r="179" spans="2:6" x14ac:dyDescent="0.4">
      <c r="B179" s="12">
        <v>1</v>
      </c>
      <c r="C179" s="155">
        <v>3</v>
      </c>
      <c r="D179" s="12">
        <v>15</v>
      </c>
      <c r="E179" s="13">
        <v>12</v>
      </c>
      <c r="F179" s="12">
        <v>116</v>
      </c>
    </row>
    <row r="180" spans="2:6" x14ac:dyDescent="0.4">
      <c r="B180" s="12">
        <v>1</v>
      </c>
      <c r="C180" s="155">
        <v>3</v>
      </c>
      <c r="D180" s="12">
        <v>16</v>
      </c>
      <c r="E180" s="13">
        <v>12</v>
      </c>
      <c r="F180" s="12">
        <v>128</v>
      </c>
    </row>
    <row r="181" spans="2:6" x14ac:dyDescent="0.4">
      <c r="B181" s="12">
        <v>1</v>
      </c>
      <c r="C181" s="155">
        <v>3</v>
      </c>
      <c r="D181" s="12">
        <v>17</v>
      </c>
      <c r="E181" s="13">
        <v>7</v>
      </c>
      <c r="F181" s="12">
        <v>140</v>
      </c>
    </row>
    <row r="182" spans="2:6" x14ac:dyDescent="0.4">
      <c r="B182" s="12">
        <v>1</v>
      </c>
      <c r="C182" s="155">
        <v>3</v>
      </c>
      <c r="D182" s="12">
        <v>18</v>
      </c>
      <c r="E182" s="13">
        <v>7</v>
      </c>
      <c r="F182" s="12">
        <v>147</v>
      </c>
    </row>
    <row r="183" spans="2:6" x14ac:dyDescent="0.4">
      <c r="B183" s="12">
        <v>1</v>
      </c>
      <c r="C183" s="155">
        <v>3</v>
      </c>
      <c r="D183" s="12">
        <v>19</v>
      </c>
      <c r="E183" s="13">
        <v>7</v>
      </c>
      <c r="F183" s="12">
        <v>154</v>
      </c>
    </row>
    <row r="184" spans="2:6" x14ac:dyDescent="0.4">
      <c r="B184" s="12">
        <v>1</v>
      </c>
      <c r="C184" s="155">
        <v>3</v>
      </c>
      <c r="D184" s="12">
        <v>20</v>
      </c>
      <c r="E184" s="13">
        <v>8</v>
      </c>
      <c r="F184" s="12">
        <v>161</v>
      </c>
    </row>
    <row r="185" spans="2:6" x14ac:dyDescent="0.4">
      <c r="B185" s="12">
        <v>1</v>
      </c>
      <c r="C185" s="155">
        <v>3</v>
      </c>
      <c r="D185" s="12">
        <v>21</v>
      </c>
      <c r="E185" s="13">
        <v>6</v>
      </c>
      <c r="F185" s="12">
        <v>169</v>
      </c>
    </row>
    <row r="186" spans="2:6" x14ac:dyDescent="0.4">
      <c r="B186" s="12">
        <v>1</v>
      </c>
      <c r="C186" s="155">
        <v>3</v>
      </c>
      <c r="D186" s="12">
        <v>22</v>
      </c>
      <c r="E186" s="13">
        <v>7</v>
      </c>
      <c r="F186" s="12">
        <v>175</v>
      </c>
    </row>
    <row r="187" spans="2:6" x14ac:dyDescent="0.4">
      <c r="B187" s="12">
        <v>1</v>
      </c>
      <c r="C187" s="155">
        <v>3</v>
      </c>
      <c r="D187" s="12">
        <v>23</v>
      </c>
      <c r="E187" s="13">
        <v>7</v>
      </c>
      <c r="F187" s="12">
        <v>182</v>
      </c>
    </row>
    <row r="188" spans="2:6" x14ac:dyDescent="0.4">
      <c r="B188" s="12">
        <v>1</v>
      </c>
      <c r="C188" s="155">
        <v>3</v>
      </c>
      <c r="D188" s="12">
        <v>24</v>
      </c>
      <c r="E188" s="13">
        <v>7</v>
      </c>
      <c r="F188" s="12">
        <v>189</v>
      </c>
    </row>
    <row r="189" spans="2:6" x14ac:dyDescent="0.4">
      <c r="B189" s="12">
        <v>1</v>
      </c>
      <c r="C189" s="155">
        <v>3</v>
      </c>
      <c r="D189" s="12">
        <v>25</v>
      </c>
      <c r="E189" s="13">
        <v>6</v>
      </c>
      <c r="F189" s="12">
        <v>196</v>
      </c>
    </row>
    <row r="190" spans="2:6" x14ac:dyDescent="0.4">
      <c r="B190" s="12">
        <v>1</v>
      </c>
      <c r="C190" s="155">
        <v>3</v>
      </c>
      <c r="D190" s="12">
        <v>26</v>
      </c>
      <c r="E190" s="13">
        <v>7</v>
      </c>
      <c r="F190" s="12">
        <v>202</v>
      </c>
    </row>
    <row r="191" spans="2:6" x14ac:dyDescent="0.4">
      <c r="B191" s="12">
        <v>1</v>
      </c>
      <c r="C191" s="155">
        <v>3</v>
      </c>
      <c r="D191" s="12">
        <v>27</v>
      </c>
      <c r="E191" s="13">
        <v>6</v>
      </c>
      <c r="F191" s="12">
        <v>209</v>
      </c>
    </row>
    <row r="192" spans="2:6" x14ac:dyDescent="0.4">
      <c r="B192" s="12">
        <v>1</v>
      </c>
      <c r="C192" s="155">
        <v>3</v>
      </c>
      <c r="D192" s="12">
        <v>28</v>
      </c>
      <c r="E192" s="13">
        <v>6</v>
      </c>
      <c r="F192" s="12">
        <v>215</v>
      </c>
    </row>
    <row r="193" spans="2:6" x14ac:dyDescent="0.4">
      <c r="B193" s="12">
        <v>1</v>
      </c>
      <c r="C193" s="155">
        <v>3</v>
      </c>
      <c r="D193" s="12">
        <v>29</v>
      </c>
      <c r="E193" s="13">
        <v>6</v>
      </c>
      <c r="F193" s="12">
        <v>221</v>
      </c>
    </row>
    <row r="194" spans="2:6" x14ac:dyDescent="0.4">
      <c r="B194" s="12">
        <v>1</v>
      </c>
      <c r="C194" s="155">
        <v>3</v>
      </c>
      <c r="D194" s="12">
        <v>30</v>
      </c>
      <c r="E194" s="13">
        <v>6</v>
      </c>
      <c r="F194" s="12">
        <v>227</v>
      </c>
    </row>
    <row r="195" spans="2:6" x14ac:dyDescent="0.4">
      <c r="B195" s="12">
        <v>1</v>
      </c>
      <c r="C195" s="155">
        <v>3</v>
      </c>
      <c r="D195" s="12">
        <v>31</v>
      </c>
      <c r="E195" s="13">
        <v>6</v>
      </c>
      <c r="F195" s="12">
        <v>233</v>
      </c>
    </row>
    <row r="196" spans="2:6" x14ac:dyDescent="0.4">
      <c r="B196" s="12">
        <v>1</v>
      </c>
      <c r="C196" s="155">
        <v>3</v>
      </c>
      <c r="D196" s="12">
        <v>32</v>
      </c>
      <c r="E196" s="13">
        <v>6</v>
      </c>
      <c r="F196" s="12">
        <v>239</v>
      </c>
    </row>
    <row r="197" spans="2:6" x14ac:dyDescent="0.4">
      <c r="B197" s="12">
        <v>1</v>
      </c>
      <c r="C197" s="155">
        <v>3</v>
      </c>
      <c r="D197" s="12">
        <v>33</v>
      </c>
      <c r="E197" s="13">
        <v>5</v>
      </c>
      <c r="F197" s="12">
        <v>245</v>
      </c>
    </row>
    <row r="198" spans="2:6" x14ac:dyDescent="0.4">
      <c r="B198" s="12">
        <v>1</v>
      </c>
      <c r="C198" s="155">
        <v>3</v>
      </c>
      <c r="D198" s="12">
        <v>34</v>
      </c>
      <c r="E198" s="13">
        <v>6</v>
      </c>
      <c r="F198" s="12">
        <v>250</v>
      </c>
    </row>
    <row r="199" spans="2:6" x14ac:dyDescent="0.4">
      <c r="B199" s="12">
        <v>1</v>
      </c>
      <c r="C199" s="155">
        <v>3</v>
      </c>
      <c r="D199" s="12">
        <v>35</v>
      </c>
      <c r="E199" s="13">
        <v>5</v>
      </c>
      <c r="F199" s="12">
        <v>256</v>
      </c>
    </row>
    <row r="200" spans="2:6" x14ac:dyDescent="0.4">
      <c r="B200" s="12">
        <v>1</v>
      </c>
      <c r="C200" s="155">
        <v>3</v>
      </c>
      <c r="D200" s="12">
        <v>36</v>
      </c>
      <c r="E200" s="13">
        <v>5</v>
      </c>
      <c r="F200" s="12">
        <v>261</v>
      </c>
    </row>
    <row r="201" spans="2:6" x14ac:dyDescent="0.4">
      <c r="B201" s="12">
        <v>1</v>
      </c>
      <c r="C201" s="155">
        <v>3</v>
      </c>
      <c r="D201" s="12">
        <v>37</v>
      </c>
      <c r="E201" s="13">
        <v>6</v>
      </c>
      <c r="F201" s="12">
        <v>266</v>
      </c>
    </row>
    <row r="202" spans="2:6" x14ac:dyDescent="0.4">
      <c r="B202" s="12">
        <v>1</v>
      </c>
      <c r="C202" s="155">
        <v>3</v>
      </c>
      <c r="D202" s="12">
        <v>38</v>
      </c>
      <c r="E202" s="13">
        <v>5</v>
      </c>
      <c r="F202" s="12">
        <v>272</v>
      </c>
    </row>
    <row r="203" spans="2:6" x14ac:dyDescent="0.4">
      <c r="B203" s="12">
        <v>1</v>
      </c>
      <c r="C203" s="155">
        <v>3</v>
      </c>
      <c r="D203" s="12">
        <v>39</v>
      </c>
      <c r="E203" s="13">
        <v>5</v>
      </c>
      <c r="F203" s="12">
        <v>277</v>
      </c>
    </row>
    <row r="204" spans="2:6" x14ac:dyDescent="0.4">
      <c r="B204" s="12">
        <v>1</v>
      </c>
      <c r="C204" s="155">
        <v>3</v>
      </c>
      <c r="D204" s="12">
        <v>40</v>
      </c>
      <c r="E204" s="13">
        <v>5</v>
      </c>
      <c r="F204" s="12">
        <v>282</v>
      </c>
    </row>
    <row r="205" spans="2:6" x14ac:dyDescent="0.4">
      <c r="B205" s="12">
        <v>1</v>
      </c>
      <c r="C205" s="155">
        <v>3</v>
      </c>
      <c r="D205" s="12">
        <v>41</v>
      </c>
      <c r="E205" s="13">
        <v>5</v>
      </c>
      <c r="F205" s="12">
        <v>287</v>
      </c>
    </row>
    <row r="206" spans="2:6" x14ac:dyDescent="0.4">
      <c r="B206" s="12">
        <v>1</v>
      </c>
      <c r="C206" s="155">
        <v>3</v>
      </c>
      <c r="D206" s="12">
        <v>42</v>
      </c>
      <c r="E206" s="13">
        <v>5</v>
      </c>
      <c r="F206" s="12">
        <v>292</v>
      </c>
    </row>
    <row r="207" spans="2:6" x14ac:dyDescent="0.4">
      <c r="B207" s="12">
        <v>1</v>
      </c>
      <c r="C207" s="155">
        <v>3</v>
      </c>
      <c r="D207" s="12">
        <v>43</v>
      </c>
      <c r="E207" s="13">
        <v>4</v>
      </c>
      <c r="F207" s="12">
        <v>297</v>
      </c>
    </row>
    <row r="208" spans="2:6" x14ac:dyDescent="0.4">
      <c r="B208" s="12">
        <v>1</v>
      </c>
      <c r="C208" s="155">
        <v>3</v>
      </c>
      <c r="D208" s="12">
        <v>44</v>
      </c>
      <c r="E208" s="13">
        <v>5</v>
      </c>
      <c r="F208" s="12">
        <v>301</v>
      </c>
    </row>
    <row r="209" spans="2:6" x14ac:dyDescent="0.4">
      <c r="B209" s="12">
        <v>1</v>
      </c>
      <c r="C209" s="155">
        <v>3</v>
      </c>
      <c r="D209" s="12">
        <v>45</v>
      </c>
      <c r="E209" s="13">
        <v>4</v>
      </c>
      <c r="F209" s="12">
        <v>306</v>
      </c>
    </row>
    <row r="210" spans="2:6" x14ac:dyDescent="0.4">
      <c r="B210" s="12">
        <v>1</v>
      </c>
      <c r="C210" s="155">
        <v>3</v>
      </c>
      <c r="D210" s="12">
        <v>46</v>
      </c>
      <c r="E210" s="13">
        <v>5</v>
      </c>
      <c r="F210" s="12">
        <v>310</v>
      </c>
    </row>
    <row r="211" spans="2:6" x14ac:dyDescent="0.4">
      <c r="B211" s="12">
        <v>1</v>
      </c>
      <c r="C211" s="155">
        <v>3</v>
      </c>
      <c r="D211" s="12">
        <v>47</v>
      </c>
      <c r="E211" s="13">
        <v>4</v>
      </c>
      <c r="F211" s="12">
        <v>315</v>
      </c>
    </row>
    <row r="212" spans="2:6" x14ac:dyDescent="0.4">
      <c r="B212" s="12">
        <v>1</v>
      </c>
      <c r="C212" s="155">
        <v>3</v>
      </c>
      <c r="D212" s="12">
        <v>48</v>
      </c>
      <c r="E212" s="13">
        <v>4</v>
      </c>
      <c r="F212" s="12">
        <v>319</v>
      </c>
    </row>
    <row r="213" spans="2:6" x14ac:dyDescent="0.4">
      <c r="B213" s="12">
        <v>1</v>
      </c>
      <c r="C213" s="155">
        <v>3</v>
      </c>
      <c r="D213" s="12">
        <v>49</v>
      </c>
      <c r="E213" s="13">
        <v>5</v>
      </c>
      <c r="F213" s="12">
        <v>323</v>
      </c>
    </row>
    <row r="214" spans="2:6" x14ac:dyDescent="0.4">
      <c r="B214" s="12">
        <v>1</v>
      </c>
      <c r="C214" s="155">
        <v>3</v>
      </c>
      <c r="D214" s="12">
        <v>50</v>
      </c>
      <c r="E214" s="13">
        <v>4</v>
      </c>
      <c r="F214" s="12">
        <v>328</v>
      </c>
    </row>
    <row r="215" spans="2:6" x14ac:dyDescent="0.4">
      <c r="B215" s="12">
        <v>1</v>
      </c>
      <c r="C215" s="155">
        <v>3</v>
      </c>
      <c r="D215" s="12">
        <v>51</v>
      </c>
      <c r="E215" s="13">
        <v>4</v>
      </c>
      <c r="F215" s="12">
        <v>332</v>
      </c>
    </row>
    <row r="216" spans="2:6" x14ac:dyDescent="0.4">
      <c r="B216" s="12">
        <v>1</v>
      </c>
      <c r="C216" s="155">
        <v>3</v>
      </c>
      <c r="D216" s="12">
        <v>52</v>
      </c>
      <c r="E216" s="13">
        <v>4</v>
      </c>
      <c r="F216" s="12">
        <v>336</v>
      </c>
    </row>
    <row r="217" spans="2:6" x14ac:dyDescent="0.4">
      <c r="B217" s="12">
        <v>1</v>
      </c>
      <c r="C217" s="155">
        <v>3</v>
      </c>
      <c r="D217" s="12">
        <v>53</v>
      </c>
      <c r="E217" s="13">
        <v>4</v>
      </c>
      <c r="F217" s="12">
        <v>340</v>
      </c>
    </row>
    <row r="218" spans="2:6" x14ac:dyDescent="0.4">
      <c r="B218" s="12">
        <v>1</v>
      </c>
      <c r="C218" s="155">
        <v>3</v>
      </c>
      <c r="D218" s="12">
        <v>54</v>
      </c>
      <c r="E218" s="13">
        <v>3</v>
      </c>
      <c r="F218" s="12">
        <v>344</v>
      </c>
    </row>
    <row r="219" spans="2:6" x14ac:dyDescent="0.4">
      <c r="B219" s="12">
        <v>1</v>
      </c>
      <c r="C219" s="155">
        <v>3</v>
      </c>
      <c r="D219" s="12">
        <v>55</v>
      </c>
      <c r="E219" s="13">
        <v>4</v>
      </c>
      <c r="F219" s="12">
        <v>347</v>
      </c>
    </row>
    <row r="220" spans="2:6" x14ac:dyDescent="0.4">
      <c r="B220" s="12">
        <v>1</v>
      </c>
      <c r="C220" s="155">
        <v>3</v>
      </c>
      <c r="D220" s="12">
        <v>56</v>
      </c>
      <c r="E220" s="13">
        <v>4</v>
      </c>
      <c r="F220" s="12">
        <v>351</v>
      </c>
    </row>
    <row r="221" spans="2:6" x14ac:dyDescent="0.4">
      <c r="B221" s="12">
        <v>1</v>
      </c>
      <c r="C221" s="155">
        <v>3</v>
      </c>
      <c r="D221" s="12">
        <v>57</v>
      </c>
      <c r="E221" s="13">
        <v>3</v>
      </c>
      <c r="F221" s="12">
        <v>355</v>
      </c>
    </row>
    <row r="222" spans="2:6" x14ac:dyDescent="0.4">
      <c r="B222" s="12">
        <v>1</v>
      </c>
      <c r="C222" s="155">
        <v>3</v>
      </c>
      <c r="D222" s="12">
        <v>58</v>
      </c>
      <c r="E222" s="13">
        <v>4</v>
      </c>
      <c r="F222" s="12">
        <v>358</v>
      </c>
    </row>
    <row r="223" spans="2:6" x14ac:dyDescent="0.4">
      <c r="B223" s="12">
        <v>1</v>
      </c>
      <c r="C223" s="155">
        <v>3</v>
      </c>
      <c r="D223" s="12">
        <v>59</v>
      </c>
      <c r="E223" s="13">
        <v>3</v>
      </c>
      <c r="F223" s="12">
        <v>362</v>
      </c>
    </row>
    <row r="224" spans="2:6" x14ac:dyDescent="0.4">
      <c r="B224" s="12">
        <v>1</v>
      </c>
      <c r="C224" s="155">
        <v>3</v>
      </c>
      <c r="D224" s="12">
        <v>60</v>
      </c>
      <c r="E224" s="13">
        <v>4</v>
      </c>
      <c r="F224" s="12">
        <v>365</v>
      </c>
    </row>
    <row r="225" spans="2:6" x14ac:dyDescent="0.4">
      <c r="B225" s="12">
        <v>1</v>
      </c>
      <c r="C225" s="155">
        <v>3</v>
      </c>
      <c r="D225" s="12">
        <v>61</v>
      </c>
      <c r="E225" s="13">
        <v>3</v>
      </c>
      <c r="F225" s="12">
        <v>369</v>
      </c>
    </row>
    <row r="226" spans="2:6" x14ac:dyDescent="0.4">
      <c r="B226" s="12">
        <v>1</v>
      </c>
      <c r="C226" s="155">
        <v>3</v>
      </c>
      <c r="D226" s="12">
        <v>62</v>
      </c>
      <c r="E226" s="13">
        <v>3</v>
      </c>
      <c r="F226" s="12">
        <v>372</v>
      </c>
    </row>
    <row r="227" spans="2:6" x14ac:dyDescent="0.4">
      <c r="B227" s="12">
        <v>1</v>
      </c>
      <c r="C227" s="155">
        <v>3</v>
      </c>
      <c r="D227" s="12">
        <v>63</v>
      </c>
      <c r="E227" s="13">
        <v>4</v>
      </c>
      <c r="F227" s="12">
        <v>375</v>
      </c>
    </row>
    <row r="228" spans="2:6" x14ac:dyDescent="0.4">
      <c r="B228" s="12">
        <v>1</v>
      </c>
      <c r="C228" s="155">
        <v>3</v>
      </c>
      <c r="D228" s="12">
        <v>64</v>
      </c>
      <c r="E228" s="13">
        <v>3</v>
      </c>
      <c r="F228" s="12">
        <v>379</v>
      </c>
    </row>
    <row r="229" spans="2:6" x14ac:dyDescent="0.4">
      <c r="B229" s="12">
        <v>1</v>
      </c>
      <c r="C229" s="155">
        <v>3</v>
      </c>
      <c r="D229" s="12">
        <v>65</v>
      </c>
      <c r="E229" s="13">
        <v>3</v>
      </c>
      <c r="F229" s="12">
        <v>382</v>
      </c>
    </row>
    <row r="230" spans="2:6" x14ac:dyDescent="0.4">
      <c r="B230" s="12">
        <v>1</v>
      </c>
      <c r="C230" s="155">
        <v>3</v>
      </c>
      <c r="D230" s="12">
        <v>66</v>
      </c>
      <c r="E230" s="13">
        <v>3</v>
      </c>
      <c r="F230" s="12">
        <v>385</v>
      </c>
    </row>
    <row r="231" spans="2:6" x14ac:dyDescent="0.4">
      <c r="B231" s="12">
        <v>1</v>
      </c>
      <c r="C231" s="155">
        <v>3</v>
      </c>
      <c r="D231" s="12">
        <v>67</v>
      </c>
      <c r="E231" s="13">
        <v>3</v>
      </c>
      <c r="F231" s="12">
        <v>388</v>
      </c>
    </row>
    <row r="232" spans="2:6" x14ac:dyDescent="0.4">
      <c r="B232" s="12">
        <v>1</v>
      </c>
      <c r="C232" s="155">
        <v>3</v>
      </c>
      <c r="D232" s="12">
        <v>68</v>
      </c>
      <c r="E232" s="13">
        <v>3</v>
      </c>
      <c r="F232" s="12">
        <v>391</v>
      </c>
    </row>
    <row r="233" spans="2:6" x14ac:dyDescent="0.4">
      <c r="B233" s="12">
        <v>1</v>
      </c>
      <c r="C233" s="155">
        <v>3</v>
      </c>
      <c r="D233" s="12">
        <v>69</v>
      </c>
      <c r="E233" s="13">
        <v>3</v>
      </c>
      <c r="F233" s="12">
        <v>394</v>
      </c>
    </row>
    <row r="234" spans="2:6" x14ac:dyDescent="0.4">
      <c r="B234" s="12">
        <v>1</v>
      </c>
      <c r="C234" s="155">
        <v>3</v>
      </c>
      <c r="D234" s="12">
        <v>70</v>
      </c>
      <c r="E234" s="13">
        <v>2</v>
      </c>
      <c r="F234" s="12">
        <v>397</v>
      </c>
    </row>
    <row r="235" spans="2:6" x14ac:dyDescent="0.4">
      <c r="B235" s="12">
        <v>1</v>
      </c>
      <c r="C235" s="155">
        <v>3</v>
      </c>
      <c r="D235" s="12">
        <v>71</v>
      </c>
      <c r="E235" s="13">
        <v>3</v>
      </c>
      <c r="F235" s="12">
        <v>399</v>
      </c>
    </row>
    <row r="236" spans="2:6" x14ac:dyDescent="0.4">
      <c r="B236" s="12">
        <v>1</v>
      </c>
      <c r="C236" s="155">
        <v>3</v>
      </c>
      <c r="D236" s="12">
        <v>72</v>
      </c>
      <c r="E236" s="13">
        <v>3</v>
      </c>
      <c r="F236" s="12">
        <v>402</v>
      </c>
    </row>
    <row r="237" spans="2:6" x14ac:dyDescent="0.4">
      <c r="B237" s="12">
        <v>1</v>
      </c>
      <c r="C237" s="155">
        <v>3</v>
      </c>
      <c r="D237" s="12">
        <v>73</v>
      </c>
      <c r="E237" s="13">
        <v>3</v>
      </c>
      <c r="F237" s="12">
        <v>405</v>
      </c>
    </row>
    <row r="238" spans="2:6" x14ac:dyDescent="0.4">
      <c r="B238" s="12">
        <v>1</v>
      </c>
      <c r="C238" s="155">
        <v>3</v>
      </c>
      <c r="D238" s="12">
        <v>74</v>
      </c>
      <c r="E238" s="13">
        <v>2</v>
      </c>
      <c r="F238" s="12">
        <v>408</v>
      </c>
    </row>
    <row r="239" spans="2:6" x14ac:dyDescent="0.4">
      <c r="B239" s="12">
        <v>1</v>
      </c>
      <c r="C239" s="155">
        <v>3</v>
      </c>
      <c r="D239" s="12">
        <v>75</v>
      </c>
      <c r="E239" s="13">
        <v>3</v>
      </c>
      <c r="F239" s="12">
        <v>410</v>
      </c>
    </row>
    <row r="240" spans="2:6" x14ac:dyDescent="0.4">
      <c r="B240" s="12">
        <v>1</v>
      </c>
      <c r="C240" s="155">
        <v>3</v>
      </c>
      <c r="D240" s="12">
        <v>76</v>
      </c>
      <c r="E240" s="13">
        <v>2</v>
      </c>
      <c r="F240" s="12">
        <v>413</v>
      </c>
    </row>
    <row r="241" spans="2:6" x14ac:dyDescent="0.4">
      <c r="B241" s="12">
        <v>1</v>
      </c>
      <c r="C241" s="155">
        <v>3</v>
      </c>
      <c r="D241" s="12">
        <v>77</v>
      </c>
      <c r="E241" s="13">
        <v>3</v>
      </c>
      <c r="F241" s="12">
        <v>415</v>
      </c>
    </row>
    <row r="242" spans="2:6" x14ac:dyDescent="0.4">
      <c r="B242" s="12">
        <v>1</v>
      </c>
      <c r="C242" s="155">
        <v>3</v>
      </c>
      <c r="D242" s="12">
        <v>78</v>
      </c>
      <c r="E242" s="13">
        <v>2</v>
      </c>
      <c r="F242" s="12">
        <v>418</v>
      </c>
    </row>
    <row r="243" spans="2:6" x14ac:dyDescent="0.4">
      <c r="B243" s="12">
        <v>1</v>
      </c>
      <c r="C243" s="155">
        <v>3</v>
      </c>
      <c r="D243" s="12">
        <v>79</v>
      </c>
      <c r="E243" s="13">
        <v>2</v>
      </c>
      <c r="F243" s="12">
        <v>420</v>
      </c>
    </row>
    <row r="244" spans="2:6" x14ac:dyDescent="0.4">
      <c r="B244" s="12">
        <v>1</v>
      </c>
      <c r="C244" s="155">
        <v>3</v>
      </c>
      <c r="D244" s="12">
        <v>80</v>
      </c>
      <c r="E244" s="13">
        <v>2</v>
      </c>
      <c r="F244" s="12">
        <v>422</v>
      </c>
    </row>
    <row r="245" spans="2:6" x14ac:dyDescent="0.4">
      <c r="B245" s="155">
        <v>1</v>
      </c>
      <c r="C245" s="155">
        <v>4</v>
      </c>
      <c r="D245" s="155">
        <v>1</v>
      </c>
      <c r="E245" s="156">
        <v>4</v>
      </c>
      <c r="F245" s="155">
        <v>1</v>
      </c>
    </row>
    <row r="246" spans="2:6" x14ac:dyDescent="0.4">
      <c r="B246" s="155">
        <v>1</v>
      </c>
      <c r="C246" s="155">
        <v>4</v>
      </c>
      <c r="D246" s="155">
        <v>2</v>
      </c>
      <c r="E246" s="156">
        <v>4</v>
      </c>
      <c r="F246" s="155">
        <v>5</v>
      </c>
    </row>
    <row r="247" spans="2:6" x14ac:dyDescent="0.4">
      <c r="B247" s="155">
        <v>1</v>
      </c>
      <c r="C247" s="155">
        <v>4</v>
      </c>
      <c r="D247" s="155">
        <v>3</v>
      </c>
      <c r="E247" s="156">
        <v>5</v>
      </c>
      <c r="F247" s="155">
        <v>9</v>
      </c>
    </row>
    <row r="248" spans="2:6" x14ac:dyDescent="0.4">
      <c r="B248" s="155">
        <v>1</v>
      </c>
      <c r="C248" s="155">
        <v>4</v>
      </c>
      <c r="D248" s="155">
        <v>4</v>
      </c>
      <c r="E248" s="156">
        <v>6</v>
      </c>
      <c r="F248" s="155">
        <v>14</v>
      </c>
    </row>
    <row r="249" spans="2:6" x14ac:dyDescent="0.4">
      <c r="B249" s="155">
        <v>1</v>
      </c>
      <c r="C249" s="155">
        <v>4</v>
      </c>
      <c r="D249" s="155">
        <v>5</v>
      </c>
      <c r="E249" s="156">
        <v>6</v>
      </c>
      <c r="F249" s="155">
        <v>20</v>
      </c>
    </row>
    <row r="250" spans="2:6" x14ac:dyDescent="0.4">
      <c r="B250" s="155">
        <v>1</v>
      </c>
      <c r="C250" s="155">
        <v>4</v>
      </c>
      <c r="D250" s="155">
        <v>6</v>
      </c>
      <c r="E250" s="156">
        <v>6</v>
      </c>
      <c r="F250" s="155">
        <v>26</v>
      </c>
    </row>
    <row r="251" spans="2:6" x14ac:dyDescent="0.4">
      <c r="B251" s="155">
        <v>1</v>
      </c>
      <c r="C251" s="155">
        <v>4</v>
      </c>
      <c r="D251" s="155">
        <v>7</v>
      </c>
      <c r="E251" s="156">
        <v>7</v>
      </c>
      <c r="F251" s="155">
        <v>33</v>
      </c>
    </row>
    <row r="252" spans="2:6" x14ac:dyDescent="0.4">
      <c r="B252" s="155">
        <v>1</v>
      </c>
      <c r="C252" s="155">
        <v>4</v>
      </c>
      <c r="D252" s="155">
        <v>8</v>
      </c>
      <c r="E252" s="156">
        <v>7</v>
      </c>
      <c r="F252" s="155">
        <v>40</v>
      </c>
    </row>
    <row r="253" spans="2:6" x14ac:dyDescent="0.4">
      <c r="B253" s="155">
        <v>1</v>
      </c>
      <c r="C253" s="155">
        <v>4</v>
      </c>
      <c r="D253" s="155">
        <v>9</v>
      </c>
      <c r="E253" s="156">
        <v>7</v>
      </c>
      <c r="F253" s="155">
        <v>47</v>
      </c>
    </row>
    <row r="254" spans="2:6" x14ac:dyDescent="0.4">
      <c r="B254" s="155">
        <v>1</v>
      </c>
      <c r="C254" s="155">
        <v>4</v>
      </c>
      <c r="D254" s="155">
        <v>10</v>
      </c>
      <c r="E254" s="156">
        <v>7</v>
      </c>
      <c r="F254" s="155">
        <v>54</v>
      </c>
    </row>
    <row r="255" spans="2:6" x14ac:dyDescent="0.4">
      <c r="B255" s="12">
        <v>1</v>
      </c>
      <c r="C255" s="155">
        <v>4</v>
      </c>
      <c r="D255" s="12">
        <v>11</v>
      </c>
      <c r="E255" s="13">
        <v>12</v>
      </c>
      <c r="F255" s="12">
        <v>62</v>
      </c>
    </row>
    <row r="256" spans="2:6" x14ac:dyDescent="0.4">
      <c r="B256" s="12">
        <v>1</v>
      </c>
      <c r="C256" s="155">
        <v>4</v>
      </c>
      <c r="D256" s="12">
        <v>12</v>
      </c>
      <c r="E256" s="13">
        <v>12</v>
      </c>
      <c r="F256" s="12">
        <v>74</v>
      </c>
    </row>
    <row r="257" spans="2:6" x14ac:dyDescent="0.4">
      <c r="B257" s="12">
        <v>1</v>
      </c>
      <c r="C257" s="155">
        <v>4</v>
      </c>
      <c r="D257" s="12">
        <v>13</v>
      </c>
      <c r="E257" s="13">
        <v>14</v>
      </c>
      <c r="F257" s="12">
        <v>86</v>
      </c>
    </row>
    <row r="258" spans="2:6" x14ac:dyDescent="0.4">
      <c r="B258" s="12">
        <v>1</v>
      </c>
      <c r="C258" s="155">
        <v>4</v>
      </c>
      <c r="D258" s="12">
        <v>14</v>
      </c>
      <c r="E258" s="13">
        <v>15</v>
      </c>
      <c r="F258" s="12">
        <v>100</v>
      </c>
    </row>
    <row r="259" spans="2:6" x14ac:dyDescent="0.4">
      <c r="B259" s="12">
        <v>1</v>
      </c>
      <c r="C259" s="155">
        <v>4</v>
      </c>
      <c r="D259" s="12">
        <v>15</v>
      </c>
      <c r="E259" s="13">
        <v>11</v>
      </c>
      <c r="F259" s="12">
        <v>115</v>
      </c>
    </row>
    <row r="260" spans="2:6" x14ac:dyDescent="0.4">
      <c r="B260" s="12">
        <v>1</v>
      </c>
      <c r="C260" s="155">
        <v>4</v>
      </c>
      <c r="D260" s="12">
        <v>16</v>
      </c>
      <c r="E260" s="13">
        <v>10</v>
      </c>
      <c r="F260" s="12">
        <v>126</v>
      </c>
    </row>
    <row r="261" spans="2:6" x14ac:dyDescent="0.4">
      <c r="B261" s="12">
        <v>1</v>
      </c>
      <c r="C261" s="155">
        <v>4</v>
      </c>
      <c r="D261" s="12">
        <v>17</v>
      </c>
      <c r="E261" s="13">
        <v>6</v>
      </c>
      <c r="F261" s="12">
        <v>136</v>
      </c>
    </row>
    <row r="262" spans="2:6" x14ac:dyDescent="0.4">
      <c r="B262" s="12">
        <v>1</v>
      </c>
      <c r="C262" s="155">
        <v>4</v>
      </c>
      <c r="D262" s="12">
        <v>18</v>
      </c>
      <c r="E262" s="13">
        <v>5</v>
      </c>
      <c r="F262" s="12">
        <v>142</v>
      </c>
    </row>
    <row r="263" spans="2:6" x14ac:dyDescent="0.4">
      <c r="B263" s="12">
        <v>1</v>
      </c>
      <c r="C263" s="155">
        <v>4</v>
      </c>
      <c r="D263" s="12">
        <v>19</v>
      </c>
      <c r="E263" s="13">
        <v>5</v>
      </c>
      <c r="F263" s="12">
        <v>147</v>
      </c>
    </row>
    <row r="264" spans="2:6" x14ac:dyDescent="0.4">
      <c r="B264" s="12">
        <v>1</v>
      </c>
      <c r="C264" s="155">
        <v>4</v>
      </c>
      <c r="D264" s="12">
        <v>20</v>
      </c>
      <c r="E264" s="13">
        <v>5</v>
      </c>
      <c r="F264" s="12">
        <v>152</v>
      </c>
    </row>
    <row r="265" spans="2:6" x14ac:dyDescent="0.4">
      <c r="B265" s="12">
        <v>1</v>
      </c>
      <c r="C265" s="155">
        <v>4</v>
      </c>
      <c r="D265" s="12">
        <v>21</v>
      </c>
      <c r="E265" s="13">
        <v>5</v>
      </c>
      <c r="F265" s="12">
        <v>157</v>
      </c>
    </row>
    <row r="266" spans="2:6" x14ac:dyDescent="0.4">
      <c r="B266" s="12">
        <v>1</v>
      </c>
      <c r="C266" s="155">
        <v>4</v>
      </c>
      <c r="D266" s="12">
        <v>22</v>
      </c>
      <c r="E266" s="13">
        <v>5</v>
      </c>
      <c r="F266" s="12">
        <v>162</v>
      </c>
    </row>
    <row r="267" spans="2:6" x14ac:dyDescent="0.4">
      <c r="B267" s="12">
        <v>1</v>
      </c>
      <c r="C267" s="155">
        <v>4</v>
      </c>
      <c r="D267" s="12">
        <v>23</v>
      </c>
      <c r="E267" s="13">
        <v>5</v>
      </c>
      <c r="F267" s="12">
        <v>167</v>
      </c>
    </row>
    <row r="268" spans="2:6" x14ac:dyDescent="0.4">
      <c r="B268" s="12">
        <v>1</v>
      </c>
      <c r="C268" s="155">
        <v>4</v>
      </c>
      <c r="D268" s="12">
        <v>24</v>
      </c>
      <c r="E268" s="13">
        <v>4</v>
      </c>
      <c r="F268" s="12">
        <v>172</v>
      </c>
    </row>
    <row r="269" spans="2:6" x14ac:dyDescent="0.4">
      <c r="B269" s="12">
        <v>1</v>
      </c>
      <c r="C269" s="155">
        <v>4</v>
      </c>
      <c r="D269" s="12">
        <v>25</v>
      </c>
      <c r="E269" s="13">
        <v>5</v>
      </c>
      <c r="F269" s="12">
        <v>176</v>
      </c>
    </row>
    <row r="270" spans="2:6" x14ac:dyDescent="0.4">
      <c r="B270" s="12">
        <v>1</v>
      </c>
      <c r="C270" s="155">
        <v>4</v>
      </c>
      <c r="D270" s="12">
        <v>26</v>
      </c>
      <c r="E270" s="13">
        <v>5</v>
      </c>
      <c r="F270" s="12">
        <v>181</v>
      </c>
    </row>
    <row r="271" spans="2:6" x14ac:dyDescent="0.4">
      <c r="B271" s="12">
        <v>1</v>
      </c>
      <c r="C271" s="155">
        <v>4</v>
      </c>
      <c r="D271" s="12">
        <v>27</v>
      </c>
      <c r="E271" s="13">
        <v>4</v>
      </c>
      <c r="F271" s="12">
        <v>186</v>
      </c>
    </row>
    <row r="272" spans="2:6" x14ac:dyDescent="0.4">
      <c r="B272" s="12">
        <v>1</v>
      </c>
      <c r="C272" s="155">
        <v>4</v>
      </c>
      <c r="D272" s="12">
        <v>28</v>
      </c>
      <c r="E272" s="13">
        <v>5</v>
      </c>
      <c r="F272" s="12">
        <v>190</v>
      </c>
    </row>
    <row r="273" spans="2:6" x14ac:dyDescent="0.4">
      <c r="B273" s="12">
        <v>1</v>
      </c>
      <c r="C273" s="155">
        <v>4</v>
      </c>
      <c r="D273" s="12">
        <v>29</v>
      </c>
      <c r="E273" s="13">
        <v>4</v>
      </c>
      <c r="F273" s="12">
        <v>195</v>
      </c>
    </row>
    <row r="274" spans="2:6" x14ac:dyDescent="0.4">
      <c r="B274" s="12">
        <v>1</v>
      </c>
      <c r="C274" s="155">
        <v>4</v>
      </c>
      <c r="D274" s="12">
        <v>30</v>
      </c>
      <c r="E274" s="13">
        <v>4</v>
      </c>
      <c r="F274" s="12">
        <v>199</v>
      </c>
    </row>
    <row r="275" spans="2:6" x14ac:dyDescent="0.4">
      <c r="B275" s="12">
        <v>1</v>
      </c>
      <c r="C275" s="155">
        <v>4</v>
      </c>
      <c r="D275" s="12">
        <v>31</v>
      </c>
      <c r="E275" s="13">
        <v>5</v>
      </c>
      <c r="F275" s="12">
        <v>203</v>
      </c>
    </row>
    <row r="276" spans="2:6" x14ac:dyDescent="0.4">
      <c r="B276" s="12">
        <v>1</v>
      </c>
      <c r="C276" s="155">
        <v>4</v>
      </c>
      <c r="D276" s="12">
        <v>32</v>
      </c>
      <c r="E276" s="13">
        <v>4</v>
      </c>
      <c r="F276" s="12">
        <v>208</v>
      </c>
    </row>
    <row r="277" spans="2:6" x14ac:dyDescent="0.4">
      <c r="B277" s="12">
        <v>1</v>
      </c>
      <c r="C277" s="155">
        <v>4</v>
      </c>
      <c r="D277" s="12">
        <v>33</v>
      </c>
      <c r="E277" s="13">
        <v>4</v>
      </c>
      <c r="F277" s="12">
        <v>212</v>
      </c>
    </row>
    <row r="278" spans="2:6" x14ac:dyDescent="0.4">
      <c r="B278" s="12">
        <v>1</v>
      </c>
      <c r="C278" s="155">
        <v>4</v>
      </c>
      <c r="D278" s="12">
        <v>34</v>
      </c>
      <c r="E278" s="13">
        <v>4</v>
      </c>
      <c r="F278" s="12">
        <v>216</v>
      </c>
    </row>
    <row r="279" spans="2:6" x14ac:dyDescent="0.4">
      <c r="B279" s="12">
        <v>1</v>
      </c>
      <c r="C279" s="155">
        <v>4</v>
      </c>
      <c r="D279" s="12">
        <v>35</v>
      </c>
      <c r="E279" s="13">
        <v>4</v>
      </c>
      <c r="F279" s="12">
        <v>220</v>
      </c>
    </row>
    <row r="280" spans="2:6" x14ac:dyDescent="0.4">
      <c r="B280" s="12">
        <v>1</v>
      </c>
      <c r="C280" s="155">
        <v>4</v>
      </c>
      <c r="D280" s="12">
        <v>36</v>
      </c>
      <c r="E280" s="13">
        <v>5</v>
      </c>
      <c r="F280" s="12">
        <v>224</v>
      </c>
    </row>
    <row r="281" spans="2:6" x14ac:dyDescent="0.4">
      <c r="B281" s="12">
        <v>1</v>
      </c>
      <c r="C281" s="155">
        <v>4</v>
      </c>
      <c r="D281" s="12">
        <v>37</v>
      </c>
      <c r="E281" s="13">
        <v>4</v>
      </c>
      <c r="F281" s="12">
        <v>229</v>
      </c>
    </row>
    <row r="282" spans="2:6" x14ac:dyDescent="0.4">
      <c r="B282" s="12">
        <v>1</v>
      </c>
      <c r="C282" s="155">
        <v>4</v>
      </c>
      <c r="D282" s="12">
        <v>38</v>
      </c>
      <c r="E282" s="13">
        <v>4</v>
      </c>
      <c r="F282" s="12">
        <v>233</v>
      </c>
    </row>
    <row r="283" spans="2:6" x14ac:dyDescent="0.4">
      <c r="B283" s="12">
        <v>1</v>
      </c>
      <c r="C283" s="155">
        <v>4</v>
      </c>
      <c r="D283" s="12">
        <v>39</v>
      </c>
      <c r="E283" s="13">
        <v>4</v>
      </c>
      <c r="F283" s="12">
        <v>237</v>
      </c>
    </row>
    <row r="284" spans="2:6" x14ac:dyDescent="0.4">
      <c r="B284" s="12">
        <v>1</v>
      </c>
      <c r="C284" s="155">
        <v>4</v>
      </c>
      <c r="D284" s="12">
        <v>40</v>
      </c>
      <c r="E284" s="13">
        <v>3</v>
      </c>
      <c r="F284" s="12">
        <v>241</v>
      </c>
    </row>
    <row r="285" spans="2:6" x14ac:dyDescent="0.4">
      <c r="B285" s="12">
        <v>1</v>
      </c>
      <c r="C285" s="155">
        <v>4</v>
      </c>
      <c r="D285" s="12">
        <v>41</v>
      </c>
      <c r="E285" s="13">
        <v>4</v>
      </c>
      <c r="F285" s="12">
        <v>244</v>
      </c>
    </row>
    <row r="286" spans="2:6" x14ac:dyDescent="0.4">
      <c r="B286" s="12">
        <v>1</v>
      </c>
      <c r="C286" s="155">
        <v>4</v>
      </c>
      <c r="D286" s="12">
        <v>42</v>
      </c>
      <c r="E286" s="13">
        <v>4</v>
      </c>
      <c r="F286" s="12">
        <v>248</v>
      </c>
    </row>
    <row r="287" spans="2:6" x14ac:dyDescent="0.4">
      <c r="B287" s="12">
        <v>1</v>
      </c>
      <c r="C287" s="155">
        <v>4</v>
      </c>
      <c r="D287" s="12">
        <v>43</v>
      </c>
      <c r="E287" s="13">
        <v>4</v>
      </c>
      <c r="F287" s="12">
        <v>252</v>
      </c>
    </row>
    <row r="288" spans="2:6" x14ac:dyDescent="0.4">
      <c r="B288" s="12">
        <v>1</v>
      </c>
      <c r="C288" s="155">
        <v>4</v>
      </c>
      <c r="D288" s="12">
        <v>44</v>
      </c>
      <c r="E288" s="13">
        <v>4</v>
      </c>
      <c r="F288" s="12">
        <v>256</v>
      </c>
    </row>
    <row r="289" spans="2:6" x14ac:dyDescent="0.4">
      <c r="B289" s="12">
        <v>1</v>
      </c>
      <c r="C289" s="155">
        <v>4</v>
      </c>
      <c r="D289" s="12">
        <v>45</v>
      </c>
      <c r="E289" s="13">
        <v>4</v>
      </c>
      <c r="F289" s="12">
        <v>260</v>
      </c>
    </row>
    <row r="290" spans="2:6" x14ac:dyDescent="0.4">
      <c r="B290" s="12">
        <v>1</v>
      </c>
      <c r="C290" s="155">
        <v>4</v>
      </c>
      <c r="D290" s="12">
        <v>46</v>
      </c>
      <c r="E290" s="13">
        <v>3</v>
      </c>
      <c r="F290" s="12">
        <v>264</v>
      </c>
    </row>
    <row r="291" spans="2:6" x14ac:dyDescent="0.4">
      <c r="B291" s="12">
        <v>1</v>
      </c>
      <c r="C291" s="155">
        <v>4</v>
      </c>
      <c r="D291" s="12">
        <v>47</v>
      </c>
      <c r="E291" s="13">
        <v>4</v>
      </c>
      <c r="F291" s="12">
        <v>267</v>
      </c>
    </row>
    <row r="292" spans="2:6" x14ac:dyDescent="0.4">
      <c r="B292" s="12">
        <v>1</v>
      </c>
      <c r="C292" s="155">
        <v>4</v>
      </c>
      <c r="D292" s="12">
        <v>48</v>
      </c>
      <c r="E292" s="13">
        <v>4</v>
      </c>
      <c r="F292" s="12">
        <v>271</v>
      </c>
    </row>
    <row r="293" spans="2:6" x14ac:dyDescent="0.4">
      <c r="B293" s="12">
        <v>1</v>
      </c>
      <c r="C293" s="155">
        <v>4</v>
      </c>
      <c r="D293" s="12">
        <v>49</v>
      </c>
      <c r="E293" s="13">
        <v>3</v>
      </c>
      <c r="F293" s="12">
        <v>275</v>
      </c>
    </row>
    <row r="294" spans="2:6" x14ac:dyDescent="0.4">
      <c r="B294" s="12">
        <v>1</v>
      </c>
      <c r="C294" s="155">
        <v>4</v>
      </c>
      <c r="D294" s="12">
        <v>50</v>
      </c>
      <c r="E294" s="13">
        <v>4</v>
      </c>
      <c r="F294" s="12">
        <v>278</v>
      </c>
    </row>
    <row r="295" spans="2:6" x14ac:dyDescent="0.4">
      <c r="B295" s="12">
        <v>1</v>
      </c>
      <c r="C295" s="155">
        <v>4</v>
      </c>
      <c r="D295" s="12">
        <v>51</v>
      </c>
      <c r="E295" s="13">
        <v>3</v>
      </c>
      <c r="F295" s="12">
        <v>282</v>
      </c>
    </row>
    <row r="296" spans="2:6" x14ac:dyDescent="0.4">
      <c r="B296" s="12">
        <v>1</v>
      </c>
      <c r="C296" s="155">
        <v>4</v>
      </c>
      <c r="D296" s="12">
        <v>52</v>
      </c>
      <c r="E296" s="13">
        <v>4</v>
      </c>
      <c r="F296" s="12">
        <v>285</v>
      </c>
    </row>
    <row r="297" spans="2:6" x14ac:dyDescent="0.4">
      <c r="B297" s="12">
        <v>1</v>
      </c>
      <c r="C297" s="155">
        <v>4</v>
      </c>
      <c r="D297" s="12">
        <v>53</v>
      </c>
      <c r="E297" s="13">
        <v>4</v>
      </c>
      <c r="F297" s="12">
        <v>289</v>
      </c>
    </row>
    <row r="298" spans="2:6" x14ac:dyDescent="0.4">
      <c r="B298" s="12">
        <v>1</v>
      </c>
      <c r="C298" s="155">
        <v>4</v>
      </c>
      <c r="D298" s="12">
        <v>54</v>
      </c>
      <c r="E298" s="13">
        <v>3</v>
      </c>
      <c r="F298" s="12">
        <v>293</v>
      </c>
    </row>
    <row r="299" spans="2:6" x14ac:dyDescent="0.4">
      <c r="B299" s="12">
        <v>1</v>
      </c>
      <c r="C299" s="155">
        <v>4</v>
      </c>
      <c r="D299" s="12">
        <v>55</v>
      </c>
      <c r="E299" s="13">
        <v>3</v>
      </c>
      <c r="F299" s="12">
        <v>296</v>
      </c>
    </row>
    <row r="300" spans="2:6" x14ac:dyDescent="0.4">
      <c r="B300" s="12">
        <v>1</v>
      </c>
      <c r="C300" s="155">
        <v>4</v>
      </c>
      <c r="D300" s="12">
        <v>56</v>
      </c>
      <c r="E300" s="13">
        <v>4</v>
      </c>
      <c r="F300" s="12">
        <v>299</v>
      </c>
    </row>
    <row r="301" spans="2:6" x14ac:dyDescent="0.4">
      <c r="B301" s="12">
        <v>1</v>
      </c>
      <c r="C301" s="155">
        <v>4</v>
      </c>
      <c r="D301" s="12">
        <v>57</v>
      </c>
      <c r="E301" s="13">
        <v>3</v>
      </c>
      <c r="F301" s="12">
        <v>303</v>
      </c>
    </row>
    <row r="302" spans="2:6" x14ac:dyDescent="0.4">
      <c r="B302" s="12">
        <v>1</v>
      </c>
      <c r="C302" s="155">
        <v>4</v>
      </c>
      <c r="D302" s="12">
        <v>58</v>
      </c>
      <c r="E302" s="13">
        <v>4</v>
      </c>
      <c r="F302" s="12">
        <v>306</v>
      </c>
    </row>
    <row r="303" spans="2:6" x14ac:dyDescent="0.4">
      <c r="B303" s="12">
        <v>1</v>
      </c>
      <c r="C303" s="155">
        <v>4</v>
      </c>
      <c r="D303" s="12">
        <v>59</v>
      </c>
      <c r="E303" s="13">
        <v>3</v>
      </c>
      <c r="F303" s="12">
        <v>310</v>
      </c>
    </row>
    <row r="304" spans="2:6" x14ac:dyDescent="0.4">
      <c r="B304" s="12">
        <v>1</v>
      </c>
      <c r="C304" s="155">
        <v>4</v>
      </c>
      <c r="D304" s="12">
        <v>60</v>
      </c>
      <c r="E304" s="13">
        <v>3</v>
      </c>
      <c r="F304" s="12">
        <v>313</v>
      </c>
    </row>
    <row r="305" spans="2:6" x14ac:dyDescent="0.4">
      <c r="B305" s="12">
        <v>1</v>
      </c>
      <c r="C305" s="155">
        <v>4</v>
      </c>
      <c r="D305" s="12">
        <v>61</v>
      </c>
      <c r="E305" s="13">
        <v>4</v>
      </c>
      <c r="F305" s="12">
        <v>316</v>
      </c>
    </row>
    <row r="306" spans="2:6" x14ac:dyDescent="0.4">
      <c r="B306" s="12">
        <v>1</v>
      </c>
      <c r="C306" s="155">
        <v>4</v>
      </c>
      <c r="D306" s="12">
        <v>62</v>
      </c>
      <c r="E306" s="13">
        <v>3</v>
      </c>
      <c r="F306" s="12">
        <v>320</v>
      </c>
    </row>
    <row r="307" spans="2:6" x14ac:dyDescent="0.4">
      <c r="B307" s="12">
        <v>1</v>
      </c>
      <c r="C307" s="155">
        <v>4</v>
      </c>
      <c r="D307" s="12">
        <v>63</v>
      </c>
      <c r="E307" s="13">
        <v>3</v>
      </c>
      <c r="F307" s="12">
        <v>323</v>
      </c>
    </row>
    <row r="308" spans="2:6" x14ac:dyDescent="0.4">
      <c r="B308" s="12">
        <v>1</v>
      </c>
      <c r="C308" s="155">
        <v>4</v>
      </c>
      <c r="D308" s="12">
        <v>64</v>
      </c>
      <c r="E308" s="13">
        <v>4</v>
      </c>
      <c r="F308" s="12">
        <v>326</v>
      </c>
    </row>
    <row r="309" spans="2:6" x14ac:dyDescent="0.4">
      <c r="B309" s="12">
        <v>1</v>
      </c>
      <c r="C309" s="155">
        <v>4</v>
      </c>
      <c r="D309" s="12">
        <v>65</v>
      </c>
      <c r="E309" s="13">
        <v>3</v>
      </c>
      <c r="F309" s="12">
        <v>330</v>
      </c>
    </row>
    <row r="310" spans="2:6" x14ac:dyDescent="0.4">
      <c r="B310" s="12">
        <v>1</v>
      </c>
      <c r="C310" s="155">
        <v>4</v>
      </c>
      <c r="D310" s="12">
        <v>66</v>
      </c>
      <c r="E310" s="13">
        <v>3</v>
      </c>
      <c r="F310" s="12">
        <v>333</v>
      </c>
    </row>
    <row r="311" spans="2:6" x14ac:dyDescent="0.4">
      <c r="B311" s="12">
        <v>1</v>
      </c>
      <c r="C311" s="155">
        <v>4</v>
      </c>
      <c r="D311" s="12">
        <v>67</v>
      </c>
      <c r="E311" s="13">
        <v>3</v>
      </c>
      <c r="F311" s="12">
        <v>336</v>
      </c>
    </row>
    <row r="312" spans="2:6" x14ac:dyDescent="0.4">
      <c r="B312" s="12">
        <v>1</v>
      </c>
      <c r="C312" s="155">
        <v>4</v>
      </c>
      <c r="D312" s="12">
        <v>68</v>
      </c>
      <c r="E312" s="13">
        <v>3</v>
      </c>
      <c r="F312" s="12">
        <v>339</v>
      </c>
    </row>
    <row r="313" spans="2:6" x14ac:dyDescent="0.4">
      <c r="B313" s="12">
        <v>1</v>
      </c>
      <c r="C313" s="155">
        <v>4</v>
      </c>
      <c r="D313" s="12">
        <v>69</v>
      </c>
      <c r="E313" s="13">
        <v>4</v>
      </c>
      <c r="F313" s="12">
        <v>342</v>
      </c>
    </row>
    <row r="314" spans="2:6" x14ac:dyDescent="0.4">
      <c r="B314" s="12">
        <v>1</v>
      </c>
      <c r="C314" s="155">
        <v>4</v>
      </c>
      <c r="D314" s="12">
        <v>70</v>
      </c>
      <c r="E314" s="13">
        <v>3</v>
      </c>
      <c r="F314" s="12">
        <v>346</v>
      </c>
    </row>
    <row r="315" spans="2:6" x14ac:dyDescent="0.4">
      <c r="B315" s="12">
        <v>1</v>
      </c>
      <c r="C315" s="155">
        <v>4</v>
      </c>
      <c r="D315" s="12">
        <v>71</v>
      </c>
      <c r="E315" s="13">
        <v>3</v>
      </c>
      <c r="F315" s="12">
        <v>349</v>
      </c>
    </row>
    <row r="316" spans="2:6" x14ac:dyDescent="0.4">
      <c r="B316" s="12">
        <v>1</v>
      </c>
      <c r="C316" s="155">
        <v>4</v>
      </c>
      <c r="D316" s="12">
        <v>72</v>
      </c>
      <c r="E316" s="13">
        <v>3</v>
      </c>
      <c r="F316" s="12">
        <v>352</v>
      </c>
    </row>
    <row r="317" spans="2:6" x14ac:dyDescent="0.4">
      <c r="B317" s="12">
        <v>1</v>
      </c>
      <c r="C317" s="155">
        <v>4</v>
      </c>
      <c r="D317" s="12">
        <v>73</v>
      </c>
      <c r="E317" s="13">
        <v>3</v>
      </c>
      <c r="F317" s="12">
        <v>355</v>
      </c>
    </row>
    <row r="318" spans="2:6" x14ac:dyDescent="0.4">
      <c r="B318" s="12">
        <v>1</v>
      </c>
      <c r="C318" s="155">
        <v>4</v>
      </c>
      <c r="D318" s="12">
        <v>74</v>
      </c>
      <c r="E318" s="13">
        <v>3</v>
      </c>
      <c r="F318" s="12">
        <v>358</v>
      </c>
    </row>
    <row r="319" spans="2:6" x14ac:dyDescent="0.4">
      <c r="B319" s="12">
        <v>1</v>
      </c>
      <c r="C319" s="155">
        <v>4</v>
      </c>
      <c r="D319" s="12">
        <v>75</v>
      </c>
      <c r="E319" s="13">
        <v>3</v>
      </c>
      <c r="F319" s="12">
        <v>361</v>
      </c>
    </row>
    <row r="320" spans="2:6" x14ac:dyDescent="0.4">
      <c r="B320" s="12">
        <v>1</v>
      </c>
      <c r="C320" s="155">
        <v>4</v>
      </c>
      <c r="D320" s="12">
        <v>76</v>
      </c>
      <c r="E320" s="13">
        <v>3</v>
      </c>
      <c r="F320" s="12">
        <v>364</v>
      </c>
    </row>
    <row r="321" spans="2:6" x14ac:dyDescent="0.4">
      <c r="B321" s="12">
        <v>1</v>
      </c>
      <c r="C321" s="155">
        <v>4</v>
      </c>
      <c r="D321" s="12">
        <v>77</v>
      </c>
      <c r="E321" s="13">
        <v>3</v>
      </c>
      <c r="F321" s="12">
        <v>367</v>
      </c>
    </row>
    <row r="322" spans="2:6" x14ac:dyDescent="0.4">
      <c r="B322" s="12">
        <v>1</v>
      </c>
      <c r="C322" s="155">
        <v>4</v>
      </c>
      <c r="D322" s="12">
        <v>78</v>
      </c>
      <c r="E322" s="13">
        <v>3</v>
      </c>
      <c r="F322" s="12">
        <v>370</v>
      </c>
    </row>
    <row r="323" spans="2:6" x14ac:dyDescent="0.4">
      <c r="B323" s="12">
        <v>1</v>
      </c>
      <c r="C323" s="155">
        <v>4</v>
      </c>
      <c r="D323" s="12">
        <v>79</v>
      </c>
      <c r="E323" s="13">
        <v>3</v>
      </c>
      <c r="F323" s="12">
        <v>373</v>
      </c>
    </row>
    <row r="324" spans="2:6" x14ac:dyDescent="0.4">
      <c r="B324" s="12">
        <v>1</v>
      </c>
      <c r="C324" s="155">
        <v>4</v>
      </c>
      <c r="D324" s="12">
        <v>80</v>
      </c>
      <c r="E324" s="13">
        <v>3</v>
      </c>
      <c r="F324" s="12">
        <v>376</v>
      </c>
    </row>
    <row r="325" spans="2:6" x14ac:dyDescent="0.4">
      <c r="B325" s="155">
        <v>1</v>
      </c>
      <c r="C325" s="155">
        <v>5</v>
      </c>
      <c r="D325" s="155">
        <v>1</v>
      </c>
      <c r="E325" s="156">
        <v>3</v>
      </c>
      <c r="F325" s="155">
        <v>1</v>
      </c>
    </row>
    <row r="326" spans="2:6" x14ac:dyDescent="0.4">
      <c r="B326" s="155">
        <v>1</v>
      </c>
      <c r="C326" s="155">
        <v>5</v>
      </c>
      <c r="D326" s="155">
        <v>2</v>
      </c>
      <c r="E326" s="156">
        <v>3</v>
      </c>
      <c r="F326" s="155">
        <v>4</v>
      </c>
    </row>
    <row r="327" spans="2:6" x14ac:dyDescent="0.4">
      <c r="B327" s="155">
        <v>1</v>
      </c>
      <c r="C327" s="155">
        <v>5</v>
      </c>
      <c r="D327" s="155">
        <v>3</v>
      </c>
      <c r="E327" s="156">
        <v>5</v>
      </c>
      <c r="F327" s="155">
        <v>7</v>
      </c>
    </row>
    <row r="328" spans="2:6" x14ac:dyDescent="0.4">
      <c r="B328" s="155">
        <v>1</v>
      </c>
      <c r="C328" s="155">
        <v>5</v>
      </c>
      <c r="D328" s="155">
        <v>4</v>
      </c>
      <c r="E328" s="156">
        <v>5</v>
      </c>
      <c r="F328" s="155">
        <v>12</v>
      </c>
    </row>
    <row r="329" spans="2:6" x14ac:dyDescent="0.4">
      <c r="B329" s="155">
        <v>1</v>
      </c>
      <c r="C329" s="155">
        <v>5</v>
      </c>
      <c r="D329" s="155">
        <v>5</v>
      </c>
      <c r="E329" s="156">
        <v>5</v>
      </c>
      <c r="F329" s="155">
        <v>17</v>
      </c>
    </row>
    <row r="330" spans="2:6" x14ac:dyDescent="0.4">
      <c r="B330" s="155">
        <v>1</v>
      </c>
      <c r="C330" s="155">
        <v>5</v>
      </c>
      <c r="D330" s="155">
        <v>6</v>
      </c>
      <c r="E330" s="156">
        <v>6</v>
      </c>
      <c r="F330" s="155">
        <v>22</v>
      </c>
    </row>
    <row r="331" spans="2:6" x14ac:dyDescent="0.4">
      <c r="B331" s="155">
        <v>1</v>
      </c>
      <c r="C331" s="155">
        <v>5</v>
      </c>
      <c r="D331" s="155">
        <v>7</v>
      </c>
      <c r="E331" s="156">
        <v>5</v>
      </c>
      <c r="F331" s="155">
        <v>28</v>
      </c>
    </row>
    <row r="332" spans="2:6" x14ac:dyDescent="0.4">
      <c r="B332" s="155">
        <v>1</v>
      </c>
      <c r="C332" s="155">
        <v>5</v>
      </c>
      <c r="D332" s="155">
        <v>8</v>
      </c>
      <c r="E332" s="156">
        <v>7</v>
      </c>
      <c r="F332" s="155">
        <v>33</v>
      </c>
    </row>
    <row r="333" spans="2:6" x14ac:dyDescent="0.4">
      <c r="B333" s="155">
        <v>1</v>
      </c>
      <c r="C333" s="155">
        <v>5</v>
      </c>
      <c r="D333" s="155">
        <v>9</v>
      </c>
      <c r="E333" s="156">
        <v>6</v>
      </c>
      <c r="F333" s="155">
        <v>40</v>
      </c>
    </row>
    <row r="334" spans="2:6" x14ac:dyDescent="0.4">
      <c r="B334" s="155">
        <v>1</v>
      </c>
      <c r="C334" s="155">
        <v>5</v>
      </c>
      <c r="D334" s="155">
        <v>10</v>
      </c>
      <c r="E334" s="156">
        <v>6</v>
      </c>
      <c r="F334" s="155">
        <v>46</v>
      </c>
    </row>
    <row r="335" spans="2:6" x14ac:dyDescent="0.4">
      <c r="B335" s="12">
        <v>1</v>
      </c>
      <c r="C335" s="155">
        <v>5</v>
      </c>
      <c r="D335" s="12">
        <v>11</v>
      </c>
      <c r="E335" s="13">
        <v>9</v>
      </c>
      <c r="F335" s="12">
        <v>52</v>
      </c>
    </row>
    <row r="336" spans="2:6" x14ac:dyDescent="0.4">
      <c r="B336" s="12">
        <v>1</v>
      </c>
      <c r="C336" s="155">
        <v>5</v>
      </c>
      <c r="D336" s="12">
        <v>12</v>
      </c>
      <c r="E336" s="13">
        <v>11</v>
      </c>
      <c r="F336" s="12">
        <v>61</v>
      </c>
    </row>
    <row r="337" spans="2:6" x14ac:dyDescent="0.4">
      <c r="B337" s="12">
        <v>1</v>
      </c>
      <c r="C337" s="155">
        <v>5</v>
      </c>
      <c r="D337" s="12">
        <v>13</v>
      </c>
      <c r="E337" s="13">
        <v>11</v>
      </c>
      <c r="F337" s="12">
        <v>72</v>
      </c>
    </row>
    <row r="338" spans="2:6" x14ac:dyDescent="0.4">
      <c r="B338" s="12">
        <v>1</v>
      </c>
      <c r="C338" s="155">
        <v>5</v>
      </c>
      <c r="D338" s="12">
        <v>14</v>
      </c>
      <c r="E338" s="13">
        <v>13</v>
      </c>
      <c r="F338" s="12">
        <v>83</v>
      </c>
    </row>
    <row r="339" spans="2:6" x14ac:dyDescent="0.4">
      <c r="B339" s="12">
        <v>1</v>
      </c>
      <c r="C339" s="155">
        <v>5</v>
      </c>
      <c r="D339" s="12">
        <v>15</v>
      </c>
      <c r="E339" s="13">
        <v>9</v>
      </c>
      <c r="F339" s="12">
        <v>96</v>
      </c>
    </row>
    <row r="340" spans="2:6" x14ac:dyDescent="0.4">
      <c r="B340" s="12">
        <v>1</v>
      </c>
      <c r="C340" s="155">
        <v>5</v>
      </c>
      <c r="D340" s="12">
        <v>16</v>
      </c>
      <c r="E340" s="13">
        <v>9</v>
      </c>
      <c r="F340" s="12">
        <v>105</v>
      </c>
    </row>
    <row r="341" spans="2:6" x14ac:dyDescent="0.4">
      <c r="B341" s="12">
        <v>1</v>
      </c>
      <c r="C341" s="155">
        <v>5</v>
      </c>
      <c r="D341" s="12">
        <v>17</v>
      </c>
      <c r="E341" s="13">
        <v>5</v>
      </c>
      <c r="F341" s="12">
        <v>114</v>
      </c>
    </row>
    <row r="342" spans="2:6" x14ac:dyDescent="0.4">
      <c r="B342" s="12">
        <v>1</v>
      </c>
      <c r="C342" s="155">
        <v>5</v>
      </c>
      <c r="D342" s="12">
        <v>18</v>
      </c>
      <c r="E342" s="13">
        <v>5</v>
      </c>
      <c r="F342" s="12">
        <v>119</v>
      </c>
    </row>
    <row r="343" spans="2:6" x14ac:dyDescent="0.4">
      <c r="B343" s="12">
        <v>1</v>
      </c>
      <c r="C343" s="155">
        <v>5</v>
      </c>
      <c r="D343" s="12">
        <v>19</v>
      </c>
      <c r="E343" s="13">
        <v>5</v>
      </c>
      <c r="F343" s="12">
        <v>124</v>
      </c>
    </row>
    <row r="344" spans="2:6" x14ac:dyDescent="0.4">
      <c r="B344" s="12">
        <v>1</v>
      </c>
      <c r="C344" s="155">
        <v>5</v>
      </c>
      <c r="D344" s="12">
        <v>20</v>
      </c>
      <c r="E344" s="13">
        <v>5</v>
      </c>
      <c r="F344" s="12">
        <v>129</v>
      </c>
    </row>
    <row r="345" spans="2:6" x14ac:dyDescent="0.4">
      <c r="B345" s="12">
        <v>1</v>
      </c>
      <c r="C345" s="155">
        <v>5</v>
      </c>
      <c r="D345" s="12">
        <v>21</v>
      </c>
      <c r="E345" s="13">
        <v>5</v>
      </c>
      <c r="F345" s="12">
        <v>134</v>
      </c>
    </row>
    <row r="346" spans="2:6" x14ac:dyDescent="0.4">
      <c r="B346" s="12">
        <v>1</v>
      </c>
      <c r="C346" s="155">
        <v>5</v>
      </c>
      <c r="D346" s="12">
        <v>22</v>
      </c>
      <c r="E346" s="13">
        <v>4</v>
      </c>
      <c r="F346" s="12">
        <v>139</v>
      </c>
    </row>
    <row r="347" spans="2:6" x14ac:dyDescent="0.4">
      <c r="B347" s="12">
        <v>1</v>
      </c>
      <c r="C347" s="155">
        <v>5</v>
      </c>
      <c r="D347" s="12">
        <v>23</v>
      </c>
      <c r="E347" s="13">
        <v>5</v>
      </c>
      <c r="F347" s="12">
        <v>143</v>
      </c>
    </row>
    <row r="348" spans="2:6" x14ac:dyDescent="0.4">
      <c r="B348" s="12">
        <v>1</v>
      </c>
      <c r="C348" s="155">
        <v>5</v>
      </c>
      <c r="D348" s="12">
        <v>24</v>
      </c>
      <c r="E348" s="13">
        <v>4</v>
      </c>
      <c r="F348" s="12">
        <v>148</v>
      </c>
    </row>
    <row r="349" spans="2:6" x14ac:dyDescent="0.4">
      <c r="B349" s="12">
        <v>1</v>
      </c>
      <c r="C349" s="155">
        <v>5</v>
      </c>
      <c r="D349" s="12">
        <v>25</v>
      </c>
      <c r="E349" s="13">
        <v>5</v>
      </c>
      <c r="F349" s="12">
        <v>152</v>
      </c>
    </row>
    <row r="350" spans="2:6" x14ac:dyDescent="0.4">
      <c r="B350" s="12">
        <v>1</v>
      </c>
      <c r="C350" s="155">
        <v>5</v>
      </c>
      <c r="D350" s="12">
        <v>26</v>
      </c>
      <c r="E350" s="13">
        <v>4</v>
      </c>
      <c r="F350" s="12">
        <v>157</v>
      </c>
    </row>
    <row r="351" spans="2:6" x14ac:dyDescent="0.4">
      <c r="B351" s="12">
        <v>1</v>
      </c>
      <c r="C351" s="155">
        <v>5</v>
      </c>
      <c r="D351" s="12">
        <v>27</v>
      </c>
      <c r="E351" s="13">
        <v>5</v>
      </c>
      <c r="F351" s="12">
        <v>161</v>
      </c>
    </row>
    <row r="352" spans="2:6" x14ac:dyDescent="0.4">
      <c r="B352" s="12">
        <v>1</v>
      </c>
      <c r="C352" s="155">
        <v>5</v>
      </c>
      <c r="D352" s="12">
        <v>28</v>
      </c>
      <c r="E352" s="13">
        <v>4</v>
      </c>
      <c r="F352" s="12">
        <v>166</v>
      </c>
    </row>
    <row r="353" spans="2:6" x14ac:dyDescent="0.4">
      <c r="B353" s="12">
        <v>1</v>
      </c>
      <c r="C353" s="155">
        <v>5</v>
      </c>
      <c r="D353" s="12">
        <v>29</v>
      </c>
      <c r="E353" s="13">
        <v>5</v>
      </c>
      <c r="F353" s="12">
        <v>170</v>
      </c>
    </row>
    <row r="354" spans="2:6" x14ac:dyDescent="0.4">
      <c r="B354" s="12">
        <v>1</v>
      </c>
      <c r="C354" s="155">
        <v>5</v>
      </c>
      <c r="D354" s="12">
        <v>30</v>
      </c>
      <c r="E354" s="13">
        <v>4</v>
      </c>
      <c r="F354" s="12">
        <v>175</v>
      </c>
    </row>
    <row r="355" spans="2:6" x14ac:dyDescent="0.4">
      <c r="B355" s="12">
        <v>1</v>
      </c>
      <c r="C355" s="155">
        <v>5</v>
      </c>
      <c r="D355" s="12">
        <v>31</v>
      </c>
      <c r="E355" s="13">
        <v>4</v>
      </c>
      <c r="F355" s="12">
        <v>179</v>
      </c>
    </row>
    <row r="356" spans="2:6" x14ac:dyDescent="0.4">
      <c r="B356" s="12">
        <v>1</v>
      </c>
      <c r="C356" s="155">
        <v>5</v>
      </c>
      <c r="D356" s="12">
        <v>32</v>
      </c>
      <c r="E356" s="13">
        <v>4</v>
      </c>
      <c r="F356" s="12">
        <v>183</v>
      </c>
    </row>
    <row r="357" spans="2:6" x14ac:dyDescent="0.4">
      <c r="B357" s="12">
        <v>1</v>
      </c>
      <c r="C357" s="155">
        <v>5</v>
      </c>
      <c r="D357" s="12">
        <v>33</v>
      </c>
      <c r="E357" s="13">
        <v>5</v>
      </c>
      <c r="F357" s="12">
        <v>187</v>
      </c>
    </row>
    <row r="358" spans="2:6" x14ac:dyDescent="0.4">
      <c r="B358" s="12">
        <v>1</v>
      </c>
      <c r="C358" s="155">
        <v>5</v>
      </c>
      <c r="D358" s="12">
        <v>34</v>
      </c>
      <c r="E358" s="13">
        <v>4</v>
      </c>
      <c r="F358" s="12">
        <v>192</v>
      </c>
    </row>
    <row r="359" spans="2:6" x14ac:dyDescent="0.4">
      <c r="B359" s="12">
        <v>1</v>
      </c>
      <c r="C359" s="155">
        <v>5</v>
      </c>
      <c r="D359" s="12">
        <v>35</v>
      </c>
      <c r="E359" s="13">
        <v>4</v>
      </c>
      <c r="F359" s="12">
        <v>196</v>
      </c>
    </row>
    <row r="360" spans="2:6" x14ac:dyDescent="0.4">
      <c r="B360" s="12">
        <v>1</v>
      </c>
      <c r="C360" s="155">
        <v>5</v>
      </c>
      <c r="D360" s="12">
        <v>36</v>
      </c>
      <c r="E360" s="13">
        <v>4</v>
      </c>
      <c r="F360" s="12">
        <v>200</v>
      </c>
    </row>
    <row r="361" spans="2:6" x14ac:dyDescent="0.4">
      <c r="B361" s="12">
        <v>1</v>
      </c>
      <c r="C361" s="155">
        <v>5</v>
      </c>
      <c r="D361" s="12">
        <v>37</v>
      </c>
      <c r="E361" s="13">
        <v>4</v>
      </c>
      <c r="F361" s="12">
        <v>204</v>
      </c>
    </row>
    <row r="362" spans="2:6" x14ac:dyDescent="0.4">
      <c r="B362" s="12">
        <v>1</v>
      </c>
      <c r="C362" s="155">
        <v>5</v>
      </c>
      <c r="D362" s="12">
        <v>38</v>
      </c>
      <c r="E362" s="13">
        <v>4</v>
      </c>
      <c r="F362" s="12">
        <v>208</v>
      </c>
    </row>
    <row r="363" spans="2:6" x14ac:dyDescent="0.4">
      <c r="B363" s="12">
        <v>1</v>
      </c>
      <c r="C363" s="155">
        <v>5</v>
      </c>
      <c r="D363" s="12">
        <v>39</v>
      </c>
      <c r="E363" s="13">
        <v>4</v>
      </c>
      <c r="F363" s="12">
        <v>212</v>
      </c>
    </row>
    <row r="364" spans="2:6" x14ac:dyDescent="0.4">
      <c r="B364" s="12">
        <v>1</v>
      </c>
      <c r="C364" s="155">
        <v>5</v>
      </c>
      <c r="D364" s="12">
        <v>40</v>
      </c>
      <c r="E364" s="13">
        <v>4</v>
      </c>
      <c r="F364" s="12">
        <v>216</v>
      </c>
    </row>
    <row r="365" spans="2:6" x14ac:dyDescent="0.4">
      <c r="B365" s="12">
        <v>1</v>
      </c>
      <c r="C365" s="155">
        <v>5</v>
      </c>
      <c r="D365" s="12">
        <v>41</v>
      </c>
      <c r="E365" s="13">
        <v>4</v>
      </c>
      <c r="F365" s="12">
        <v>220</v>
      </c>
    </row>
    <row r="366" spans="2:6" x14ac:dyDescent="0.4">
      <c r="B366" s="12">
        <v>1</v>
      </c>
      <c r="C366" s="155">
        <v>5</v>
      </c>
      <c r="D366" s="12">
        <v>42</v>
      </c>
      <c r="E366" s="13">
        <v>4</v>
      </c>
      <c r="F366" s="12">
        <v>224</v>
      </c>
    </row>
    <row r="367" spans="2:6" x14ac:dyDescent="0.4">
      <c r="B367" s="12">
        <v>1</v>
      </c>
      <c r="C367" s="155">
        <v>5</v>
      </c>
      <c r="D367" s="12">
        <v>43</v>
      </c>
      <c r="E367" s="13">
        <v>3</v>
      </c>
      <c r="F367" s="12">
        <v>228</v>
      </c>
    </row>
    <row r="368" spans="2:6" x14ac:dyDescent="0.4">
      <c r="B368" s="12">
        <v>1</v>
      </c>
      <c r="C368" s="155">
        <v>5</v>
      </c>
      <c r="D368" s="12">
        <v>44</v>
      </c>
      <c r="E368" s="13">
        <v>4</v>
      </c>
      <c r="F368" s="12">
        <v>231</v>
      </c>
    </row>
    <row r="369" spans="2:6" x14ac:dyDescent="0.4">
      <c r="B369" s="12">
        <v>1</v>
      </c>
      <c r="C369" s="155">
        <v>5</v>
      </c>
      <c r="D369" s="12">
        <v>45</v>
      </c>
      <c r="E369" s="13">
        <v>4</v>
      </c>
      <c r="F369" s="12">
        <v>235</v>
      </c>
    </row>
    <row r="370" spans="2:6" x14ac:dyDescent="0.4">
      <c r="B370" s="12">
        <v>1</v>
      </c>
      <c r="C370" s="155">
        <v>5</v>
      </c>
      <c r="D370" s="12">
        <v>46</v>
      </c>
      <c r="E370" s="13">
        <v>4</v>
      </c>
      <c r="F370" s="12">
        <v>239</v>
      </c>
    </row>
    <row r="371" spans="2:6" x14ac:dyDescent="0.4">
      <c r="B371" s="12">
        <v>1</v>
      </c>
      <c r="C371" s="155">
        <v>5</v>
      </c>
      <c r="D371" s="12">
        <v>47</v>
      </c>
      <c r="E371" s="13">
        <v>4</v>
      </c>
      <c r="F371" s="12">
        <v>243</v>
      </c>
    </row>
    <row r="372" spans="2:6" x14ac:dyDescent="0.4">
      <c r="B372" s="12">
        <v>1</v>
      </c>
      <c r="C372" s="155">
        <v>5</v>
      </c>
      <c r="D372" s="12">
        <v>48</v>
      </c>
      <c r="E372" s="13">
        <v>3</v>
      </c>
      <c r="F372" s="12">
        <v>247</v>
      </c>
    </row>
    <row r="373" spans="2:6" x14ac:dyDescent="0.4">
      <c r="B373" s="12">
        <v>1</v>
      </c>
      <c r="C373" s="155">
        <v>5</v>
      </c>
      <c r="D373" s="12">
        <v>49</v>
      </c>
      <c r="E373" s="13">
        <v>4</v>
      </c>
      <c r="F373" s="12">
        <v>250</v>
      </c>
    </row>
    <row r="374" spans="2:6" x14ac:dyDescent="0.4">
      <c r="B374" s="12">
        <v>1</v>
      </c>
      <c r="C374" s="155">
        <v>5</v>
      </c>
      <c r="D374" s="12">
        <v>50</v>
      </c>
      <c r="E374" s="13">
        <v>4</v>
      </c>
      <c r="F374" s="12">
        <v>254</v>
      </c>
    </row>
    <row r="375" spans="2:6" x14ac:dyDescent="0.4">
      <c r="B375" s="12">
        <v>1</v>
      </c>
      <c r="C375" s="155">
        <v>5</v>
      </c>
      <c r="D375" s="12">
        <v>51</v>
      </c>
      <c r="E375" s="13">
        <v>3</v>
      </c>
      <c r="F375" s="12">
        <v>258</v>
      </c>
    </row>
    <row r="376" spans="2:6" x14ac:dyDescent="0.4">
      <c r="B376" s="12">
        <v>1</v>
      </c>
      <c r="C376" s="155">
        <v>5</v>
      </c>
      <c r="D376" s="12">
        <v>52</v>
      </c>
      <c r="E376" s="13">
        <v>4</v>
      </c>
      <c r="F376" s="12">
        <v>261</v>
      </c>
    </row>
    <row r="377" spans="2:6" x14ac:dyDescent="0.4">
      <c r="B377" s="12">
        <v>1</v>
      </c>
      <c r="C377" s="155">
        <v>5</v>
      </c>
      <c r="D377" s="12">
        <v>53</v>
      </c>
      <c r="E377" s="13">
        <v>4</v>
      </c>
      <c r="F377" s="12">
        <v>265</v>
      </c>
    </row>
    <row r="378" spans="2:6" x14ac:dyDescent="0.4">
      <c r="B378" s="12">
        <v>1</v>
      </c>
      <c r="C378" s="155">
        <v>5</v>
      </c>
      <c r="D378" s="12">
        <v>54</v>
      </c>
      <c r="E378" s="13">
        <v>3</v>
      </c>
      <c r="F378" s="12">
        <v>269</v>
      </c>
    </row>
    <row r="379" spans="2:6" x14ac:dyDescent="0.4">
      <c r="B379" s="12">
        <v>1</v>
      </c>
      <c r="C379" s="155">
        <v>5</v>
      </c>
      <c r="D379" s="12">
        <v>55</v>
      </c>
      <c r="E379" s="13">
        <v>4</v>
      </c>
      <c r="F379" s="12">
        <v>272</v>
      </c>
    </row>
    <row r="380" spans="2:6" x14ac:dyDescent="0.4">
      <c r="B380" s="12">
        <v>1</v>
      </c>
      <c r="C380" s="155">
        <v>5</v>
      </c>
      <c r="D380" s="12">
        <v>56</v>
      </c>
      <c r="E380" s="13">
        <v>3</v>
      </c>
      <c r="F380" s="12">
        <v>276</v>
      </c>
    </row>
    <row r="381" spans="2:6" x14ac:dyDescent="0.4">
      <c r="B381" s="12">
        <v>1</v>
      </c>
      <c r="C381" s="155">
        <v>5</v>
      </c>
      <c r="D381" s="12">
        <v>57</v>
      </c>
      <c r="E381" s="13">
        <v>4</v>
      </c>
      <c r="F381" s="12">
        <v>279</v>
      </c>
    </row>
    <row r="382" spans="2:6" x14ac:dyDescent="0.4">
      <c r="B382" s="12">
        <v>1</v>
      </c>
      <c r="C382" s="155">
        <v>5</v>
      </c>
      <c r="D382" s="12">
        <v>58</v>
      </c>
      <c r="E382" s="13">
        <v>3</v>
      </c>
      <c r="F382" s="12">
        <v>283</v>
      </c>
    </row>
    <row r="383" spans="2:6" x14ac:dyDescent="0.4">
      <c r="B383" s="12">
        <v>1</v>
      </c>
      <c r="C383" s="155">
        <v>5</v>
      </c>
      <c r="D383" s="12">
        <v>59</v>
      </c>
      <c r="E383" s="13">
        <v>4</v>
      </c>
      <c r="F383" s="12">
        <v>286</v>
      </c>
    </row>
    <row r="384" spans="2:6" x14ac:dyDescent="0.4">
      <c r="B384" s="12">
        <v>1</v>
      </c>
      <c r="C384" s="155">
        <v>5</v>
      </c>
      <c r="D384" s="12">
        <v>60</v>
      </c>
      <c r="E384" s="13">
        <v>3</v>
      </c>
      <c r="F384" s="12">
        <v>290</v>
      </c>
    </row>
    <row r="385" spans="2:6" x14ac:dyDescent="0.4">
      <c r="B385" s="12">
        <v>1</v>
      </c>
      <c r="C385" s="155">
        <v>5</v>
      </c>
      <c r="D385" s="12">
        <v>61</v>
      </c>
      <c r="E385" s="13">
        <v>4</v>
      </c>
      <c r="F385" s="12">
        <v>293</v>
      </c>
    </row>
    <row r="386" spans="2:6" x14ac:dyDescent="0.4">
      <c r="B386" s="12">
        <v>1</v>
      </c>
      <c r="C386" s="155">
        <v>5</v>
      </c>
      <c r="D386" s="12">
        <v>62</v>
      </c>
      <c r="E386" s="13">
        <v>3</v>
      </c>
      <c r="F386" s="12">
        <v>297</v>
      </c>
    </row>
    <row r="387" spans="2:6" x14ac:dyDescent="0.4">
      <c r="B387" s="12">
        <v>1</v>
      </c>
      <c r="C387" s="155">
        <v>5</v>
      </c>
      <c r="D387" s="12">
        <v>63</v>
      </c>
      <c r="E387" s="13">
        <v>3</v>
      </c>
      <c r="F387" s="12">
        <v>300</v>
      </c>
    </row>
    <row r="388" spans="2:6" x14ac:dyDescent="0.4">
      <c r="B388" s="12">
        <v>1</v>
      </c>
      <c r="C388" s="155">
        <v>5</v>
      </c>
      <c r="D388" s="12">
        <v>64</v>
      </c>
      <c r="E388" s="13">
        <v>4</v>
      </c>
      <c r="F388" s="12">
        <v>303</v>
      </c>
    </row>
    <row r="389" spans="2:6" x14ac:dyDescent="0.4">
      <c r="B389" s="12">
        <v>1</v>
      </c>
      <c r="C389" s="155">
        <v>5</v>
      </c>
      <c r="D389" s="12">
        <v>65</v>
      </c>
      <c r="E389" s="13">
        <v>3</v>
      </c>
      <c r="F389" s="12">
        <v>307</v>
      </c>
    </row>
    <row r="390" spans="2:6" x14ac:dyDescent="0.4">
      <c r="B390" s="12">
        <v>1</v>
      </c>
      <c r="C390" s="155">
        <v>5</v>
      </c>
      <c r="D390" s="12">
        <v>66</v>
      </c>
      <c r="E390" s="13">
        <v>3</v>
      </c>
      <c r="F390" s="12">
        <v>310</v>
      </c>
    </row>
    <row r="391" spans="2:6" x14ac:dyDescent="0.4">
      <c r="B391" s="12">
        <v>1</v>
      </c>
      <c r="C391" s="155">
        <v>5</v>
      </c>
      <c r="D391" s="12">
        <v>67</v>
      </c>
      <c r="E391" s="13">
        <v>4</v>
      </c>
      <c r="F391" s="12">
        <v>313</v>
      </c>
    </row>
    <row r="392" spans="2:6" x14ac:dyDescent="0.4">
      <c r="B392" s="12">
        <v>1</v>
      </c>
      <c r="C392" s="155">
        <v>5</v>
      </c>
      <c r="D392" s="12">
        <v>68</v>
      </c>
      <c r="E392" s="13">
        <v>3</v>
      </c>
      <c r="F392" s="12">
        <v>317</v>
      </c>
    </row>
    <row r="393" spans="2:6" x14ac:dyDescent="0.4">
      <c r="B393" s="12">
        <v>1</v>
      </c>
      <c r="C393" s="155">
        <v>5</v>
      </c>
      <c r="D393" s="12">
        <v>69</v>
      </c>
      <c r="E393" s="13">
        <v>3</v>
      </c>
      <c r="F393" s="12">
        <v>320</v>
      </c>
    </row>
    <row r="394" spans="2:6" x14ac:dyDescent="0.4">
      <c r="B394" s="12">
        <v>1</v>
      </c>
      <c r="C394" s="155">
        <v>5</v>
      </c>
      <c r="D394" s="12">
        <v>70</v>
      </c>
      <c r="E394" s="13">
        <v>4</v>
      </c>
      <c r="F394" s="12">
        <v>323</v>
      </c>
    </row>
    <row r="395" spans="2:6" x14ac:dyDescent="0.4">
      <c r="B395" s="12">
        <v>1</v>
      </c>
      <c r="C395" s="155">
        <v>5</v>
      </c>
      <c r="D395" s="12">
        <v>71</v>
      </c>
      <c r="E395" s="13">
        <v>3</v>
      </c>
      <c r="F395" s="12">
        <v>327</v>
      </c>
    </row>
    <row r="396" spans="2:6" x14ac:dyDescent="0.4">
      <c r="B396" s="12">
        <v>1</v>
      </c>
      <c r="C396" s="155">
        <v>5</v>
      </c>
      <c r="D396" s="12">
        <v>72</v>
      </c>
      <c r="E396" s="13">
        <v>3</v>
      </c>
      <c r="F396" s="12">
        <v>330</v>
      </c>
    </row>
    <row r="397" spans="2:6" x14ac:dyDescent="0.4">
      <c r="B397" s="12">
        <v>1</v>
      </c>
      <c r="C397" s="155">
        <v>5</v>
      </c>
      <c r="D397" s="12">
        <v>73</v>
      </c>
      <c r="E397" s="13">
        <v>3</v>
      </c>
      <c r="F397" s="12">
        <v>333</v>
      </c>
    </row>
    <row r="398" spans="2:6" x14ac:dyDescent="0.4">
      <c r="B398" s="12">
        <v>1</v>
      </c>
      <c r="C398" s="155">
        <v>5</v>
      </c>
      <c r="D398" s="12">
        <v>74</v>
      </c>
      <c r="E398" s="13">
        <v>3</v>
      </c>
      <c r="F398" s="12">
        <v>336</v>
      </c>
    </row>
    <row r="399" spans="2:6" x14ac:dyDescent="0.4">
      <c r="B399" s="12">
        <v>1</v>
      </c>
      <c r="C399" s="155">
        <v>5</v>
      </c>
      <c r="D399" s="12">
        <v>75</v>
      </c>
      <c r="E399" s="13">
        <v>4</v>
      </c>
      <c r="F399" s="12">
        <v>339</v>
      </c>
    </row>
    <row r="400" spans="2:6" x14ac:dyDescent="0.4">
      <c r="B400" s="12">
        <v>1</v>
      </c>
      <c r="C400" s="155">
        <v>5</v>
      </c>
      <c r="D400" s="12">
        <v>76</v>
      </c>
      <c r="E400" s="13">
        <v>3</v>
      </c>
      <c r="F400" s="12">
        <v>343</v>
      </c>
    </row>
    <row r="401" spans="2:6" x14ac:dyDescent="0.4">
      <c r="B401" s="12">
        <v>1</v>
      </c>
      <c r="C401" s="155">
        <v>5</v>
      </c>
      <c r="D401" s="12">
        <v>77</v>
      </c>
      <c r="E401" s="13">
        <v>3</v>
      </c>
      <c r="F401" s="12">
        <v>346</v>
      </c>
    </row>
    <row r="402" spans="2:6" x14ac:dyDescent="0.4">
      <c r="B402" s="12">
        <v>1</v>
      </c>
      <c r="C402" s="155">
        <v>5</v>
      </c>
      <c r="D402" s="12">
        <v>78</v>
      </c>
      <c r="E402" s="13">
        <v>3</v>
      </c>
      <c r="F402" s="12">
        <v>349</v>
      </c>
    </row>
    <row r="403" spans="2:6" x14ac:dyDescent="0.4">
      <c r="B403" s="12">
        <v>1</v>
      </c>
      <c r="C403" s="155">
        <v>5</v>
      </c>
      <c r="D403" s="12">
        <v>79</v>
      </c>
      <c r="E403" s="13">
        <v>3</v>
      </c>
      <c r="F403" s="12">
        <v>352</v>
      </c>
    </row>
    <row r="404" spans="2:6" x14ac:dyDescent="0.4">
      <c r="B404" s="12">
        <v>1</v>
      </c>
      <c r="C404" s="155">
        <v>5</v>
      </c>
      <c r="D404" s="12">
        <v>80</v>
      </c>
      <c r="E404" s="13">
        <v>3</v>
      </c>
      <c r="F404" s="12">
        <v>355</v>
      </c>
    </row>
    <row r="405" spans="2:6" x14ac:dyDescent="0.4">
      <c r="B405" s="155">
        <v>1</v>
      </c>
      <c r="C405" s="155">
        <v>6</v>
      </c>
      <c r="D405" s="155">
        <v>1</v>
      </c>
      <c r="E405" s="156">
        <v>2</v>
      </c>
      <c r="F405" s="155">
        <v>1</v>
      </c>
    </row>
    <row r="406" spans="2:6" x14ac:dyDescent="0.4">
      <c r="B406" s="155">
        <v>1</v>
      </c>
      <c r="C406" s="155">
        <v>6</v>
      </c>
      <c r="D406" s="155">
        <v>2</v>
      </c>
      <c r="E406" s="156">
        <v>3</v>
      </c>
      <c r="F406" s="155">
        <v>3</v>
      </c>
    </row>
    <row r="407" spans="2:6" x14ac:dyDescent="0.4">
      <c r="B407" s="155">
        <v>1</v>
      </c>
      <c r="C407" s="155">
        <v>6</v>
      </c>
      <c r="D407" s="155">
        <v>3</v>
      </c>
      <c r="E407" s="156">
        <v>4</v>
      </c>
      <c r="F407" s="155">
        <v>6</v>
      </c>
    </row>
    <row r="408" spans="2:6" x14ac:dyDescent="0.4">
      <c r="B408" s="155">
        <v>1</v>
      </c>
      <c r="C408" s="155">
        <v>6</v>
      </c>
      <c r="D408" s="155">
        <v>4</v>
      </c>
      <c r="E408" s="156">
        <v>3</v>
      </c>
      <c r="F408" s="155">
        <v>10</v>
      </c>
    </row>
    <row r="409" spans="2:6" x14ac:dyDescent="0.4">
      <c r="B409" s="155">
        <v>1</v>
      </c>
      <c r="C409" s="155">
        <v>6</v>
      </c>
      <c r="D409" s="155">
        <v>5</v>
      </c>
      <c r="E409" s="156">
        <v>5</v>
      </c>
      <c r="F409" s="155">
        <v>13</v>
      </c>
    </row>
    <row r="410" spans="2:6" x14ac:dyDescent="0.4">
      <c r="B410" s="155">
        <v>1</v>
      </c>
      <c r="C410" s="155">
        <v>6</v>
      </c>
      <c r="D410" s="155">
        <v>6</v>
      </c>
      <c r="E410" s="156">
        <v>4</v>
      </c>
      <c r="F410" s="155">
        <v>18</v>
      </c>
    </row>
    <row r="411" spans="2:6" x14ac:dyDescent="0.4">
      <c r="B411" s="155">
        <v>1</v>
      </c>
      <c r="C411" s="155">
        <v>6</v>
      </c>
      <c r="D411" s="155">
        <v>7</v>
      </c>
      <c r="E411" s="156">
        <v>5</v>
      </c>
      <c r="F411" s="155">
        <v>22</v>
      </c>
    </row>
    <row r="412" spans="2:6" x14ac:dyDescent="0.4">
      <c r="B412" s="155">
        <v>1</v>
      </c>
      <c r="C412" s="155">
        <v>6</v>
      </c>
      <c r="D412" s="155">
        <v>8</v>
      </c>
      <c r="E412" s="156">
        <v>5</v>
      </c>
      <c r="F412" s="155">
        <v>27</v>
      </c>
    </row>
    <row r="413" spans="2:6" x14ac:dyDescent="0.4">
      <c r="B413" s="155">
        <v>1</v>
      </c>
      <c r="C413" s="155">
        <v>6</v>
      </c>
      <c r="D413" s="155">
        <v>9</v>
      </c>
      <c r="E413" s="156">
        <v>5</v>
      </c>
      <c r="F413" s="155">
        <v>32</v>
      </c>
    </row>
    <row r="414" spans="2:6" x14ac:dyDescent="0.4">
      <c r="B414" s="155">
        <v>1</v>
      </c>
      <c r="C414" s="155">
        <v>6</v>
      </c>
      <c r="D414" s="155">
        <v>10</v>
      </c>
      <c r="E414" s="156">
        <v>5</v>
      </c>
      <c r="F414" s="155">
        <v>37</v>
      </c>
    </row>
    <row r="415" spans="2:6" x14ac:dyDescent="0.4">
      <c r="B415" s="155">
        <v>1</v>
      </c>
      <c r="C415" s="155">
        <v>6</v>
      </c>
      <c r="D415" s="155">
        <v>11</v>
      </c>
      <c r="E415" s="156">
        <v>7</v>
      </c>
      <c r="F415" s="155">
        <v>42</v>
      </c>
    </row>
    <row r="416" spans="2:6" x14ac:dyDescent="0.4">
      <c r="B416" s="12">
        <v>1</v>
      </c>
      <c r="C416" s="155">
        <v>6</v>
      </c>
      <c r="D416" s="12">
        <v>12</v>
      </c>
      <c r="E416" s="13">
        <v>9</v>
      </c>
      <c r="F416" s="12">
        <v>49</v>
      </c>
    </row>
    <row r="417" spans="2:6" x14ac:dyDescent="0.4">
      <c r="B417" s="12">
        <v>1</v>
      </c>
      <c r="C417" s="155">
        <v>6</v>
      </c>
      <c r="D417" s="12">
        <v>13</v>
      </c>
      <c r="E417" s="13">
        <v>9</v>
      </c>
      <c r="F417" s="12">
        <v>58</v>
      </c>
    </row>
    <row r="418" spans="2:6" x14ac:dyDescent="0.4">
      <c r="B418" s="12">
        <v>1</v>
      </c>
      <c r="C418" s="155">
        <v>6</v>
      </c>
      <c r="D418" s="12">
        <v>14</v>
      </c>
      <c r="E418" s="13">
        <v>10</v>
      </c>
      <c r="F418" s="12">
        <v>67</v>
      </c>
    </row>
    <row r="419" spans="2:6" x14ac:dyDescent="0.4">
      <c r="B419" s="12">
        <v>1</v>
      </c>
      <c r="C419" s="155">
        <v>6</v>
      </c>
      <c r="D419" s="12">
        <v>15</v>
      </c>
      <c r="E419" s="13">
        <v>8</v>
      </c>
      <c r="F419" s="12">
        <v>77</v>
      </c>
    </row>
    <row r="420" spans="2:6" x14ac:dyDescent="0.4">
      <c r="B420" s="12">
        <v>1</v>
      </c>
      <c r="C420" s="155">
        <v>6</v>
      </c>
      <c r="D420" s="12">
        <v>16</v>
      </c>
      <c r="E420" s="13">
        <v>7</v>
      </c>
      <c r="F420" s="12">
        <v>85</v>
      </c>
    </row>
    <row r="421" spans="2:6" x14ac:dyDescent="0.4">
      <c r="B421" s="12">
        <v>1</v>
      </c>
      <c r="C421" s="155">
        <v>6</v>
      </c>
      <c r="D421" s="12">
        <v>17</v>
      </c>
      <c r="E421" s="13">
        <v>4</v>
      </c>
      <c r="F421" s="12">
        <v>92</v>
      </c>
    </row>
    <row r="422" spans="2:6" x14ac:dyDescent="0.4">
      <c r="B422" s="12">
        <v>1</v>
      </c>
      <c r="C422" s="155">
        <v>6</v>
      </c>
      <c r="D422" s="12">
        <v>18</v>
      </c>
      <c r="E422" s="13">
        <v>4</v>
      </c>
      <c r="F422" s="12">
        <v>96</v>
      </c>
    </row>
    <row r="423" spans="2:6" x14ac:dyDescent="0.4">
      <c r="B423" s="12">
        <v>1</v>
      </c>
      <c r="C423" s="155">
        <v>6</v>
      </c>
      <c r="D423" s="12">
        <v>19</v>
      </c>
      <c r="E423" s="13">
        <v>5</v>
      </c>
      <c r="F423" s="12">
        <v>100</v>
      </c>
    </row>
    <row r="424" spans="2:6" x14ac:dyDescent="0.4">
      <c r="B424" s="12">
        <v>1</v>
      </c>
      <c r="C424" s="155">
        <v>6</v>
      </c>
      <c r="D424" s="12">
        <v>20</v>
      </c>
      <c r="E424" s="13">
        <v>3</v>
      </c>
      <c r="F424" s="12">
        <v>105</v>
      </c>
    </row>
    <row r="425" spans="2:6" x14ac:dyDescent="0.4">
      <c r="B425" s="12">
        <v>1</v>
      </c>
      <c r="C425" s="155">
        <v>6</v>
      </c>
      <c r="D425" s="12">
        <v>21</v>
      </c>
      <c r="E425" s="13">
        <v>4</v>
      </c>
      <c r="F425" s="12">
        <v>108</v>
      </c>
    </row>
    <row r="426" spans="2:6" x14ac:dyDescent="0.4">
      <c r="B426" s="12">
        <v>1</v>
      </c>
      <c r="C426" s="155">
        <v>6</v>
      </c>
      <c r="D426" s="12">
        <v>22</v>
      </c>
      <c r="E426" s="13">
        <v>4</v>
      </c>
      <c r="F426" s="12">
        <v>112</v>
      </c>
    </row>
    <row r="427" spans="2:6" x14ac:dyDescent="0.4">
      <c r="B427" s="12">
        <v>1</v>
      </c>
      <c r="C427" s="155">
        <v>6</v>
      </c>
      <c r="D427" s="12">
        <v>23</v>
      </c>
      <c r="E427" s="13">
        <v>4</v>
      </c>
      <c r="F427" s="12">
        <v>116</v>
      </c>
    </row>
    <row r="428" spans="2:6" x14ac:dyDescent="0.4">
      <c r="B428" s="12">
        <v>1</v>
      </c>
      <c r="C428" s="155">
        <v>6</v>
      </c>
      <c r="D428" s="12">
        <v>24</v>
      </c>
      <c r="E428" s="13">
        <v>4</v>
      </c>
      <c r="F428" s="12">
        <v>120</v>
      </c>
    </row>
    <row r="429" spans="2:6" x14ac:dyDescent="0.4">
      <c r="B429" s="12">
        <v>1</v>
      </c>
      <c r="C429" s="155">
        <v>6</v>
      </c>
      <c r="D429" s="12">
        <v>25</v>
      </c>
      <c r="E429" s="13">
        <v>4</v>
      </c>
      <c r="F429" s="12">
        <v>124</v>
      </c>
    </row>
    <row r="430" spans="2:6" x14ac:dyDescent="0.4">
      <c r="B430" s="12">
        <v>1</v>
      </c>
      <c r="C430" s="155">
        <v>6</v>
      </c>
      <c r="D430" s="12">
        <v>26</v>
      </c>
      <c r="E430" s="13">
        <v>3</v>
      </c>
      <c r="F430" s="12">
        <v>128</v>
      </c>
    </row>
    <row r="431" spans="2:6" x14ac:dyDescent="0.4">
      <c r="B431" s="12">
        <v>1</v>
      </c>
      <c r="C431" s="155">
        <v>6</v>
      </c>
      <c r="D431" s="12">
        <v>27</v>
      </c>
      <c r="E431" s="13">
        <v>4</v>
      </c>
      <c r="F431" s="12">
        <v>131</v>
      </c>
    </row>
    <row r="432" spans="2:6" x14ac:dyDescent="0.4">
      <c r="B432" s="12">
        <v>1</v>
      </c>
      <c r="C432" s="155">
        <v>6</v>
      </c>
      <c r="D432" s="12">
        <v>28</v>
      </c>
      <c r="E432" s="13">
        <v>4</v>
      </c>
      <c r="F432" s="12">
        <v>135</v>
      </c>
    </row>
    <row r="433" spans="2:6" x14ac:dyDescent="0.4">
      <c r="B433" s="12">
        <v>1</v>
      </c>
      <c r="C433" s="155">
        <v>6</v>
      </c>
      <c r="D433" s="12">
        <v>29</v>
      </c>
      <c r="E433" s="13">
        <v>3</v>
      </c>
      <c r="F433" s="12">
        <v>139</v>
      </c>
    </row>
    <row r="434" spans="2:6" x14ac:dyDescent="0.4">
      <c r="B434" s="12">
        <v>1</v>
      </c>
      <c r="C434" s="155">
        <v>6</v>
      </c>
      <c r="D434" s="12">
        <v>30</v>
      </c>
      <c r="E434" s="13">
        <v>4</v>
      </c>
      <c r="F434" s="12">
        <v>142</v>
      </c>
    </row>
    <row r="435" spans="2:6" x14ac:dyDescent="0.4">
      <c r="B435" s="12">
        <v>1</v>
      </c>
      <c r="C435" s="155">
        <v>6</v>
      </c>
      <c r="D435" s="12">
        <v>31</v>
      </c>
      <c r="E435" s="13">
        <v>4</v>
      </c>
      <c r="F435" s="12">
        <v>146</v>
      </c>
    </row>
    <row r="436" spans="2:6" x14ac:dyDescent="0.4">
      <c r="B436" s="12">
        <v>1</v>
      </c>
      <c r="C436" s="155">
        <v>6</v>
      </c>
      <c r="D436" s="12">
        <v>32</v>
      </c>
      <c r="E436" s="13">
        <v>3</v>
      </c>
      <c r="F436" s="12">
        <v>150</v>
      </c>
    </row>
    <row r="437" spans="2:6" x14ac:dyDescent="0.4">
      <c r="B437" s="12">
        <v>1</v>
      </c>
      <c r="C437" s="155">
        <v>6</v>
      </c>
      <c r="D437" s="12">
        <v>33</v>
      </c>
      <c r="E437" s="13">
        <v>3</v>
      </c>
      <c r="F437" s="12">
        <v>153</v>
      </c>
    </row>
    <row r="438" spans="2:6" x14ac:dyDescent="0.4">
      <c r="B438" s="12">
        <v>1</v>
      </c>
      <c r="C438" s="155">
        <v>6</v>
      </c>
      <c r="D438" s="12">
        <v>34</v>
      </c>
      <c r="E438" s="13">
        <v>4</v>
      </c>
      <c r="F438" s="12">
        <v>156</v>
      </c>
    </row>
    <row r="439" spans="2:6" x14ac:dyDescent="0.4">
      <c r="B439" s="12">
        <v>1</v>
      </c>
      <c r="C439" s="155">
        <v>6</v>
      </c>
      <c r="D439" s="12">
        <v>35</v>
      </c>
      <c r="E439" s="13">
        <v>3</v>
      </c>
      <c r="F439" s="12">
        <v>160</v>
      </c>
    </row>
    <row r="440" spans="2:6" x14ac:dyDescent="0.4">
      <c r="B440" s="12">
        <v>1</v>
      </c>
      <c r="C440" s="155">
        <v>6</v>
      </c>
      <c r="D440" s="12">
        <v>36</v>
      </c>
      <c r="E440" s="13">
        <v>4</v>
      </c>
      <c r="F440" s="12">
        <v>163</v>
      </c>
    </row>
    <row r="441" spans="2:6" x14ac:dyDescent="0.4">
      <c r="B441" s="12">
        <v>1</v>
      </c>
      <c r="C441" s="155">
        <v>6</v>
      </c>
      <c r="D441" s="12">
        <v>37</v>
      </c>
      <c r="E441" s="13">
        <v>3</v>
      </c>
      <c r="F441" s="12">
        <v>167</v>
      </c>
    </row>
    <row r="442" spans="2:6" x14ac:dyDescent="0.4">
      <c r="B442" s="12">
        <v>1</v>
      </c>
      <c r="C442" s="155">
        <v>6</v>
      </c>
      <c r="D442" s="12">
        <v>38</v>
      </c>
      <c r="E442" s="13">
        <v>3</v>
      </c>
      <c r="F442" s="12">
        <v>170</v>
      </c>
    </row>
    <row r="443" spans="2:6" x14ac:dyDescent="0.4">
      <c r="B443" s="12">
        <v>1</v>
      </c>
      <c r="C443" s="155">
        <v>6</v>
      </c>
      <c r="D443" s="12">
        <v>39</v>
      </c>
      <c r="E443" s="13">
        <v>4</v>
      </c>
      <c r="F443" s="12">
        <v>173</v>
      </c>
    </row>
    <row r="444" spans="2:6" x14ac:dyDescent="0.4">
      <c r="B444" s="12">
        <v>1</v>
      </c>
      <c r="C444" s="155">
        <v>6</v>
      </c>
      <c r="D444" s="12">
        <v>40</v>
      </c>
      <c r="E444" s="13">
        <v>3</v>
      </c>
      <c r="F444" s="12">
        <v>177</v>
      </c>
    </row>
    <row r="445" spans="2:6" x14ac:dyDescent="0.4">
      <c r="B445" s="12">
        <v>1</v>
      </c>
      <c r="C445" s="155">
        <v>6</v>
      </c>
      <c r="D445" s="12">
        <v>41</v>
      </c>
      <c r="E445" s="13">
        <v>4</v>
      </c>
      <c r="F445" s="12">
        <v>180</v>
      </c>
    </row>
    <row r="446" spans="2:6" x14ac:dyDescent="0.4">
      <c r="B446" s="12">
        <v>1</v>
      </c>
      <c r="C446" s="155">
        <v>6</v>
      </c>
      <c r="D446" s="12">
        <v>42</v>
      </c>
      <c r="E446" s="13">
        <v>3</v>
      </c>
      <c r="F446" s="12">
        <v>184</v>
      </c>
    </row>
    <row r="447" spans="2:6" x14ac:dyDescent="0.4">
      <c r="B447" s="12">
        <v>1</v>
      </c>
      <c r="C447" s="155">
        <v>6</v>
      </c>
      <c r="D447" s="12">
        <v>43</v>
      </c>
      <c r="E447" s="13">
        <v>3</v>
      </c>
      <c r="F447" s="12">
        <v>187</v>
      </c>
    </row>
    <row r="448" spans="2:6" x14ac:dyDescent="0.4">
      <c r="B448" s="12">
        <v>1</v>
      </c>
      <c r="C448" s="155">
        <v>6</v>
      </c>
      <c r="D448" s="12">
        <v>44</v>
      </c>
      <c r="E448" s="13">
        <v>4</v>
      </c>
      <c r="F448" s="12">
        <v>190</v>
      </c>
    </row>
    <row r="449" spans="2:6" x14ac:dyDescent="0.4">
      <c r="B449" s="12">
        <v>1</v>
      </c>
      <c r="C449" s="155">
        <v>6</v>
      </c>
      <c r="D449" s="12">
        <v>45</v>
      </c>
      <c r="E449" s="13">
        <v>3</v>
      </c>
      <c r="F449" s="12">
        <v>194</v>
      </c>
    </row>
    <row r="450" spans="2:6" x14ac:dyDescent="0.4">
      <c r="B450" s="12">
        <v>1</v>
      </c>
      <c r="C450" s="155">
        <v>6</v>
      </c>
      <c r="D450" s="12">
        <v>46</v>
      </c>
      <c r="E450" s="13">
        <v>3</v>
      </c>
      <c r="F450" s="12">
        <v>197</v>
      </c>
    </row>
    <row r="451" spans="2:6" x14ac:dyDescent="0.4">
      <c r="B451" s="12">
        <v>1</v>
      </c>
      <c r="C451" s="155">
        <v>6</v>
      </c>
      <c r="D451" s="12">
        <v>47</v>
      </c>
      <c r="E451" s="13">
        <v>3</v>
      </c>
      <c r="F451" s="12">
        <v>200</v>
      </c>
    </row>
    <row r="452" spans="2:6" x14ac:dyDescent="0.4">
      <c r="B452" s="12">
        <v>1</v>
      </c>
      <c r="C452" s="155">
        <v>6</v>
      </c>
      <c r="D452" s="12">
        <v>48</v>
      </c>
      <c r="E452" s="13">
        <v>4</v>
      </c>
      <c r="F452" s="12">
        <v>203</v>
      </c>
    </row>
    <row r="453" spans="2:6" x14ac:dyDescent="0.4">
      <c r="B453" s="12">
        <v>1</v>
      </c>
      <c r="C453" s="155">
        <v>6</v>
      </c>
      <c r="D453" s="12">
        <v>49</v>
      </c>
      <c r="E453" s="13">
        <v>2</v>
      </c>
      <c r="F453" s="12">
        <v>207</v>
      </c>
    </row>
    <row r="454" spans="2:6" x14ac:dyDescent="0.4">
      <c r="B454" s="12">
        <v>1</v>
      </c>
      <c r="C454" s="155">
        <v>6</v>
      </c>
      <c r="D454" s="12">
        <v>50</v>
      </c>
      <c r="E454" s="13">
        <v>4</v>
      </c>
      <c r="F454" s="12">
        <v>209</v>
      </c>
    </row>
    <row r="455" spans="2:6" x14ac:dyDescent="0.4">
      <c r="B455" s="12">
        <v>1</v>
      </c>
      <c r="C455" s="155">
        <v>6</v>
      </c>
      <c r="D455" s="12">
        <v>51</v>
      </c>
      <c r="E455" s="13">
        <v>3</v>
      </c>
      <c r="F455" s="12">
        <v>213</v>
      </c>
    </row>
    <row r="456" spans="2:6" x14ac:dyDescent="0.4">
      <c r="B456" s="12">
        <v>1</v>
      </c>
      <c r="C456" s="155">
        <v>6</v>
      </c>
      <c r="D456" s="12">
        <v>52</v>
      </c>
      <c r="E456" s="13">
        <v>2</v>
      </c>
      <c r="F456" s="12">
        <v>216</v>
      </c>
    </row>
    <row r="457" spans="2:6" x14ac:dyDescent="0.4">
      <c r="B457" s="12">
        <v>1</v>
      </c>
      <c r="C457" s="155">
        <v>6</v>
      </c>
      <c r="D457" s="12">
        <v>53</v>
      </c>
      <c r="E457" s="13">
        <v>4</v>
      </c>
      <c r="F457" s="12">
        <v>218</v>
      </c>
    </row>
    <row r="458" spans="2:6" x14ac:dyDescent="0.4">
      <c r="B458" s="12">
        <v>1</v>
      </c>
      <c r="C458" s="155">
        <v>6</v>
      </c>
      <c r="D458" s="12">
        <v>54</v>
      </c>
      <c r="E458" s="13">
        <v>3</v>
      </c>
      <c r="F458" s="12">
        <v>222</v>
      </c>
    </row>
    <row r="459" spans="2:6" x14ac:dyDescent="0.4">
      <c r="B459" s="12">
        <v>1</v>
      </c>
      <c r="C459" s="155">
        <v>6</v>
      </c>
      <c r="D459" s="12">
        <v>55</v>
      </c>
      <c r="E459" s="13">
        <v>3</v>
      </c>
      <c r="F459" s="12">
        <v>225</v>
      </c>
    </row>
    <row r="460" spans="2:6" x14ac:dyDescent="0.4">
      <c r="B460" s="12">
        <v>1</v>
      </c>
      <c r="C460" s="155">
        <v>6</v>
      </c>
      <c r="D460" s="12">
        <v>56</v>
      </c>
      <c r="E460" s="13">
        <v>3</v>
      </c>
      <c r="F460" s="12">
        <v>228</v>
      </c>
    </row>
    <row r="461" spans="2:6" x14ac:dyDescent="0.4">
      <c r="B461" s="12">
        <v>1</v>
      </c>
      <c r="C461" s="155">
        <v>6</v>
      </c>
      <c r="D461" s="12">
        <v>57</v>
      </c>
      <c r="E461" s="13">
        <v>3</v>
      </c>
      <c r="F461" s="12">
        <v>231</v>
      </c>
    </row>
    <row r="462" spans="2:6" x14ac:dyDescent="0.4">
      <c r="B462" s="12">
        <v>1</v>
      </c>
      <c r="C462" s="155">
        <v>6</v>
      </c>
      <c r="D462" s="12">
        <v>58</v>
      </c>
      <c r="E462" s="13">
        <v>3</v>
      </c>
      <c r="F462" s="12">
        <v>234</v>
      </c>
    </row>
    <row r="463" spans="2:6" x14ac:dyDescent="0.4">
      <c r="B463" s="12">
        <v>1</v>
      </c>
      <c r="C463" s="155">
        <v>6</v>
      </c>
      <c r="D463" s="12">
        <v>59</v>
      </c>
      <c r="E463" s="13">
        <v>3</v>
      </c>
      <c r="F463" s="12">
        <v>237</v>
      </c>
    </row>
    <row r="464" spans="2:6" x14ac:dyDescent="0.4">
      <c r="B464" s="12">
        <v>1</v>
      </c>
      <c r="C464" s="155">
        <v>6</v>
      </c>
      <c r="D464" s="12">
        <v>60</v>
      </c>
      <c r="E464" s="13">
        <v>3</v>
      </c>
      <c r="F464" s="12">
        <v>240</v>
      </c>
    </row>
    <row r="465" spans="2:6" x14ac:dyDescent="0.4">
      <c r="B465" s="12">
        <v>1</v>
      </c>
      <c r="C465" s="155">
        <v>6</v>
      </c>
      <c r="D465" s="12">
        <v>61</v>
      </c>
      <c r="E465" s="13">
        <v>3</v>
      </c>
      <c r="F465" s="12">
        <v>243</v>
      </c>
    </row>
    <row r="466" spans="2:6" x14ac:dyDescent="0.4">
      <c r="B466" s="12">
        <v>1</v>
      </c>
      <c r="C466" s="155">
        <v>6</v>
      </c>
      <c r="D466" s="12">
        <v>62</v>
      </c>
      <c r="E466" s="13">
        <v>3</v>
      </c>
      <c r="F466" s="12">
        <v>246</v>
      </c>
    </row>
    <row r="467" spans="2:6" x14ac:dyDescent="0.4">
      <c r="B467" s="12">
        <v>1</v>
      </c>
      <c r="C467" s="155">
        <v>6</v>
      </c>
      <c r="D467" s="12">
        <v>63</v>
      </c>
      <c r="E467" s="13">
        <v>3</v>
      </c>
      <c r="F467" s="12">
        <v>249</v>
      </c>
    </row>
    <row r="468" spans="2:6" x14ac:dyDescent="0.4">
      <c r="B468" s="12">
        <v>1</v>
      </c>
      <c r="C468" s="155">
        <v>6</v>
      </c>
      <c r="D468" s="12">
        <v>64</v>
      </c>
      <c r="E468" s="13">
        <v>2</v>
      </c>
      <c r="F468" s="12">
        <v>252</v>
      </c>
    </row>
    <row r="469" spans="2:6" x14ac:dyDescent="0.4">
      <c r="B469" s="12">
        <v>1</v>
      </c>
      <c r="C469" s="155">
        <v>6</v>
      </c>
      <c r="D469" s="12">
        <v>65</v>
      </c>
      <c r="E469" s="13">
        <v>4</v>
      </c>
      <c r="F469" s="12">
        <v>254</v>
      </c>
    </row>
    <row r="470" spans="2:6" x14ac:dyDescent="0.4">
      <c r="B470" s="12">
        <v>1</v>
      </c>
      <c r="C470" s="155">
        <v>6</v>
      </c>
      <c r="D470" s="12">
        <v>66</v>
      </c>
      <c r="E470" s="13">
        <v>2</v>
      </c>
      <c r="F470" s="12">
        <v>258</v>
      </c>
    </row>
    <row r="471" spans="2:6" x14ac:dyDescent="0.4">
      <c r="B471" s="12">
        <v>1</v>
      </c>
      <c r="C471" s="155">
        <v>6</v>
      </c>
      <c r="D471" s="12">
        <v>67</v>
      </c>
      <c r="E471" s="13">
        <v>3</v>
      </c>
      <c r="F471" s="12">
        <v>260</v>
      </c>
    </row>
    <row r="472" spans="2:6" x14ac:dyDescent="0.4">
      <c r="B472" s="12">
        <v>1</v>
      </c>
      <c r="C472" s="155">
        <v>6</v>
      </c>
      <c r="D472" s="12">
        <v>68</v>
      </c>
      <c r="E472" s="13">
        <v>3</v>
      </c>
      <c r="F472" s="12">
        <v>263</v>
      </c>
    </row>
    <row r="473" spans="2:6" x14ac:dyDescent="0.4">
      <c r="B473" s="12">
        <v>1</v>
      </c>
      <c r="C473" s="155">
        <v>6</v>
      </c>
      <c r="D473" s="12">
        <v>69</v>
      </c>
      <c r="E473" s="13">
        <v>3</v>
      </c>
      <c r="F473" s="12">
        <v>266</v>
      </c>
    </row>
    <row r="474" spans="2:6" x14ac:dyDescent="0.4">
      <c r="B474" s="12">
        <v>1</v>
      </c>
      <c r="C474" s="155">
        <v>6</v>
      </c>
      <c r="D474" s="12">
        <v>70</v>
      </c>
      <c r="E474" s="13">
        <v>2</v>
      </c>
      <c r="F474" s="12">
        <v>269</v>
      </c>
    </row>
    <row r="475" spans="2:6" x14ac:dyDescent="0.4">
      <c r="B475" s="12">
        <v>1</v>
      </c>
      <c r="C475" s="155">
        <v>6</v>
      </c>
      <c r="D475" s="12">
        <v>71</v>
      </c>
      <c r="E475" s="13">
        <v>4</v>
      </c>
      <c r="F475" s="12">
        <v>271</v>
      </c>
    </row>
    <row r="476" spans="2:6" x14ac:dyDescent="0.4">
      <c r="B476" s="12">
        <v>1</v>
      </c>
      <c r="C476" s="155">
        <v>6</v>
      </c>
      <c r="D476" s="12">
        <v>72</v>
      </c>
      <c r="E476" s="13">
        <v>2</v>
      </c>
      <c r="F476" s="12">
        <v>275</v>
      </c>
    </row>
    <row r="477" spans="2:6" x14ac:dyDescent="0.4">
      <c r="B477" s="12">
        <v>1</v>
      </c>
      <c r="C477" s="155">
        <v>6</v>
      </c>
      <c r="D477" s="12">
        <v>73</v>
      </c>
      <c r="E477" s="13">
        <v>3</v>
      </c>
      <c r="F477" s="12">
        <v>277</v>
      </c>
    </row>
    <row r="478" spans="2:6" x14ac:dyDescent="0.4">
      <c r="B478" s="12">
        <v>1</v>
      </c>
      <c r="C478" s="155">
        <v>6</v>
      </c>
      <c r="D478" s="12">
        <v>74</v>
      </c>
      <c r="E478" s="13">
        <v>2</v>
      </c>
      <c r="F478" s="12">
        <v>280</v>
      </c>
    </row>
    <row r="479" spans="2:6" x14ac:dyDescent="0.4">
      <c r="B479" s="12">
        <v>1</v>
      </c>
      <c r="C479" s="155">
        <v>6</v>
      </c>
      <c r="D479" s="12">
        <v>75</v>
      </c>
      <c r="E479" s="13">
        <v>4</v>
      </c>
      <c r="F479" s="12">
        <v>282</v>
      </c>
    </row>
    <row r="480" spans="2:6" x14ac:dyDescent="0.4">
      <c r="B480" s="12">
        <v>1</v>
      </c>
      <c r="C480" s="155">
        <v>6</v>
      </c>
      <c r="D480" s="12">
        <v>76</v>
      </c>
      <c r="E480" s="13">
        <v>2</v>
      </c>
      <c r="F480" s="12">
        <v>286</v>
      </c>
    </row>
    <row r="481" spans="2:6" x14ac:dyDescent="0.4">
      <c r="B481" s="12">
        <v>1</v>
      </c>
      <c r="C481" s="155">
        <v>6</v>
      </c>
      <c r="D481" s="12">
        <v>77</v>
      </c>
      <c r="E481" s="13">
        <v>3</v>
      </c>
      <c r="F481" s="12">
        <v>288</v>
      </c>
    </row>
    <row r="482" spans="2:6" x14ac:dyDescent="0.4">
      <c r="B482" s="12">
        <v>1</v>
      </c>
      <c r="C482" s="155">
        <v>6</v>
      </c>
      <c r="D482" s="12">
        <v>78</v>
      </c>
      <c r="E482" s="13">
        <v>2</v>
      </c>
      <c r="F482" s="12">
        <v>291</v>
      </c>
    </row>
    <row r="483" spans="2:6" x14ac:dyDescent="0.4">
      <c r="B483" s="12">
        <v>1</v>
      </c>
      <c r="C483" s="155">
        <v>6</v>
      </c>
      <c r="D483" s="12">
        <v>79</v>
      </c>
      <c r="E483" s="13">
        <v>3</v>
      </c>
      <c r="F483" s="12">
        <v>293</v>
      </c>
    </row>
    <row r="484" spans="2:6" x14ac:dyDescent="0.4">
      <c r="B484" s="12">
        <v>1</v>
      </c>
      <c r="C484" s="155">
        <v>6</v>
      </c>
      <c r="D484" s="12">
        <v>80</v>
      </c>
      <c r="E484" s="13">
        <v>3</v>
      </c>
      <c r="F484" s="12">
        <v>296</v>
      </c>
    </row>
    <row r="485" spans="2:6" x14ac:dyDescent="0.4">
      <c r="B485" s="155">
        <v>1</v>
      </c>
      <c r="C485" s="155">
        <v>7</v>
      </c>
      <c r="D485" s="155">
        <v>1</v>
      </c>
      <c r="E485" s="156">
        <v>2</v>
      </c>
      <c r="F485" s="155">
        <v>1</v>
      </c>
    </row>
    <row r="486" spans="2:6" x14ac:dyDescent="0.4">
      <c r="B486" s="155">
        <v>1</v>
      </c>
      <c r="C486" s="155">
        <v>7</v>
      </c>
      <c r="D486" s="155">
        <v>2</v>
      </c>
      <c r="E486" s="156">
        <v>2</v>
      </c>
      <c r="F486" s="155">
        <v>3</v>
      </c>
    </row>
    <row r="487" spans="2:6" x14ac:dyDescent="0.4">
      <c r="B487" s="155">
        <v>1</v>
      </c>
      <c r="C487" s="155">
        <v>7</v>
      </c>
      <c r="D487" s="155">
        <v>3</v>
      </c>
      <c r="E487" s="156">
        <v>3</v>
      </c>
      <c r="F487" s="155">
        <v>5</v>
      </c>
    </row>
    <row r="488" spans="2:6" x14ac:dyDescent="0.4">
      <c r="B488" s="155">
        <v>1</v>
      </c>
      <c r="C488" s="155">
        <v>7</v>
      </c>
      <c r="D488" s="155">
        <v>4</v>
      </c>
      <c r="E488" s="156">
        <v>3</v>
      </c>
      <c r="F488" s="155">
        <v>8</v>
      </c>
    </row>
    <row r="489" spans="2:6" x14ac:dyDescent="0.4">
      <c r="B489" s="155">
        <v>1</v>
      </c>
      <c r="C489" s="155">
        <v>7</v>
      </c>
      <c r="D489" s="155">
        <v>5</v>
      </c>
      <c r="E489" s="156">
        <v>4</v>
      </c>
      <c r="F489" s="155">
        <v>11</v>
      </c>
    </row>
    <row r="490" spans="2:6" x14ac:dyDescent="0.4">
      <c r="B490" s="155">
        <v>1</v>
      </c>
      <c r="C490" s="155">
        <v>7</v>
      </c>
      <c r="D490" s="155">
        <v>6</v>
      </c>
      <c r="E490" s="156">
        <v>4</v>
      </c>
      <c r="F490" s="155">
        <v>15</v>
      </c>
    </row>
    <row r="491" spans="2:6" x14ac:dyDescent="0.4">
      <c r="B491" s="155">
        <v>1</v>
      </c>
      <c r="C491" s="155">
        <v>7</v>
      </c>
      <c r="D491" s="155">
        <v>7</v>
      </c>
      <c r="E491" s="156">
        <v>4</v>
      </c>
      <c r="F491" s="155">
        <v>19</v>
      </c>
    </row>
    <row r="492" spans="2:6" x14ac:dyDescent="0.4">
      <c r="B492" s="155">
        <v>1</v>
      </c>
      <c r="C492" s="155">
        <v>7</v>
      </c>
      <c r="D492" s="155">
        <v>8</v>
      </c>
      <c r="E492" s="156">
        <v>4</v>
      </c>
      <c r="F492" s="155">
        <v>23</v>
      </c>
    </row>
    <row r="493" spans="2:6" x14ac:dyDescent="0.4">
      <c r="B493" s="155">
        <v>1</v>
      </c>
      <c r="C493" s="155">
        <v>7</v>
      </c>
      <c r="D493" s="155">
        <v>9</v>
      </c>
      <c r="E493" s="156">
        <v>4</v>
      </c>
      <c r="F493" s="155">
        <v>27</v>
      </c>
    </row>
    <row r="494" spans="2:6" x14ac:dyDescent="0.4">
      <c r="B494" s="155">
        <v>1</v>
      </c>
      <c r="C494" s="155">
        <v>7</v>
      </c>
      <c r="D494" s="155">
        <v>10</v>
      </c>
      <c r="E494" s="156">
        <v>4</v>
      </c>
      <c r="F494" s="155">
        <v>31</v>
      </c>
    </row>
    <row r="495" spans="2:6" x14ac:dyDescent="0.4">
      <c r="B495" s="12">
        <v>1</v>
      </c>
      <c r="C495" s="155">
        <v>7</v>
      </c>
      <c r="D495" s="12">
        <v>11</v>
      </c>
      <c r="E495" s="13">
        <v>6</v>
      </c>
      <c r="F495" s="12">
        <v>35</v>
      </c>
    </row>
    <row r="496" spans="2:6" x14ac:dyDescent="0.4">
      <c r="B496" s="12">
        <v>1</v>
      </c>
      <c r="C496" s="155">
        <v>7</v>
      </c>
      <c r="D496" s="12">
        <v>12</v>
      </c>
      <c r="E496" s="13">
        <v>7</v>
      </c>
      <c r="F496" s="12">
        <v>41</v>
      </c>
    </row>
    <row r="497" spans="2:6" x14ac:dyDescent="0.4">
      <c r="B497" s="12">
        <v>1</v>
      </c>
      <c r="C497" s="155">
        <v>7</v>
      </c>
      <c r="D497" s="12">
        <v>13</v>
      </c>
      <c r="E497" s="13">
        <v>8</v>
      </c>
      <c r="F497" s="12">
        <v>48</v>
      </c>
    </row>
    <row r="498" spans="2:6" x14ac:dyDescent="0.4">
      <c r="B498" s="12">
        <v>1</v>
      </c>
      <c r="C498" s="155">
        <v>7</v>
      </c>
      <c r="D498" s="12">
        <v>14</v>
      </c>
      <c r="E498" s="13">
        <v>8</v>
      </c>
      <c r="F498" s="12">
        <v>56</v>
      </c>
    </row>
    <row r="499" spans="2:6" x14ac:dyDescent="0.4">
      <c r="B499" s="12">
        <v>1</v>
      </c>
      <c r="C499" s="155">
        <v>7</v>
      </c>
      <c r="D499" s="12">
        <v>15</v>
      </c>
      <c r="E499" s="13">
        <v>6</v>
      </c>
      <c r="F499" s="12">
        <v>64</v>
      </c>
    </row>
    <row r="500" spans="2:6" x14ac:dyDescent="0.4">
      <c r="B500" s="12">
        <v>1</v>
      </c>
      <c r="C500" s="155">
        <v>7</v>
      </c>
      <c r="D500" s="12">
        <v>16</v>
      </c>
      <c r="E500" s="13">
        <v>6</v>
      </c>
      <c r="F500" s="12">
        <v>70</v>
      </c>
    </row>
    <row r="501" spans="2:6" x14ac:dyDescent="0.4">
      <c r="B501" s="12">
        <v>1</v>
      </c>
      <c r="C501" s="155">
        <v>7</v>
      </c>
      <c r="D501" s="12">
        <v>17</v>
      </c>
      <c r="E501" s="13">
        <v>4</v>
      </c>
      <c r="F501" s="12">
        <v>76</v>
      </c>
    </row>
    <row r="502" spans="2:6" x14ac:dyDescent="0.4">
      <c r="B502" s="12">
        <v>1</v>
      </c>
      <c r="C502" s="155">
        <v>7</v>
      </c>
      <c r="D502" s="12">
        <v>18</v>
      </c>
      <c r="E502" s="13">
        <v>3</v>
      </c>
      <c r="F502" s="12">
        <v>80</v>
      </c>
    </row>
    <row r="503" spans="2:6" x14ac:dyDescent="0.4">
      <c r="B503" s="12">
        <v>1</v>
      </c>
      <c r="C503" s="155">
        <v>7</v>
      </c>
      <c r="D503" s="12">
        <v>19</v>
      </c>
      <c r="E503" s="13">
        <v>3</v>
      </c>
      <c r="F503" s="12">
        <v>83</v>
      </c>
    </row>
    <row r="504" spans="2:6" x14ac:dyDescent="0.4">
      <c r="B504" s="12">
        <v>1</v>
      </c>
      <c r="C504" s="155">
        <v>7</v>
      </c>
      <c r="D504" s="12">
        <v>20</v>
      </c>
      <c r="E504" s="13">
        <v>3</v>
      </c>
      <c r="F504" s="12">
        <v>86</v>
      </c>
    </row>
    <row r="505" spans="2:6" x14ac:dyDescent="0.4">
      <c r="B505" s="12">
        <v>1</v>
      </c>
      <c r="C505" s="155">
        <v>7</v>
      </c>
      <c r="D505" s="12">
        <v>21</v>
      </c>
      <c r="E505" s="13">
        <v>4</v>
      </c>
      <c r="F505" s="12">
        <v>89</v>
      </c>
    </row>
    <row r="506" spans="2:6" x14ac:dyDescent="0.4">
      <c r="B506" s="12">
        <v>1</v>
      </c>
      <c r="C506" s="155">
        <v>7</v>
      </c>
      <c r="D506" s="12">
        <v>22</v>
      </c>
      <c r="E506" s="13">
        <v>3</v>
      </c>
      <c r="F506" s="12">
        <v>93</v>
      </c>
    </row>
    <row r="507" spans="2:6" x14ac:dyDescent="0.4">
      <c r="B507" s="12">
        <v>1</v>
      </c>
      <c r="C507" s="155">
        <v>7</v>
      </c>
      <c r="D507" s="12">
        <v>23</v>
      </c>
      <c r="E507" s="13">
        <v>3</v>
      </c>
      <c r="F507" s="12">
        <v>96</v>
      </c>
    </row>
    <row r="508" spans="2:6" x14ac:dyDescent="0.4">
      <c r="B508" s="12">
        <v>1</v>
      </c>
      <c r="C508" s="155">
        <v>7</v>
      </c>
      <c r="D508" s="12">
        <v>24</v>
      </c>
      <c r="E508" s="13">
        <v>3</v>
      </c>
      <c r="F508" s="12">
        <v>99</v>
      </c>
    </row>
    <row r="509" spans="2:6" x14ac:dyDescent="0.4">
      <c r="B509" s="12">
        <v>1</v>
      </c>
      <c r="C509" s="155">
        <v>7</v>
      </c>
      <c r="D509" s="12">
        <v>25</v>
      </c>
      <c r="E509" s="13">
        <v>3</v>
      </c>
      <c r="F509" s="12">
        <v>102</v>
      </c>
    </row>
    <row r="510" spans="2:6" x14ac:dyDescent="0.4">
      <c r="B510" s="12">
        <v>1</v>
      </c>
      <c r="C510" s="155">
        <v>7</v>
      </c>
      <c r="D510" s="12">
        <v>26</v>
      </c>
      <c r="E510" s="13">
        <v>3</v>
      </c>
      <c r="F510" s="12">
        <v>105</v>
      </c>
    </row>
    <row r="511" spans="2:6" x14ac:dyDescent="0.4">
      <c r="B511" s="12">
        <v>1</v>
      </c>
      <c r="C511" s="155">
        <v>7</v>
      </c>
      <c r="D511" s="12">
        <v>27</v>
      </c>
      <c r="E511" s="13">
        <v>3</v>
      </c>
      <c r="F511" s="12">
        <v>108</v>
      </c>
    </row>
    <row r="512" spans="2:6" x14ac:dyDescent="0.4">
      <c r="B512" s="12">
        <v>1</v>
      </c>
      <c r="C512" s="155">
        <v>7</v>
      </c>
      <c r="D512" s="12">
        <v>28</v>
      </c>
      <c r="E512" s="13">
        <v>3</v>
      </c>
      <c r="F512" s="12">
        <v>111</v>
      </c>
    </row>
    <row r="513" spans="2:6" x14ac:dyDescent="0.4">
      <c r="B513" s="12">
        <v>1</v>
      </c>
      <c r="C513" s="155">
        <v>7</v>
      </c>
      <c r="D513" s="12">
        <v>29</v>
      </c>
      <c r="E513" s="13">
        <v>3</v>
      </c>
      <c r="F513" s="12">
        <v>114</v>
      </c>
    </row>
    <row r="514" spans="2:6" x14ac:dyDescent="0.4">
      <c r="B514" s="12">
        <v>1</v>
      </c>
      <c r="C514" s="155">
        <v>7</v>
      </c>
      <c r="D514" s="12">
        <v>30</v>
      </c>
      <c r="E514" s="13">
        <v>3</v>
      </c>
      <c r="F514" s="12">
        <v>117</v>
      </c>
    </row>
    <row r="515" spans="2:6" x14ac:dyDescent="0.4">
      <c r="B515" s="12">
        <v>1</v>
      </c>
      <c r="C515" s="155">
        <v>7</v>
      </c>
      <c r="D515" s="12">
        <v>31</v>
      </c>
      <c r="E515" s="13">
        <v>3</v>
      </c>
      <c r="F515" s="12">
        <v>120</v>
      </c>
    </row>
    <row r="516" spans="2:6" x14ac:dyDescent="0.4">
      <c r="B516" s="12">
        <v>1</v>
      </c>
      <c r="C516" s="155">
        <v>7</v>
      </c>
      <c r="D516" s="12">
        <v>32</v>
      </c>
      <c r="E516" s="13">
        <v>2</v>
      </c>
      <c r="F516" s="12">
        <v>123</v>
      </c>
    </row>
    <row r="517" spans="2:6" x14ac:dyDescent="0.4">
      <c r="B517" s="12">
        <v>1</v>
      </c>
      <c r="C517" s="155">
        <v>7</v>
      </c>
      <c r="D517" s="12">
        <v>33</v>
      </c>
      <c r="E517" s="13">
        <v>3</v>
      </c>
      <c r="F517" s="12">
        <v>125</v>
      </c>
    </row>
    <row r="518" spans="2:6" x14ac:dyDescent="0.4">
      <c r="B518" s="12">
        <v>1</v>
      </c>
      <c r="C518" s="155">
        <v>7</v>
      </c>
      <c r="D518" s="12">
        <v>34</v>
      </c>
      <c r="E518" s="13">
        <v>3</v>
      </c>
      <c r="F518" s="12">
        <v>128</v>
      </c>
    </row>
    <row r="519" spans="2:6" x14ac:dyDescent="0.4">
      <c r="B519" s="12">
        <v>1</v>
      </c>
      <c r="C519" s="155">
        <v>7</v>
      </c>
      <c r="D519" s="12">
        <v>35</v>
      </c>
      <c r="E519" s="13">
        <v>3</v>
      </c>
      <c r="F519" s="12">
        <v>131</v>
      </c>
    </row>
    <row r="520" spans="2:6" x14ac:dyDescent="0.4">
      <c r="B520" s="12">
        <v>1</v>
      </c>
      <c r="C520" s="155">
        <v>7</v>
      </c>
      <c r="D520" s="12">
        <v>36</v>
      </c>
      <c r="E520" s="13">
        <v>3</v>
      </c>
      <c r="F520" s="12">
        <v>134</v>
      </c>
    </row>
    <row r="521" spans="2:6" x14ac:dyDescent="0.4">
      <c r="B521" s="12">
        <v>1</v>
      </c>
      <c r="C521" s="155">
        <v>7</v>
      </c>
      <c r="D521" s="12">
        <v>37</v>
      </c>
      <c r="E521" s="13">
        <v>2</v>
      </c>
      <c r="F521" s="12">
        <v>137</v>
      </c>
    </row>
    <row r="522" spans="2:6" x14ac:dyDescent="0.4">
      <c r="B522" s="12">
        <v>1</v>
      </c>
      <c r="C522" s="155">
        <v>7</v>
      </c>
      <c r="D522" s="12">
        <v>38</v>
      </c>
      <c r="E522" s="13">
        <v>3</v>
      </c>
      <c r="F522" s="12">
        <v>139</v>
      </c>
    </row>
    <row r="523" spans="2:6" x14ac:dyDescent="0.4">
      <c r="B523" s="12">
        <v>1</v>
      </c>
      <c r="C523" s="155">
        <v>7</v>
      </c>
      <c r="D523" s="12">
        <v>39</v>
      </c>
      <c r="E523" s="13">
        <v>3</v>
      </c>
      <c r="F523" s="12">
        <v>142</v>
      </c>
    </row>
    <row r="524" spans="2:6" x14ac:dyDescent="0.4">
      <c r="B524" s="12">
        <v>1</v>
      </c>
      <c r="C524" s="155">
        <v>7</v>
      </c>
      <c r="D524" s="12">
        <v>40</v>
      </c>
      <c r="E524" s="13">
        <v>3</v>
      </c>
      <c r="F524" s="12">
        <v>145</v>
      </c>
    </row>
    <row r="525" spans="2:6" x14ac:dyDescent="0.4">
      <c r="B525" s="12">
        <v>1</v>
      </c>
      <c r="C525" s="155">
        <v>7</v>
      </c>
      <c r="D525" s="12">
        <v>41</v>
      </c>
      <c r="E525" s="13">
        <v>2</v>
      </c>
      <c r="F525" s="12">
        <v>148</v>
      </c>
    </row>
    <row r="526" spans="2:6" x14ac:dyDescent="0.4">
      <c r="B526" s="12">
        <v>1</v>
      </c>
      <c r="C526" s="155">
        <v>7</v>
      </c>
      <c r="D526" s="12">
        <v>42</v>
      </c>
      <c r="E526" s="13">
        <v>3</v>
      </c>
      <c r="F526" s="12">
        <v>150</v>
      </c>
    </row>
    <row r="527" spans="2:6" x14ac:dyDescent="0.4">
      <c r="B527" s="12">
        <v>1</v>
      </c>
      <c r="C527" s="155">
        <v>7</v>
      </c>
      <c r="D527" s="12">
        <v>43</v>
      </c>
      <c r="E527" s="13">
        <v>2</v>
      </c>
      <c r="F527" s="12">
        <v>153</v>
      </c>
    </row>
    <row r="528" spans="2:6" x14ac:dyDescent="0.4">
      <c r="B528" s="12">
        <v>1</v>
      </c>
      <c r="C528" s="155">
        <v>7</v>
      </c>
      <c r="D528" s="12">
        <v>44</v>
      </c>
      <c r="E528" s="13">
        <v>3</v>
      </c>
      <c r="F528" s="12">
        <v>155</v>
      </c>
    </row>
    <row r="529" spans="2:6" x14ac:dyDescent="0.4">
      <c r="B529" s="12">
        <v>1</v>
      </c>
      <c r="C529" s="155">
        <v>7</v>
      </c>
      <c r="D529" s="12">
        <v>45</v>
      </c>
      <c r="E529" s="13">
        <v>3</v>
      </c>
      <c r="F529" s="12">
        <v>158</v>
      </c>
    </row>
    <row r="530" spans="2:6" x14ac:dyDescent="0.4">
      <c r="B530" s="12">
        <v>1</v>
      </c>
      <c r="C530" s="155">
        <v>7</v>
      </c>
      <c r="D530" s="12">
        <v>46</v>
      </c>
      <c r="E530" s="13">
        <v>2</v>
      </c>
      <c r="F530" s="12">
        <v>161</v>
      </c>
    </row>
    <row r="531" spans="2:6" x14ac:dyDescent="0.4">
      <c r="B531" s="12">
        <v>1</v>
      </c>
      <c r="C531" s="155">
        <v>7</v>
      </c>
      <c r="D531" s="12">
        <v>47</v>
      </c>
      <c r="E531" s="13">
        <v>3</v>
      </c>
      <c r="F531" s="12">
        <v>163</v>
      </c>
    </row>
    <row r="532" spans="2:6" x14ac:dyDescent="0.4">
      <c r="B532" s="12">
        <v>1</v>
      </c>
      <c r="C532" s="155">
        <v>7</v>
      </c>
      <c r="D532" s="12">
        <v>48</v>
      </c>
      <c r="E532" s="13">
        <v>2</v>
      </c>
      <c r="F532" s="12">
        <v>166</v>
      </c>
    </row>
    <row r="533" spans="2:6" x14ac:dyDescent="0.4">
      <c r="B533" s="12">
        <v>1</v>
      </c>
      <c r="C533" s="155">
        <v>7</v>
      </c>
      <c r="D533" s="12">
        <v>49</v>
      </c>
      <c r="E533" s="13">
        <v>3</v>
      </c>
      <c r="F533" s="12">
        <v>168</v>
      </c>
    </row>
    <row r="534" spans="2:6" x14ac:dyDescent="0.4">
      <c r="B534" s="12">
        <v>1</v>
      </c>
      <c r="C534" s="155">
        <v>7</v>
      </c>
      <c r="D534" s="12">
        <v>50</v>
      </c>
      <c r="E534" s="13">
        <v>2</v>
      </c>
      <c r="F534" s="12">
        <v>171</v>
      </c>
    </row>
    <row r="535" spans="2:6" x14ac:dyDescent="0.4">
      <c r="B535" s="12">
        <v>1</v>
      </c>
      <c r="C535" s="155">
        <v>7</v>
      </c>
      <c r="D535" s="12">
        <v>51</v>
      </c>
      <c r="E535" s="13">
        <v>3</v>
      </c>
      <c r="F535" s="12">
        <v>173</v>
      </c>
    </row>
    <row r="536" spans="2:6" x14ac:dyDescent="0.4">
      <c r="B536" s="12">
        <v>1</v>
      </c>
      <c r="C536" s="155">
        <v>7</v>
      </c>
      <c r="D536" s="12">
        <v>52</v>
      </c>
      <c r="E536" s="13">
        <v>2</v>
      </c>
      <c r="F536" s="12">
        <v>176</v>
      </c>
    </row>
    <row r="537" spans="2:6" x14ac:dyDescent="0.4">
      <c r="B537" s="12">
        <v>1</v>
      </c>
      <c r="C537" s="155">
        <v>7</v>
      </c>
      <c r="D537" s="12">
        <v>53</v>
      </c>
      <c r="E537" s="13">
        <v>3</v>
      </c>
      <c r="F537" s="12">
        <v>178</v>
      </c>
    </row>
    <row r="538" spans="2:6" x14ac:dyDescent="0.4">
      <c r="B538" s="12">
        <v>1</v>
      </c>
      <c r="C538" s="155">
        <v>7</v>
      </c>
      <c r="D538" s="12">
        <v>54</v>
      </c>
      <c r="E538" s="13">
        <v>2</v>
      </c>
      <c r="F538" s="12">
        <v>181</v>
      </c>
    </row>
    <row r="539" spans="2:6" x14ac:dyDescent="0.4">
      <c r="B539" s="12">
        <v>1</v>
      </c>
      <c r="C539" s="155">
        <v>7</v>
      </c>
      <c r="D539" s="12">
        <v>55</v>
      </c>
      <c r="E539" s="13">
        <v>3</v>
      </c>
      <c r="F539" s="12">
        <v>183</v>
      </c>
    </row>
    <row r="540" spans="2:6" x14ac:dyDescent="0.4">
      <c r="B540" s="12">
        <v>1</v>
      </c>
      <c r="C540" s="155">
        <v>7</v>
      </c>
      <c r="D540" s="12">
        <v>56</v>
      </c>
      <c r="E540" s="13">
        <v>2</v>
      </c>
      <c r="F540" s="12">
        <v>186</v>
      </c>
    </row>
    <row r="541" spans="2:6" x14ac:dyDescent="0.4">
      <c r="B541" s="12">
        <v>1</v>
      </c>
      <c r="C541" s="155">
        <v>7</v>
      </c>
      <c r="D541" s="12">
        <v>57</v>
      </c>
      <c r="E541" s="13">
        <v>3</v>
      </c>
      <c r="F541" s="12">
        <v>188</v>
      </c>
    </row>
    <row r="542" spans="2:6" x14ac:dyDescent="0.4">
      <c r="B542" s="12">
        <v>1</v>
      </c>
      <c r="C542" s="155">
        <v>7</v>
      </c>
      <c r="D542" s="12">
        <v>58</v>
      </c>
      <c r="E542" s="13">
        <v>2</v>
      </c>
      <c r="F542" s="12">
        <v>191</v>
      </c>
    </row>
    <row r="543" spans="2:6" x14ac:dyDescent="0.4">
      <c r="B543" s="12">
        <v>1</v>
      </c>
      <c r="C543" s="155">
        <v>7</v>
      </c>
      <c r="D543" s="12">
        <v>59</v>
      </c>
      <c r="E543" s="13">
        <v>3</v>
      </c>
      <c r="F543" s="12">
        <v>193</v>
      </c>
    </row>
    <row r="544" spans="2:6" x14ac:dyDescent="0.4">
      <c r="B544" s="12">
        <v>1</v>
      </c>
      <c r="C544" s="155">
        <v>7</v>
      </c>
      <c r="D544" s="12">
        <v>60</v>
      </c>
      <c r="E544" s="13">
        <v>2</v>
      </c>
      <c r="F544" s="12">
        <v>196</v>
      </c>
    </row>
    <row r="545" spans="2:6" x14ac:dyDescent="0.4">
      <c r="B545" s="12">
        <v>1</v>
      </c>
      <c r="C545" s="155">
        <v>7</v>
      </c>
      <c r="D545" s="12">
        <v>61</v>
      </c>
      <c r="E545" s="13">
        <v>2</v>
      </c>
      <c r="F545" s="12">
        <v>198</v>
      </c>
    </row>
    <row r="546" spans="2:6" x14ac:dyDescent="0.4">
      <c r="B546" s="12">
        <v>1</v>
      </c>
      <c r="C546" s="155">
        <v>7</v>
      </c>
      <c r="D546" s="12">
        <v>62</v>
      </c>
      <c r="E546" s="13">
        <v>3</v>
      </c>
      <c r="F546" s="12">
        <v>200</v>
      </c>
    </row>
    <row r="547" spans="2:6" x14ac:dyDescent="0.4">
      <c r="B547" s="12">
        <v>1</v>
      </c>
      <c r="C547" s="155">
        <v>7</v>
      </c>
      <c r="D547" s="12">
        <v>63</v>
      </c>
      <c r="E547" s="13">
        <v>2</v>
      </c>
      <c r="F547" s="12">
        <v>203</v>
      </c>
    </row>
    <row r="548" spans="2:6" x14ac:dyDescent="0.4">
      <c r="B548" s="12">
        <v>1</v>
      </c>
      <c r="C548" s="155">
        <v>7</v>
      </c>
      <c r="D548" s="12">
        <v>64</v>
      </c>
      <c r="E548" s="13">
        <v>2</v>
      </c>
      <c r="F548" s="12">
        <v>205</v>
      </c>
    </row>
    <row r="549" spans="2:6" x14ac:dyDescent="0.4">
      <c r="B549" s="12">
        <v>1</v>
      </c>
      <c r="C549" s="155">
        <v>7</v>
      </c>
      <c r="D549" s="12">
        <v>65</v>
      </c>
      <c r="E549" s="13">
        <v>3</v>
      </c>
      <c r="F549" s="12">
        <v>207</v>
      </c>
    </row>
    <row r="550" spans="2:6" x14ac:dyDescent="0.4">
      <c r="B550" s="12">
        <v>1</v>
      </c>
      <c r="C550" s="155">
        <v>7</v>
      </c>
      <c r="D550" s="12">
        <v>66</v>
      </c>
      <c r="E550" s="13">
        <v>2</v>
      </c>
      <c r="F550" s="12">
        <v>210</v>
      </c>
    </row>
    <row r="551" spans="2:6" x14ac:dyDescent="0.4">
      <c r="B551" s="12">
        <v>1</v>
      </c>
      <c r="C551" s="155">
        <v>7</v>
      </c>
      <c r="D551" s="12">
        <v>67</v>
      </c>
      <c r="E551" s="13">
        <v>2</v>
      </c>
      <c r="F551" s="12">
        <v>212</v>
      </c>
    </row>
    <row r="552" spans="2:6" x14ac:dyDescent="0.4">
      <c r="B552" s="12">
        <v>1</v>
      </c>
      <c r="C552" s="155">
        <v>7</v>
      </c>
      <c r="D552" s="12">
        <v>68</v>
      </c>
      <c r="E552" s="13">
        <v>3</v>
      </c>
      <c r="F552" s="12">
        <v>214</v>
      </c>
    </row>
    <row r="553" spans="2:6" x14ac:dyDescent="0.4">
      <c r="B553" s="12">
        <v>1</v>
      </c>
      <c r="C553" s="155">
        <v>7</v>
      </c>
      <c r="D553" s="12">
        <v>69</v>
      </c>
      <c r="E553" s="13">
        <v>2</v>
      </c>
      <c r="F553" s="12">
        <v>217</v>
      </c>
    </row>
    <row r="554" spans="2:6" x14ac:dyDescent="0.4">
      <c r="B554" s="12">
        <v>1</v>
      </c>
      <c r="C554" s="155">
        <v>7</v>
      </c>
      <c r="D554" s="12">
        <v>70</v>
      </c>
      <c r="E554" s="13">
        <v>2</v>
      </c>
      <c r="F554" s="12">
        <v>219</v>
      </c>
    </row>
    <row r="555" spans="2:6" x14ac:dyDescent="0.4">
      <c r="B555" s="12">
        <v>1</v>
      </c>
      <c r="C555" s="155">
        <v>7</v>
      </c>
      <c r="D555" s="12">
        <v>71</v>
      </c>
      <c r="E555" s="13">
        <v>2</v>
      </c>
      <c r="F555" s="12">
        <v>221</v>
      </c>
    </row>
    <row r="556" spans="2:6" x14ac:dyDescent="0.4">
      <c r="B556" s="12">
        <v>1</v>
      </c>
      <c r="C556" s="155">
        <v>7</v>
      </c>
      <c r="D556" s="12">
        <v>72</v>
      </c>
      <c r="E556" s="13">
        <v>3</v>
      </c>
      <c r="F556" s="12">
        <v>223</v>
      </c>
    </row>
    <row r="557" spans="2:6" x14ac:dyDescent="0.4">
      <c r="B557" s="12">
        <v>1</v>
      </c>
      <c r="C557" s="155">
        <v>7</v>
      </c>
      <c r="D557" s="12">
        <v>73</v>
      </c>
      <c r="E557" s="13">
        <v>2</v>
      </c>
      <c r="F557" s="12">
        <v>226</v>
      </c>
    </row>
    <row r="558" spans="2:6" x14ac:dyDescent="0.4">
      <c r="B558" s="12">
        <v>1</v>
      </c>
      <c r="C558" s="155">
        <v>7</v>
      </c>
      <c r="D558" s="12">
        <v>74</v>
      </c>
      <c r="E558" s="13">
        <v>2</v>
      </c>
      <c r="F558" s="12">
        <v>228</v>
      </c>
    </row>
    <row r="559" spans="2:6" x14ac:dyDescent="0.4">
      <c r="B559" s="12">
        <v>1</v>
      </c>
      <c r="C559" s="155">
        <v>7</v>
      </c>
      <c r="D559" s="12">
        <v>75</v>
      </c>
      <c r="E559" s="13">
        <v>2</v>
      </c>
      <c r="F559" s="12">
        <v>230</v>
      </c>
    </row>
    <row r="560" spans="2:6" x14ac:dyDescent="0.4">
      <c r="B560" s="12">
        <v>1</v>
      </c>
      <c r="C560" s="155">
        <v>7</v>
      </c>
      <c r="D560" s="12">
        <v>76</v>
      </c>
      <c r="E560" s="13">
        <v>3</v>
      </c>
      <c r="F560" s="12">
        <v>232</v>
      </c>
    </row>
    <row r="561" spans="2:6" x14ac:dyDescent="0.4">
      <c r="B561" s="12">
        <v>1</v>
      </c>
      <c r="C561" s="155">
        <v>7</v>
      </c>
      <c r="D561" s="12">
        <v>77</v>
      </c>
      <c r="E561" s="13">
        <v>2</v>
      </c>
      <c r="F561" s="12">
        <v>235</v>
      </c>
    </row>
    <row r="562" spans="2:6" x14ac:dyDescent="0.4">
      <c r="B562" s="12">
        <v>1</v>
      </c>
      <c r="C562" s="155">
        <v>7</v>
      </c>
      <c r="D562" s="12">
        <v>78</v>
      </c>
      <c r="E562" s="13">
        <v>2</v>
      </c>
      <c r="F562" s="12">
        <v>237</v>
      </c>
    </row>
    <row r="563" spans="2:6" x14ac:dyDescent="0.4">
      <c r="B563" s="12">
        <v>1</v>
      </c>
      <c r="C563" s="155">
        <v>7</v>
      </c>
      <c r="D563" s="12">
        <v>79</v>
      </c>
      <c r="E563" s="13">
        <v>2</v>
      </c>
      <c r="F563" s="12">
        <v>239</v>
      </c>
    </row>
    <row r="564" spans="2:6" x14ac:dyDescent="0.4">
      <c r="B564" s="12">
        <v>1</v>
      </c>
      <c r="C564" s="155">
        <v>7</v>
      </c>
      <c r="D564" s="12">
        <v>80</v>
      </c>
      <c r="E564" s="13">
        <v>2</v>
      </c>
      <c r="F564" s="12">
        <v>241</v>
      </c>
    </row>
    <row r="565" spans="2:6" x14ac:dyDescent="0.4">
      <c r="B565" s="10">
        <v>2</v>
      </c>
      <c r="C565" s="155">
        <v>1</v>
      </c>
      <c r="D565" s="10">
        <v>1</v>
      </c>
      <c r="E565" s="11">
        <v>1</v>
      </c>
      <c r="F565" s="10">
        <v>0</v>
      </c>
    </row>
    <row r="566" spans="2:6" x14ac:dyDescent="0.4">
      <c r="B566" s="10">
        <v>2</v>
      </c>
      <c r="C566" s="155">
        <v>1</v>
      </c>
      <c r="D566" s="10">
        <v>2</v>
      </c>
      <c r="E566" s="11">
        <v>2</v>
      </c>
      <c r="F566" s="10">
        <v>1</v>
      </c>
    </row>
    <row r="567" spans="2:6" x14ac:dyDescent="0.4">
      <c r="B567" s="10">
        <v>2</v>
      </c>
      <c r="C567" s="155">
        <v>1</v>
      </c>
      <c r="D567" s="10">
        <v>3</v>
      </c>
      <c r="E567" s="11">
        <v>3</v>
      </c>
      <c r="F567" s="10">
        <v>3</v>
      </c>
    </row>
    <row r="568" spans="2:6" x14ac:dyDescent="0.4">
      <c r="B568" s="10">
        <v>2</v>
      </c>
      <c r="C568" s="155">
        <v>1</v>
      </c>
      <c r="D568" s="10">
        <v>4</v>
      </c>
      <c r="E568" s="11">
        <v>3</v>
      </c>
      <c r="F568" s="10">
        <v>6</v>
      </c>
    </row>
    <row r="569" spans="2:6" x14ac:dyDescent="0.4">
      <c r="B569" s="10">
        <v>2</v>
      </c>
      <c r="C569" s="155">
        <v>1</v>
      </c>
      <c r="D569" s="10">
        <v>5</v>
      </c>
      <c r="E569" s="11">
        <v>4</v>
      </c>
      <c r="F569" s="10">
        <v>9</v>
      </c>
    </row>
    <row r="570" spans="2:6" x14ac:dyDescent="0.4">
      <c r="B570" s="10">
        <v>2</v>
      </c>
      <c r="C570" s="155">
        <v>1</v>
      </c>
      <c r="D570" s="10">
        <v>6</v>
      </c>
      <c r="E570" s="11">
        <v>5</v>
      </c>
      <c r="F570" s="10">
        <v>13</v>
      </c>
    </row>
    <row r="571" spans="2:6" x14ac:dyDescent="0.4">
      <c r="B571" s="10">
        <v>2</v>
      </c>
      <c r="C571" s="155">
        <v>1</v>
      </c>
      <c r="D571" s="10">
        <v>7</v>
      </c>
      <c r="E571" s="11">
        <v>6</v>
      </c>
      <c r="F571" s="10">
        <v>18</v>
      </c>
    </row>
    <row r="572" spans="2:6" x14ac:dyDescent="0.4">
      <c r="B572" s="10">
        <v>2</v>
      </c>
      <c r="C572" s="155">
        <v>1</v>
      </c>
      <c r="D572" s="10">
        <v>8</v>
      </c>
      <c r="E572" s="11">
        <v>6</v>
      </c>
      <c r="F572" s="10">
        <v>24</v>
      </c>
    </row>
    <row r="573" spans="2:6" x14ac:dyDescent="0.4">
      <c r="B573" s="10">
        <v>2</v>
      </c>
      <c r="C573" s="155">
        <v>1</v>
      </c>
      <c r="D573" s="10">
        <v>9</v>
      </c>
      <c r="E573" s="11">
        <v>7</v>
      </c>
      <c r="F573" s="10">
        <v>30</v>
      </c>
    </row>
    <row r="574" spans="2:6" x14ac:dyDescent="0.4">
      <c r="B574" s="10">
        <v>2</v>
      </c>
      <c r="C574" s="155">
        <v>1</v>
      </c>
      <c r="D574" s="10">
        <v>10</v>
      </c>
      <c r="E574" s="11">
        <v>8</v>
      </c>
      <c r="F574" s="10">
        <v>37</v>
      </c>
    </row>
    <row r="575" spans="2:6" x14ac:dyDescent="0.4">
      <c r="B575" s="12">
        <v>2</v>
      </c>
      <c r="C575" s="155">
        <v>1</v>
      </c>
      <c r="D575" s="12">
        <v>11</v>
      </c>
      <c r="E575" s="13">
        <v>8</v>
      </c>
      <c r="F575" s="12">
        <v>45</v>
      </c>
    </row>
    <row r="576" spans="2:6" x14ac:dyDescent="0.4">
      <c r="B576" s="12">
        <v>2</v>
      </c>
      <c r="C576" s="155">
        <v>1</v>
      </c>
      <c r="D576" s="12">
        <v>12</v>
      </c>
      <c r="E576" s="13">
        <v>10</v>
      </c>
      <c r="F576" s="12">
        <v>57</v>
      </c>
    </row>
    <row r="577" spans="2:6" x14ac:dyDescent="0.4">
      <c r="B577" s="12">
        <v>2</v>
      </c>
      <c r="C577" s="155">
        <v>1</v>
      </c>
      <c r="D577" s="12">
        <v>13</v>
      </c>
      <c r="E577" s="13">
        <v>12</v>
      </c>
      <c r="F577" s="12">
        <v>68</v>
      </c>
    </row>
    <row r="578" spans="2:6" x14ac:dyDescent="0.4">
      <c r="B578" s="12">
        <v>2</v>
      </c>
      <c r="C578" s="155">
        <v>1</v>
      </c>
      <c r="D578" s="12">
        <v>14</v>
      </c>
      <c r="E578" s="13">
        <v>15</v>
      </c>
      <c r="F578" s="12">
        <v>80</v>
      </c>
    </row>
    <row r="579" spans="2:6" x14ac:dyDescent="0.4">
      <c r="B579" s="12">
        <v>2</v>
      </c>
      <c r="C579" s="155">
        <v>1</v>
      </c>
      <c r="D579" s="12">
        <v>15</v>
      </c>
      <c r="E579" s="13">
        <v>17</v>
      </c>
      <c r="F579" s="12">
        <v>91</v>
      </c>
    </row>
    <row r="580" spans="2:6" x14ac:dyDescent="0.4">
      <c r="B580" s="12">
        <v>2</v>
      </c>
      <c r="C580" s="155">
        <v>1</v>
      </c>
      <c r="D580" s="12">
        <v>16</v>
      </c>
      <c r="E580" s="13">
        <v>11</v>
      </c>
      <c r="F580" s="12">
        <v>105</v>
      </c>
    </row>
    <row r="581" spans="2:6" x14ac:dyDescent="0.4">
      <c r="B581" s="12">
        <v>2</v>
      </c>
      <c r="C581" s="155">
        <v>1</v>
      </c>
      <c r="D581" s="12">
        <v>17</v>
      </c>
      <c r="E581" s="13">
        <v>13</v>
      </c>
      <c r="F581" s="12">
        <v>118</v>
      </c>
    </row>
    <row r="582" spans="2:6" x14ac:dyDescent="0.4">
      <c r="B582" s="12">
        <v>2</v>
      </c>
      <c r="C582" s="155">
        <v>1</v>
      </c>
      <c r="D582" s="12">
        <v>18</v>
      </c>
      <c r="E582" s="13">
        <v>14</v>
      </c>
      <c r="F582" s="12">
        <v>132</v>
      </c>
    </row>
    <row r="583" spans="2:6" x14ac:dyDescent="0.4">
      <c r="B583" s="12">
        <v>2</v>
      </c>
      <c r="C583" s="155">
        <v>1</v>
      </c>
      <c r="D583" s="12">
        <v>19</v>
      </c>
      <c r="E583" s="13">
        <v>16</v>
      </c>
      <c r="F583" s="12">
        <v>145</v>
      </c>
    </row>
    <row r="584" spans="2:6" x14ac:dyDescent="0.4">
      <c r="B584" s="12">
        <v>2</v>
      </c>
      <c r="C584" s="155">
        <v>1</v>
      </c>
      <c r="D584" s="12">
        <v>20</v>
      </c>
      <c r="E584" s="13">
        <v>17</v>
      </c>
      <c r="F584" s="12">
        <v>159</v>
      </c>
    </row>
    <row r="585" spans="2:6" x14ac:dyDescent="0.4">
      <c r="B585" s="12">
        <v>2</v>
      </c>
      <c r="C585" s="155">
        <v>1</v>
      </c>
      <c r="D585" s="12">
        <v>21</v>
      </c>
      <c r="E585" s="13">
        <v>14</v>
      </c>
      <c r="F585" s="12">
        <v>174</v>
      </c>
    </row>
    <row r="586" spans="2:6" x14ac:dyDescent="0.4">
      <c r="B586" s="12">
        <v>2</v>
      </c>
      <c r="C586" s="155">
        <v>1</v>
      </c>
      <c r="D586" s="12">
        <v>22</v>
      </c>
      <c r="E586" s="13">
        <v>15</v>
      </c>
      <c r="F586" s="12">
        <v>189</v>
      </c>
    </row>
    <row r="587" spans="2:6" x14ac:dyDescent="0.4">
      <c r="B587" s="12">
        <v>2</v>
      </c>
      <c r="C587" s="155">
        <v>1</v>
      </c>
      <c r="D587" s="12">
        <v>23</v>
      </c>
      <c r="E587" s="13">
        <v>16</v>
      </c>
      <c r="F587" s="12">
        <v>204</v>
      </c>
    </row>
    <row r="588" spans="2:6" x14ac:dyDescent="0.4">
      <c r="B588" s="12">
        <v>2</v>
      </c>
      <c r="C588" s="155">
        <v>1</v>
      </c>
      <c r="D588" s="12">
        <v>24</v>
      </c>
      <c r="E588" s="13">
        <v>17</v>
      </c>
      <c r="F588" s="12">
        <v>219</v>
      </c>
    </row>
    <row r="589" spans="2:6" x14ac:dyDescent="0.4">
      <c r="B589" s="12">
        <v>2</v>
      </c>
      <c r="C589" s="155">
        <v>1</v>
      </c>
      <c r="D589" s="12">
        <v>25</v>
      </c>
      <c r="E589" s="13">
        <v>18</v>
      </c>
      <c r="F589" s="12">
        <v>234</v>
      </c>
    </row>
    <row r="590" spans="2:6" x14ac:dyDescent="0.4">
      <c r="B590" s="12">
        <v>2</v>
      </c>
      <c r="C590" s="155">
        <v>1</v>
      </c>
      <c r="D590" s="12">
        <v>26</v>
      </c>
      <c r="E590" s="13">
        <v>14</v>
      </c>
      <c r="F590" s="12">
        <v>249</v>
      </c>
    </row>
    <row r="591" spans="2:6" x14ac:dyDescent="0.4">
      <c r="B591" s="12">
        <v>2</v>
      </c>
      <c r="C591" s="155">
        <v>1</v>
      </c>
      <c r="D591" s="12">
        <v>27</v>
      </c>
      <c r="E591" s="13">
        <v>15</v>
      </c>
      <c r="F591" s="12">
        <v>264</v>
      </c>
    </row>
    <row r="592" spans="2:6" x14ac:dyDescent="0.4">
      <c r="B592" s="12">
        <v>2</v>
      </c>
      <c r="C592" s="155">
        <v>1</v>
      </c>
      <c r="D592" s="12">
        <v>28</v>
      </c>
      <c r="E592" s="13">
        <v>15</v>
      </c>
      <c r="F592" s="12">
        <v>279</v>
      </c>
    </row>
    <row r="593" spans="2:6" x14ac:dyDescent="0.4">
      <c r="B593" s="12">
        <v>2</v>
      </c>
      <c r="C593" s="155">
        <v>1</v>
      </c>
      <c r="D593" s="12">
        <v>29</v>
      </c>
      <c r="E593" s="13">
        <v>16</v>
      </c>
      <c r="F593" s="12">
        <v>294</v>
      </c>
    </row>
    <row r="594" spans="2:6" x14ac:dyDescent="0.4">
      <c r="B594" s="12">
        <v>2</v>
      </c>
      <c r="C594" s="155">
        <v>1</v>
      </c>
      <c r="D594" s="12">
        <v>30</v>
      </c>
      <c r="E594" s="13">
        <v>17</v>
      </c>
      <c r="F594" s="12">
        <v>309</v>
      </c>
    </row>
    <row r="595" spans="2:6" x14ac:dyDescent="0.4">
      <c r="B595" s="12">
        <v>2</v>
      </c>
      <c r="C595" s="155">
        <v>1</v>
      </c>
      <c r="D595" s="12">
        <v>31</v>
      </c>
      <c r="E595" s="13">
        <v>14</v>
      </c>
      <c r="F595" s="12">
        <v>324</v>
      </c>
    </row>
    <row r="596" spans="2:6" x14ac:dyDescent="0.4">
      <c r="B596" s="12">
        <v>2</v>
      </c>
      <c r="C596" s="155">
        <v>1</v>
      </c>
      <c r="D596" s="12">
        <v>32</v>
      </c>
      <c r="E596" s="13">
        <v>14</v>
      </c>
      <c r="F596" s="12">
        <v>338</v>
      </c>
    </row>
    <row r="597" spans="2:6" x14ac:dyDescent="0.4">
      <c r="B597" s="12">
        <v>2</v>
      </c>
      <c r="C597" s="155">
        <v>1</v>
      </c>
      <c r="D597" s="12">
        <v>33</v>
      </c>
      <c r="E597" s="13">
        <v>15</v>
      </c>
      <c r="F597" s="12">
        <v>353</v>
      </c>
    </row>
    <row r="598" spans="2:6" x14ac:dyDescent="0.4">
      <c r="B598" s="12">
        <v>2</v>
      </c>
      <c r="C598" s="155">
        <v>1</v>
      </c>
      <c r="D598" s="12">
        <v>34</v>
      </c>
      <c r="E598" s="13">
        <v>15</v>
      </c>
      <c r="F598" s="12">
        <v>367</v>
      </c>
    </row>
    <row r="599" spans="2:6" x14ac:dyDescent="0.4">
      <c r="B599" s="12">
        <v>2</v>
      </c>
      <c r="C599" s="155">
        <v>1</v>
      </c>
      <c r="D599" s="12">
        <v>35</v>
      </c>
      <c r="E599" s="13">
        <v>16</v>
      </c>
      <c r="F599" s="12">
        <v>382</v>
      </c>
    </row>
    <row r="600" spans="2:6" x14ac:dyDescent="0.4">
      <c r="B600" s="12">
        <v>2</v>
      </c>
      <c r="C600" s="155">
        <v>1</v>
      </c>
      <c r="D600" s="12">
        <v>36</v>
      </c>
      <c r="E600" s="13">
        <v>13</v>
      </c>
      <c r="F600" s="12">
        <v>395</v>
      </c>
    </row>
    <row r="601" spans="2:6" x14ac:dyDescent="0.4">
      <c r="B601" s="12">
        <v>2</v>
      </c>
      <c r="C601" s="155">
        <v>1</v>
      </c>
      <c r="D601" s="12">
        <v>37</v>
      </c>
      <c r="E601" s="13">
        <v>13</v>
      </c>
      <c r="F601" s="12">
        <v>409</v>
      </c>
    </row>
    <row r="602" spans="2:6" x14ac:dyDescent="0.4">
      <c r="B602" s="12">
        <v>2</v>
      </c>
      <c r="C602" s="155">
        <v>1</v>
      </c>
      <c r="D602" s="12">
        <v>38</v>
      </c>
      <c r="E602" s="13">
        <v>14</v>
      </c>
      <c r="F602" s="12">
        <v>422</v>
      </c>
    </row>
    <row r="603" spans="2:6" x14ac:dyDescent="0.4">
      <c r="B603" s="12">
        <v>2</v>
      </c>
      <c r="C603" s="155">
        <v>1</v>
      </c>
      <c r="D603" s="12">
        <v>39</v>
      </c>
      <c r="E603" s="13">
        <v>14</v>
      </c>
      <c r="F603" s="12">
        <v>436</v>
      </c>
    </row>
    <row r="604" spans="2:6" x14ac:dyDescent="0.4">
      <c r="B604" s="12">
        <v>2</v>
      </c>
      <c r="C604" s="155">
        <v>1</v>
      </c>
      <c r="D604" s="12">
        <v>40</v>
      </c>
      <c r="E604" s="13">
        <v>14</v>
      </c>
      <c r="F604" s="12">
        <v>449</v>
      </c>
    </row>
    <row r="605" spans="2:6" x14ac:dyDescent="0.4">
      <c r="B605" s="12">
        <v>2</v>
      </c>
      <c r="C605" s="155">
        <v>1</v>
      </c>
      <c r="D605" s="12">
        <v>41</v>
      </c>
      <c r="E605" s="13">
        <v>12</v>
      </c>
      <c r="F605" s="12">
        <v>461</v>
      </c>
    </row>
    <row r="606" spans="2:6" x14ac:dyDescent="0.4">
      <c r="B606" s="12">
        <v>2</v>
      </c>
      <c r="C606" s="155">
        <v>1</v>
      </c>
      <c r="D606" s="12">
        <v>42</v>
      </c>
      <c r="E606" s="13">
        <v>12</v>
      </c>
      <c r="F606" s="12">
        <v>473</v>
      </c>
    </row>
    <row r="607" spans="2:6" x14ac:dyDescent="0.4">
      <c r="B607" s="12">
        <v>2</v>
      </c>
      <c r="C607" s="155">
        <v>1</v>
      </c>
      <c r="D607" s="12">
        <v>43</v>
      </c>
      <c r="E607" s="13">
        <v>12</v>
      </c>
      <c r="F607" s="12">
        <v>486</v>
      </c>
    </row>
    <row r="608" spans="2:6" x14ac:dyDescent="0.4">
      <c r="B608" s="12">
        <v>2</v>
      </c>
      <c r="C608" s="155">
        <v>1</v>
      </c>
      <c r="D608" s="12">
        <v>44</v>
      </c>
      <c r="E608" s="13">
        <v>12</v>
      </c>
      <c r="F608" s="12">
        <v>498</v>
      </c>
    </row>
    <row r="609" spans="2:6" x14ac:dyDescent="0.4">
      <c r="B609" s="12">
        <v>2</v>
      </c>
      <c r="C609" s="155">
        <v>1</v>
      </c>
      <c r="D609" s="12">
        <v>45</v>
      </c>
      <c r="E609" s="13">
        <v>13</v>
      </c>
      <c r="F609" s="12">
        <v>510</v>
      </c>
    </row>
    <row r="610" spans="2:6" x14ac:dyDescent="0.4">
      <c r="B610" s="12">
        <v>2</v>
      </c>
      <c r="C610" s="155">
        <v>1</v>
      </c>
      <c r="D610" s="12">
        <v>46</v>
      </c>
      <c r="E610" s="13">
        <v>11</v>
      </c>
      <c r="F610" s="12">
        <v>521</v>
      </c>
    </row>
    <row r="611" spans="2:6" x14ac:dyDescent="0.4">
      <c r="B611" s="12">
        <v>2</v>
      </c>
      <c r="C611" s="155">
        <v>1</v>
      </c>
      <c r="D611" s="12">
        <v>47</v>
      </c>
      <c r="E611" s="13">
        <v>11</v>
      </c>
      <c r="F611" s="12">
        <v>532</v>
      </c>
    </row>
    <row r="612" spans="2:6" x14ac:dyDescent="0.4">
      <c r="B612" s="12">
        <v>2</v>
      </c>
      <c r="C612" s="155">
        <v>1</v>
      </c>
      <c r="D612" s="12">
        <v>48</v>
      </c>
      <c r="E612" s="13">
        <v>11</v>
      </c>
      <c r="F612" s="12">
        <v>544</v>
      </c>
    </row>
    <row r="613" spans="2:6" x14ac:dyDescent="0.4">
      <c r="B613" s="12">
        <v>2</v>
      </c>
      <c r="C613" s="155">
        <v>1</v>
      </c>
      <c r="D613" s="12">
        <v>49</v>
      </c>
      <c r="E613" s="13">
        <v>12</v>
      </c>
      <c r="F613" s="12">
        <v>555</v>
      </c>
    </row>
    <row r="614" spans="2:6" x14ac:dyDescent="0.4">
      <c r="B614" s="12">
        <v>2</v>
      </c>
      <c r="C614" s="155">
        <v>1</v>
      </c>
      <c r="D614" s="12">
        <v>50</v>
      </c>
      <c r="E614" s="13">
        <v>12</v>
      </c>
      <c r="F614" s="12">
        <v>566</v>
      </c>
    </row>
    <row r="615" spans="2:6" x14ac:dyDescent="0.4">
      <c r="B615" s="12">
        <v>2</v>
      </c>
      <c r="C615" s="155">
        <v>1</v>
      </c>
      <c r="D615" s="12">
        <v>51</v>
      </c>
      <c r="E615" s="13">
        <v>11</v>
      </c>
      <c r="F615" s="12">
        <v>576</v>
      </c>
    </row>
    <row r="616" spans="2:6" x14ac:dyDescent="0.4">
      <c r="B616" s="12">
        <v>2</v>
      </c>
      <c r="C616" s="155">
        <v>1</v>
      </c>
      <c r="D616" s="12">
        <v>52</v>
      </c>
      <c r="E616" s="13">
        <v>11</v>
      </c>
      <c r="F616" s="12">
        <v>586</v>
      </c>
    </row>
    <row r="617" spans="2:6" x14ac:dyDescent="0.4">
      <c r="B617" s="12">
        <v>2</v>
      </c>
      <c r="C617" s="155">
        <v>1</v>
      </c>
      <c r="D617" s="12">
        <v>53</v>
      </c>
      <c r="E617" s="13">
        <v>11</v>
      </c>
      <c r="F617" s="12">
        <v>597</v>
      </c>
    </row>
    <row r="618" spans="2:6" x14ac:dyDescent="0.4">
      <c r="B618" s="12">
        <v>2</v>
      </c>
      <c r="C618" s="155">
        <v>1</v>
      </c>
      <c r="D618" s="12">
        <v>54</v>
      </c>
      <c r="E618" s="13">
        <v>12</v>
      </c>
      <c r="F618" s="12">
        <v>607</v>
      </c>
    </row>
    <row r="619" spans="2:6" x14ac:dyDescent="0.4">
      <c r="B619" s="12">
        <v>2</v>
      </c>
      <c r="C619" s="155">
        <v>1</v>
      </c>
      <c r="D619" s="12">
        <v>55</v>
      </c>
      <c r="E619" s="13">
        <v>12</v>
      </c>
      <c r="F619" s="12">
        <v>617</v>
      </c>
    </row>
    <row r="620" spans="2:6" x14ac:dyDescent="0.4">
      <c r="B620" s="12">
        <v>2</v>
      </c>
      <c r="C620" s="155">
        <v>1</v>
      </c>
      <c r="D620" s="12">
        <v>56</v>
      </c>
      <c r="E620" s="13">
        <v>9</v>
      </c>
      <c r="F620" s="12">
        <v>626</v>
      </c>
    </row>
    <row r="621" spans="2:6" x14ac:dyDescent="0.4">
      <c r="B621" s="12">
        <v>2</v>
      </c>
      <c r="C621" s="155">
        <v>1</v>
      </c>
      <c r="D621" s="12">
        <v>57</v>
      </c>
      <c r="E621" s="13">
        <v>9</v>
      </c>
      <c r="F621" s="12">
        <v>635</v>
      </c>
    </row>
    <row r="622" spans="2:6" x14ac:dyDescent="0.4">
      <c r="B622" s="12">
        <v>2</v>
      </c>
      <c r="C622" s="155">
        <v>1</v>
      </c>
      <c r="D622" s="12">
        <v>58</v>
      </c>
      <c r="E622" s="13">
        <v>9</v>
      </c>
      <c r="F622" s="12">
        <v>643</v>
      </c>
    </row>
    <row r="623" spans="2:6" x14ac:dyDescent="0.4">
      <c r="B623" s="12">
        <v>2</v>
      </c>
      <c r="C623" s="155">
        <v>1</v>
      </c>
      <c r="D623" s="12">
        <v>59</v>
      </c>
      <c r="E623" s="13">
        <v>9</v>
      </c>
      <c r="F623" s="12">
        <v>652</v>
      </c>
    </row>
    <row r="624" spans="2:6" x14ac:dyDescent="0.4">
      <c r="B624" s="12">
        <v>2</v>
      </c>
      <c r="C624" s="155">
        <v>1</v>
      </c>
      <c r="D624" s="12">
        <v>60</v>
      </c>
      <c r="E624" s="13">
        <v>9</v>
      </c>
      <c r="F624" s="12">
        <v>661</v>
      </c>
    </row>
    <row r="625" spans="2:6" x14ac:dyDescent="0.4">
      <c r="B625" s="12">
        <v>2</v>
      </c>
      <c r="C625" s="155">
        <v>1</v>
      </c>
      <c r="D625" s="12">
        <v>61</v>
      </c>
      <c r="E625" s="13">
        <v>7</v>
      </c>
      <c r="F625" s="12">
        <v>668</v>
      </c>
    </row>
    <row r="626" spans="2:6" x14ac:dyDescent="0.4">
      <c r="B626" s="12">
        <v>2</v>
      </c>
      <c r="C626" s="155">
        <v>1</v>
      </c>
      <c r="D626" s="12">
        <v>62</v>
      </c>
      <c r="E626" s="13">
        <v>7</v>
      </c>
      <c r="F626" s="12">
        <v>675</v>
      </c>
    </row>
    <row r="627" spans="2:6" x14ac:dyDescent="0.4">
      <c r="B627" s="12">
        <v>2</v>
      </c>
      <c r="C627" s="155">
        <v>1</v>
      </c>
      <c r="D627" s="12">
        <v>63</v>
      </c>
      <c r="E627" s="13">
        <v>7</v>
      </c>
      <c r="F627" s="12">
        <v>682</v>
      </c>
    </row>
    <row r="628" spans="2:6" x14ac:dyDescent="0.4">
      <c r="B628" s="12">
        <v>2</v>
      </c>
      <c r="C628" s="155">
        <v>1</v>
      </c>
      <c r="D628" s="12">
        <v>64</v>
      </c>
      <c r="E628" s="13">
        <v>7</v>
      </c>
      <c r="F628" s="12">
        <v>689</v>
      </c>
    </row>
    <row r="629" spans="2:6" x14ac:dyDescent="0.4">
      <c r="B629" s="12">
        <v>2</v>
      </c>
      <c r="C629" s="155">
        <v>1</v>
      </c>
      <c r="D629" s="12">
        <v>65</v>
      </c>
      <c r="E629" s="13">
        <v>7</v>
      </c>
      <c r="F629" s="12">
        <v>695</v>
      </c>
    </row>
    <row r="630" spans="2:6" x14ac:dyDescent="0.4">
      <c r="B630" s="12">
        <v>2</v>
      </c>
      <c r="C630" s="155">
        <v>1</v>
      </c>
      <c r="D630" s="12">
        <v>66</v>
      </c>
      <c r="E630" s="13">
        <v>6</v>
      </c>
      <c r="F630" s="12">
        <v>701</v>
      </c>
    </row>
    <row r="631" spans="2:6" x14ac:dyDescent="0.4">
      <c r="B631" s="12">
        <v>2</v>
      </c>
      <c r="C631" s="155">
        <v>1</v>
      </c>
      <c r="D631" s="12">
        <v>67</v>
      </c>
      <c r="E631" s="13">
        <v>6</v>
      </c>
      <c r="F631" s="12">
        <v>707</v>
      </c>
    </row>
    <row r="632" spans="2:6" x14ac:dyDescent="0.4">
      <c r="B632" s="12">
        <v>2</v>
      </c>
      <c r="C632" s="155">
        <v>1</v>
      </c>
      <c r="D632" s="12">
        <v>68</v>
      </c>
      <c r="E632" s="13">
        <v>6</v>
      </c>
      <c r="F632" s="12">
        <v>713</v>
      </c>
    </row>
    <row r="633" spans="2:6" x14ac:dyDescent="0.4">
      <c r="B633" s="12">
        <v>2</v>
      </c>
      <c r="C633" s="155">
        <v>1</v>
      </c>
      <c r="D633" s="12">
        <v>69</v>
      </c>
      <c r="E633" s="13">
        <v>6</v>
      </c>
      <c r="F633" s="12">
        <v>719</v>
      </c>
    </row>
    <row r="634" spans="2:6" x14ac:dyDescent="0.4">
      <c r="B634" s="12">
        <v>2</v>
      </c>
      <c r="C634" s="155">
        <v>1</v>
      </c>
      <c r="D634" s="12">
        <v>70</v>
      </c>
      <c r="E634" s="13">
        <v>6</v>
      </c>
      <c r="F634" s="12">
        <v>725</v>
      </c>
    </row>
    <row r="635" spans="2:6" x14ac:dyDescent="0.4">
      <c r="B635" s="12">
        <v>2</v>
      </c>
      <c r="C635" s="155">
        <v>1</v>
      </c>
      <c r="D635" s="12">
        <v>71</v>
      </c>
      <c r="E635" s="13">
        <v>4</v>
      </c>
      <c r="F635" s="12">
        <v>729</v>
      </c>
    </row>
    <row r="636" spans="2:6" x14ac:dyDescent="0.4">
      <c r="B636" s="12">
        <v>2</v>
      </c>
      <c r="C636" s="155">
        <v>1</v>
      </c>
      <c r="D636" s="12">
        <v>72</v>
      </c>
      <c r="E636" s="13">
        <v>4</v>
      </c>
      <c r="F636" s="12">
        <v>733</v>
      </c>
    </row>
    <row r="637" spans="2:6" x14ac:dyDescent="0.4">
      <c r="B637" s="12">
        <v>2</v>
      </c>
      <c r="C637" s="155">
        <v>1</v>
      </c>
      <c r="D637" s="12">
        <v>73</v>
      </c>
      <c r="E637" s="13">
        <v>4</v>
      </c>
      <c r="F637" s="12">
        <v>737</v>
      </c>
    </row>
    <row r="638" spans="2:6" x14ac:dyDescent="0.4">
      <c r="B638" s="12">
        <v>2</v>
      </c>
      <c r="C638" s="155">
        <v>1</v>
      </c>
      <c r="D638" s="12">
        <v>74</v>
      </c>
      <c r="E638" s="13">
        <v>4</v>
      </c>
      <c r="F638" s="12">
        <v>741</v>
      </c>
    </row>
    <row r="639" spans="2:6" x14ac:dyDescent="0.4">
      <c r="B639" s="12">
        <v>2</v>
      </c>
      <c r="C639" s="155">
        <v>1</v>
      </c>
      <c r="D639" s="12">
        <v>75</v>
      </c>
      <c r="E639" s="13">
        <v>4</v>
      </c>
      <c r="F639" s="12">
        <v>745</v>
      </c>
    </row>
    <row r="640" spans="2:6" x14ac:dyDescent="0.4">
      <c r="B640" s="12">
        <v>2</v>
      </c>
      <c r="C640" s="155">
        <v>1</v>
      </c>
      <c r="D640" s="12">
        <v>76</v>
      </c>
      <c r="E640" s="13">
        <v>3</v>
      </c>
      <c r="F640" s="12">
        <v>748</v>
      </c>
    </row>
    <row r="641" spans="2:6" x14ac:dyDescent="0.4">
      <c r="B641" s="12">
        <v>2</v>
      </c>
      <c r="C641" s="155">
        <v>1</v>
      </c>
      <c r="D641" s="12">
        <v>77</v>
      </c>
      <c r="E641" s="13">
        <v>3</v>
      </c>
      <c r="F641" s="12">
        <v>751</v>
      </c>
    </row>
    <row r="642" spans="2:6" x14ac:dyDescent="0.4">
      <c r="B642" s="12">
        <v>2</v>
      </c>
      <c r="C642" s="155">
        <v>1</v>
      </c>
      <c r="D642" s="12">
        <v>78</v>
      </c>
      <c r="E642" s="13">
        <v>3</v>
      </c>
      <c r="F642" s="12">
        <v>754</v>
      </c>
    </row>
    <row r="643" spans="2:6" x14ac:dyDescent="0.4">
      <c r="B643" s="12">
        <v>2</v>
      </c>
      <c r="C643" s="155">
        <v>1</v>
      </c>
      <c r="D643" s="12">
        <v>79</v>
      </c>
      <c r="E643" s="13">
        <v>3</v>
      </c>
      <c r="F643" s="12">
        <v>757</v>
      </c>
    </row>
    <row r="644" spans="2:6" x14ac:dyDescent="0.4">
      <c r="B644" s="12">
        <v>2</v>
      </c>
      <c r="C644" s="155">
        <v>1</v>
      </c>
      <c r="D644" s="12">
        <v>80</v>
      </c>
      <c r="E644" s="13">
        <v>3</v>
      </c>
      <c r="F644" s="12">
        <v>760</v>
      </c>
    </row>
    <row r="645" spans="2:6" x14ac:dyDescent="0.4">
      <c r="B645" s="12">
        <v>2</v>
      </c>
      <c r="C645" s="155">
        <v>1</v>
      </c>
      <c r="D645" s="12">
        <v>81</v>
      </c>
      <c r="E645" s="13">
        <v>1</v>
      </c>
      <c r="F645" s="12">
        <v>761</v>
      </c>
    </row>
    <row r="646" spans="2:6" x14ac:dyDescent="0.4">
      <c r="B646" s="12">
        <v>2</v>
      </c>
      <c r="C646" s="155">
        <v>1</v>
      </c>
      <c r="D646" s="12">
        <v>82</v>
      </c>
      <c r="E646" s="13">
        <v>1</v>
      </c>
      <c r="F646" s="12">
        <v>762</v>
      </c>
    </row>
    <row r="647" spans="2:6" x14ac:dyDescent="0.4">
      <c r="B647" s="12">
        <v>2</v>
      </c>
      <c r="C647" s="155">
        <v>1</v>
      </c>
      <c r="D647" s="12">
        <v>83</v>
      </c>
      <c r="E647" s="13">
        <v>1</v>
      </c>
      <c r="F647" s="12">
        <v>763</v>
      </c>
    </row>
    <row r="648" spans="2:6" x14ac:dyDescent="0.4">
      <c r="B648" s="12">
        <v>2</v>
      </c>
      <c r="C648" s="155">
        <v>1</v>
      </c>
      <c r="D648" s="12">
        <v>84</v>
      </c>
      <c r="E648" s="13">
        <v>1</v>
      </c>
      <c r="F648" s="12">
        <v>764</v>
      </c>
    </row>
    <row r="649" spans="2:6" x14ac:dyDescent="0.4">
      <c r="B649" s="12">
        <v>2</v>
      </c>
      <c r="C649" s="155">
        <v>1</v>
      </c>
      <c r="D649" s="12">
        <v>85</v>
      </c>
      <c r="E649" s="13">
        <v>1</v>
      </c>
      <c r="F649" s="12">
        <v>765</v>
      </c>
    </row>
    <row r="650" spans="2:6" x14ac:dyDescent="0.4">
      <c r="B650" s="12">
        <v>2</v>
      </c>
      <c r="C650" s="155">
        <v>1</v>
      </c>
      <c r="D650" s="12">
        <v>86</v>
      </c>
      <c r="E650" s="13">
        <v>1</v>
      </c>
      <c r="F650" s="12">
        <v>766</v>
      </c>
    </row>
    <row r="651" spans="2:6" x14ac:dyDescent="0.4">
      <c r="B651" s="12">
        <v>2</v>
      </c>
      <c r="C651" s="155">
        <v>1</v>
      </c>
      <c r="D651" s="12">
        <v>87</v>
      </c>
      <c r="E651" s="13">
        <v>1</v>
      </c>
      <c r="F651" s="12">
        <v>767</v>
      </c>
    </row>
    <row r="652" spans="2:6" x14ac:dyDescent="0.4">
      <c r="B652" s="12">
        <v>2</v>
      </c>
      <c r="C652" s="155">
        <v>1</v>
      </c>
      <c r="D652" s="12">
        <v>88</v>
      </c>
      <c r="E652" s="13">
        <v>1</v>
      </c>
      <c r="F652" s="12">
        <v>768</v>
      </c>
    </row>
    <row r="653" spans="2:6" x14ac:dyDescent="0.4">
      <c r="B653" s="12">
        <v>2</v>
      </c>
      <c r="C653" s="155">
        <v>1</v>
      </c>
      <c r="D653" s="12">
        <v>89</v>
      </c>
      <c r="E653" s="13">
        <v>1</v>
      </c>
      <c r="F653" s="12">
        <v>769</v>
      </c>
    </row>
    <row r="654" spans="2:6" x14ac:dyDescent="0.4">
      <c r="B654" s="12">
        <v>2</v>
      </c>
      <c r="C654" s="155">
        <v>1</v>
      </c>
      <c r="D654" s="12">
        <v>90</v>
      </c>
      <c r="E654" s="13">
        <v>1</v>
      </c>
      <c r="F654" s="12">
        <v>770</v>
      </c>
    </row>
    <row r="655" spans="2:6" x14ac:dyDescent="0.4">
      <c r="B655" s="12">
        <v>2</v>
      </c>
      <c r="C655" s="155">
        <v>1</v>
      </c>
      <c r="D655" s="12">
        <v>91</v>
      </c>
      <c r="E655" s="13">
        <v>1</v>
      </c>
      <c r="F655" s="12">
        <v>771</v>
      </c>
    </row>
    <row r="656" spans="2:6" x14ac:dyDescent="0.4">
      <c r="B656" s="12">
        <v>2</v>
      </c>
      <c r="C656" s="155">
        <v>1</v>
      </c>
      <c r="D656" s="12">
        <v>92</v>
      </c>
      <c r="E656" s="13">
        <v>1</v>
      </c>
      <c r="F656" s="12">
        <v>772</v>
      </c>
    </row>
    <row r="657" spans="2:6" x14ac:dyDescent="0.4">
      <c r="B657" s="12">
        <v>2</v>
      </c>
      <c r="C657" s="155">
        <v>1</v>
      </c>
      <c r="D657" s="12">
        <v>93</v>
      </c>
      <c r="E657" s="13">
        <v>1</v>
      </c>
      <c r="F657" s="12">
        <v>773</v>
      </c>
    </row>
    <row r="658" spans="2:6" x14ac:dyDescent="0.4">
      <c r="B658" s="12">
        <v>2</v>
      </c>
      <c r="C658" s="155">
        <v>1</v>
      </c>
      <c r="D658" s="12">
        <v>94</v>
      </c>
      <c r="E658" s="13">
        <v>1</v>
      </c>
      <c r="F658" s="12">
        <v>774</v>
      </c>
    </row>
    <row r="659" spans="2:6" x14ac:dyDescent="0.4">
      <c r="B659" s="12">
        <v>2</v>
      </c>
      <c r="C659" s="155">
        <v>1</v>
      </c>
      <c r="D659" s="12">
        <v>95</v>
      </c>
      <c r="E659" s="13">
        <v>1</v>
      </c>
      <c r="F659" s="12">
        <v>775</v>
      </c>
    </row>
    <row r="660" spans="2:6" x14ac:dyDescent="0.4">
      <c r="B660" s="12">
        <v>2</v>
      </c>
      <c r="C660" s="155">
        <v>1</v>
      </c>
      <c r="D660" s="12">
        <v>96</v>
      </c>
      <c r="E660" s="13">
        <v>1</v>
      </c>
      <c r="F660" s="12">
        <v>776</v>
      </c>
    </row>
    <row r="661" spans="2:6" x14ac:dyDescent="0.4">
      <c r="B661" s="12">
        <v>2</v>
      </c>
      <c r="C661" s="155">
        <v>1</v>
      </c>
      <c r="D661" s="12">
        <v>97</v>
      </c>
      <c r="E661" s="13">
        <v>1</v>
      </c>
      <c r="F661" s="12">
        <v>777</v>
      </c>
    </row>
    <row r="662" spans="2:6" x14ac:dyDescent="0.4">
      <c r="B662" s="12">
        <v>2</v>
      </c>
      <c r="C662" s="155">
        <v>1</v>
      </c>
      <c r="D662" s="12">
        <v>98</v>
      </c>
      <c r="E662" s="13">
        <v>1</v>
      </c>
      <c r="F662" s="12">
        <v>778</v>
      </c>
    </row>
    <row r="663" spans="2:6" x14ac:dyDescent="0.4">
      <c r="B663" s="12">
        <v>2</v>
      </c>
      <c r="C663" s="155">
        <v>1</v>
      </c>
      <c r="D663" s="12">
        <v>99</v>
      </c>
      <c r="E663" s="13">
        <v>1</v>
      </c>
      <c r="F663" s="12">
        <v>779</v>
      </c>
    </row>
    <row r="664" spans="2:6" x14ac:dyDescent="0.4">
      <c r="B664" s="12">
        <v>2</v>
      </c>
      <c r="C664" s="155">
        <v>1</v>
      </c>
      <c r="D664" s="12">
        <v>100</v>
      </c>
      <c r="E664" s="13">
        <v>1</v>
      </c>
      <c r="F664" s="12">
        <v>780</v>
      </c>
    </row>
    <row r="665" spans="2:6" x14ac:dyDescent="0.4">
      <c r="B665" s="12">
        <v>2</v>
      </c>
      <c r="C665" s="155">
        <v>1</v>
      </c>
      <c r="D665" s="12">
        <v>101</v>
      </c>
      <c r="E665" s="13">
        <v>1</v>
      </c>
      <c r="F665" s="12">
        <v>780</v>
      </c>
    </row>
    <row r="666" spans="2:6" x14ac:dyDescent="0.4">
      <c r="B666" s="12">
        <v>2</v>
      </c>
      <c r="C666" s="155">
        <v>1</v>
      </c>
      <c r="D666" s="12">
        <v>102</v>
      </c>
      <c r="E666" s="13">
        <v>1</v>
      </c>
      <c r="F666" s="12">
        <v>781</v>
      </c>
    </row>
    <row r="667" spans="2:6" x14ac:dyDescent="0.4">
      <c r="B667" s="12">
        <v>2</v>
      </c>
      <c r="C667" s="155">
        <v>1</v>
      </c>
      <c r="D667" s="12">
        <v>103</v>
      </c>
      <c r="E667" s="13">
        <v>1</v>
      </c>
      <c r="F667" s="12">
        <v>782</v>
      </c>
    </row>
    <row r="668" spans="2:6" x14ac:dyDescent="0.4">
      <c r="B668" s="12">
        <v>2</v>
      </c>
      <c r="C668" s="155">
        <v>1</v>
      </c>
      <c r="D668" s="12">
        <v>104</v>
      </c>
      <c r="E668" s="13">
        <v>1</v>
      </c>
      <c r="F668" s="12">
        <v>783</v>
      </c>
    </row>
    <row r="669" spans="2:6" x14ac:dyDescent="0.4">
      <c r="B669" s="12">
        <v>2</v>
      </c>
      <c r="C669" s="155">
        <v>1</v>
      </c>
      <c r="D669" s="12">
        <v>105</v>
      </c>
      <c r="E669" s="13">
        <v>1</v>
      </c>
      <c r="F669" s="12">
        <v>784</v>
      </c>
    </row>
    <row r="670" spans="2:6" x14ac:dyDescent="0.4">
      <c r="B670" s="12">
        <v>2</v>
      </c>
      <c r="C670" s="155">
        <v>1</v>
      </c>
      <c r="D670" s="12">
        <v>106</v>
      </c>
      <c r="E670" s="13">
        <v>1</v>
      </c>
      <c r="F670" s="12">
        <v>785</v>
      </c>
    </row>
    <row r="671" spans="2:6" x14ac:dyDescent="0.4">
      <c r="B671" s="12">
        <v>2</v>
      </c>
      <c r="C671" s="155">
        <v>1</v>
      </c>
      <c r="D671" s="12">
        <v>107</v>
      </c>
      <c r="E671" s="13">
        <v>1</v>
      </c>
      <c r="F671" s="12">
        <v>786</v>
      </c>
    </row>
    <row r="672" spans="2:6" x14ac:dyDescent="0.4">
      <c r="B672" s="12">
        <v>2</v>
      </c>
      <c r="C672" s="155">
        <v>1</v>
      </c>
      <c r="D672" s="12">
        <v>108</v>
      </c>
      <c r="E672" s="13">
        <v>1</v>
      </c>
      <c r="F672" s="12">
        <v>787</v>
      </c>
    </row>
    <row r="673" spans="2:6" x14ac:dyDescent="0.4">
      <c r="B673" s="12">
        <v>2</v>
      </c>
      <c r="C673" s="155">
        <v>1</v>
      </c>
      <c r="D673" s="12">
        <v>109</v>
      </c>
      <c r="E673" s="13">
        <v>1</v>
      </c>
      <c r="F673" s="12">
        <v>788</v>
      </c>
    </row>
    <row r="674" spans="2:6" x14ac:dyDescent="0.4">
      <c r="B674" s="12">
        <v>2</v>
      </c>
      <c r="C674" s="155">
        <v>1</v>
      </c>
      <c r="D674" s="12">
        <v>110</v>
      </c>
      <c r="E674" s="13">
        <v>1</v>
      </c>
      <c r="F674" s="12">
        <v>789</v>
      </c>
    </row>
    <row r="675" spans="2:6" x14ac:dyDescent="0.4">
      <c r="B675" s="12">
        <v>2</v>
      </c>
      <c r="C675" s="155">
        <v>1</v>
      </c>
      <c r="D675" s="12">
        <v>111</v>
      </c>
      <c r="E675" s="13">
        <v>1</v>
      </c>
      <c r="F675" s="12">
        <v>790</v>
      </c>
    </row>
    <row r="676" spans="2:6" x14ac:dyDescent="0.4">
      <c r="B676" s="12">
        <v>2</v>
      </c>
      <c r="C676" s="155">
        <v>1</v>
      </c>
      <c r="D676" s="12">
        <v>112</v>
      </c>
      <c r="E676" s="13">
        <v>1</v>
      </c>
      <c r="F676" s="12">
        <v>791</v>
      </c>
    </row>
    <row r="677" spans="2:6" x14ac:dyDescent="0.4">
      <c r="B677" s="12">
        <v>2</v>
      </c>
      <c r="C677" s="155">
        <v>1</v>
      </c>
      <c r="D677" s="12">
        <v>113</v>
      </c>
      <c r="E677" s="13">
        <v>1</v>
      </c>
      <c r="F677" s="12">
        <v>792</v>
      </c>
    </row>
    <row r="678" spans="2:6" x14ac:dyDescent="0.4">
      <c r="B678" s="12">
        <v>2</v>
      </c>
      <c r="C678" s="155">
        <v>1</v>
      </c>
      <c r="D678" s="12">
        <v>114</v>
      </c>
      <c r="E678" s="13">
        <v>1</v>
      </c>
      <c r="F678" s="12">
        <v>793</v>
      </c>
    </row>
    <row r="679" spans="2:6" x14ac:dyDescent="0.4">
      <c r="B679" s="12">
        <v>2</v>
      </c>
      <c r="C679" s="155">
        <v>1</v>
      </c>
      <c r="D679" s="12">
        <v>115</v>
      </c>
      <c r="E679" s="13">
        <v>1</v>
      </c>
      <c r="F679" s="12">
        <v>794</v>
      </c>
    </row>
    <row r="680" spans="2:6" x14ac:dyDescent="0.4">
      <c r="B680" s="12">
        <v>2</v>
      </c>
      <c r="C680" s="155">
        <v>1</v>
      </c>
      <c r="D680" s="12">
        <v>116</v>
      </c>
      <c r="E680" s="13">
        <v>1</v>
      </c>
      <c r="F680" s="12">
        <v>795</v>
      </c>
    </row>
    <row r="681" spans="2:6" x14ac:dyDescent="0.4">
      <c r="B681" s="12">
        <v>2</v>
      </c>
      <c r="C681" s="155">
        <v>1</v>
      </c>
      <c r="D681" s="12">
        <v>117</v>
      </c>
      <c r="E681" s="13">
        <v>1</v>
      </c>
      <c r="F681" s="12">
        <v>796</v>
      </c>
    </row>
    <row r="682" spans="2:6" x14ac:dyDescent="0.4">
      <c r="B682" s="12">
        <v>2</v>
      </c>
      <c r="C682" s="155">
        <v>1</v>
      </c>
      <c r="D682" s="12">
        <v>118</v>
      </c>
      <c r="E682" s="13">
        <v>1</v>
      </c>
      <c r="F682" s="12">
        <v>797</v>
      </c>
    </row>
    <row r="683" spans="2:6" x14ac:dyDescent="0.4">
      <c r="B683" s="12">
        <v>2</v>
      </c>
      <c r="C683" s="155">
        <v>1</v>
      </c>
      <c r="D683" s="12">
        <v>119</v>
      </c>
      <c r="E683" s="13">
        <v>1</v>
      </c>
      <c r="F683" s="12">
        <v>798</v>
      </c>
    </row>
    <row r="684" spans="2:6" x14ac:dyDescent="0.4">
      <c r="B684" s="12">
        <v>2</v>
      </c>
      <c r="C684" s="155">
        <v>1</v>
      </c>
      <c r="D684" s="12">
        <v>120</v>
      </c>
      <c r="E684" s="13">
        <v>1</v>
      </c>
      <c r="F684" s="12">
        <v>799</v>
      </c>
    </row>
    <row r="685" spans="2:6" x14ac:dyDescent="0.4">
      <c r="B685" s="10">
        <v>2</v>
      </c>
      <c r="C685" s="10">
        <v>2</v>
      </c>
      <c r="D685" s="10">
        <v>1</v>
      </c>
      <c r="E685" s="11">
        <v>1</v>
      </c>
      <c r="F685" s="10">
        <v>0</v>
      </c>
    </row>
    <row r="686" spans="2:6" x14ac:dyDescent="0.4">
      <c r="B686" s="10">
        <v>2</v>
      </c>
      <c r="C686" s="10">
        <v>2</v>
      </c>
      <c r="D686" s="10">
        <v>2</v>
      </c>
      <c r="E686" s="11">
        <v>1</v>
      </c>
      <c r="F686" s="10">
        <v>1</v>
      </c>
    </row>
    <row r="687" spans="2:6" x14ac:dyDescent="0.4">
      <c r="B687" s="10">
        <v>2</v>
      </c>
      <c r="C687" s="10">
        <v>2</v>
      </c>
      <c r="D687" s="10">
        <v>3</v>
      </c>
      <c r="E687" s="11">
        <v>2</v>
      </c>
      <c r="F687" s="10">
        <v>2</v>
      </c>
    </row>
    <row r="688" spans="2:6" x14ac:dyDescent="0.4">
      <c r="B688" s="10">
        <v>2</v>
      </c>
      <c r="C688" s="10">
        <v>2</v>
      </c>
      <c r="D688" s="10">
        <v>4</v>
      </c>
      <c r="E688" s="11">
        <v>3</v>
      </c>
      <c r="F688" s="10">
        <v>4</v>
      </c>
    </row>
    <row r="689" spans="2:6" x14ac:dyDescent="0.4">
      <c r="B689" s="10">
        <v>2</v>
      </c>
      <c r="C689" s="10">
        <v>2</v>
      </c>
      <c r="D689" s="10">
        <v>5</v>
      </c>
      <c r="E689" s="11">
        <v>3</v>
      </c>
      <c r="F689" s="10">
        <v>7</v>
      </c>
    </row>
    <row r="690" spans="2:6" x14ac:dyDescent="0.4">
      <c r="B690" s="10">
        <v>2</v>
      </c>
      <c r="C690" s="10">
        <v>2</v>
      </c>
      <c r="D690" s="10">
        <v>6</v>
      </c>
      <c r="E690" s="11">
        <v>3</v>
      </c>
      <c r="F690" s="10">
        <v>10</v>
      </c>
    </row>
    <row r="691" spans="2:6" x14ac:dyDescent="0.4">
      <c r="B691" s="10">
        <v>2</v>
      </c>
      <c r="C691" s="10">
        <v>2</v>
      </c>
      <c r="D691" s="10">
        <v>7</v>
      </c>
      <c r="E691" s="11">
        <v>4</v>
      </c>
      <c r="F691" s="10">
        <v>13</v>
      </c>
    </row>
    <row r="692" spans="2:6" x14ac:dyDescent="0.4">
      <c r="B692" s="10">
        <v>2</v>
      </c>
      <c r="C692" s="10">
        <v>2</v>
      </c>
      <c r="D692" s="10">
        <v>8</v>
      </c>
      <c r="E692" s="11">
        <v>4</v>
      </c>
      <c r="F692" s="10">
        <v>17</v>
      </c>
    </row>
    <row r="693" spans="2:6" x14ac:dyDescent="0.4">
      <c r="B693" s="10">
        <v>2</v>
      </c>
      <c r="C693" s="10">
        <v>2</v>
      </c>
      <c r="D693" s="10">
        <v>9</v>
      </c>
      <c r="E693" s="11">
        <v>5</v>
      </c>
      <c r="F693" s="10">
        <v>21</v>
      </c>
    </row>
    <row r="694" spans="2:6" x14ac:dyDescent="0.4">
      <c r="B694" s="10">
        <v>2</v>
      </c>
      <c r="C694" s="10">
        <v>2</v>
      </c>
      <c r="D694" s="10">
        <v>10</v>
      </c>
      <c r="E694" s="11">
        <v>6</v>
      </c>
      <c r="F694" s="10">
        <v>26</v>
      </c>
    </row>
    <row r="695" spans="2:6" x14ac:dyDescent="0.4">
      <c r="B695" s="12">
        <v>2</v>
      </c>
      <c r="C695" s="155">
        <v>2</v>
      </c>
      <c r="D695" s="12">
        <v>11</v>
      </c>
      <c r="E695" s="13">
        <v>6</v>
      </c>
      <c r="F695" s="12">
        <v>32</v>
      </c>
    </row>
    <row r="696" spans="2:6" x14ac:dyDescent="0.4">
      <c r="B696" s="12">
        <v>2</v>
      </c>
      <c r="C696" s="155">
        <v>2</v>
      </c>
      <c r="D696" s="12">
        <v>12</v>
      </c>
      <c r="E696" s="13">
        <v>8</v>
      </c>
      <c r="F696" s="12">
        <v>42</v>
      </c>
    </row>
    <row r="697" spans="2:6" x14ac:dyDescent="0.4">
      <c r="B697" s="12">
        <v>2</v>
      </c>
      <c r="C697" s="155">
        <v>2</v>
      </c>
      <c r="D697" s="12">
        <v>13</v>
      </c>
      <c r="E697" s="13">
        <v>10</v>
      </c>
      <c r="F697" s="12">
        <v>51</v>
      </c>
    </row>
    <row r="698" spans="2:6" x14ac:dyDescent="0.4">
      <c r="B698" s="12">
        <v>2</v>
      </c>
      <c r="C698" s="155">
        <v>2</v>
      </c>
      <c r="D698" s="12">
        <v>14</v>
      </c>
      <c r="E698" s="13">
        <v>12</v>
      </c>
      <c r="F698" s="12">
        <v>61</v>
      </c>
    </row>
    <row r="699" spans="2:6" x14ac:dyDescent="0.4">
      <c r="B699" s="12">
        <v>2</v>
      </c>
      <c r="C699" s="155">
        <v>2</v>
      </c>
      <c r="D699" s="12">
        <v>15</v>
      </c>
      <c r="E699" s="13">
        <v>14</v>
      </c>
      <c r="F699" s="12">
        <v>70</v>
      </c>
    </row>
    <row r="700" spans="2:6" x14ac:dyDescent="0.4">
      <c r="B700" s="12">
        <v>2</v>
      </c>
      <c r="C700" s="155">
        <v>2</v>
      </c>
      <c r="D700" s="12">
        <v>16</v>
      </c>
      <c r="E700" s="13">
        <v>9</v>
      </c>
      <c r="F700" s="12">
        <v>80</v>
      </c>
    </row>
    <row r="701" spans="2:6" x14ac:dyDescent="0.4">
      <c r="B701" s="12">
        <v>2</v>
      </c>
      <c r="C701" s="155">
        <v>2</v>
      </c>
      <c r="D701" s="12">
        <v>17</v>
      </c>
      <c r="E701" s="13">
        <v>10</v>
      </c>
      <c r="F701" s="12">
        <v>90</v>
      </c>
    </row>
    <row r="702" spans="2:6" x14ac:dyDescent="0.4">
      <c r="B702" s="12">
        <v>2</v>
      </c>
      <c r="C702" s="155">
        <v>2</v>
      </c>
      <c r="D702" s="12">
        <v>18</v>
      </c>
      <c r="E702" s="13">
        <v>11</v>
      </c>
      <c r="F702" s="12">
        <v>101</v>
      </c>
    </row>
    <row r="703" spans="2:6" x14ac:dyDescent="0.4">
      <c r="B703" s="12">
        <v>2</v>
      </c>
      <c r="C703" s="155">
        <v>2</v>
      </c>
      <c r="D703" s="12">
        <v>19</v>
      </c>
      <c r="E703" s="13">
        <v>12</v>
      </c>
      <c r="F703" s="12">
        <v>111</v>
      </c>
    </row>
    <row r="704" spans="2:6" x14ac:dyDescent="0.4">
      <c r="B704" s="12">
        <v>2</v>
      </c>
      <c r="C704" s="155">
        <v>2</v>
      </c>
      <c r="D704" s="12">
        <v>20</v>
      </c>
      <c r="E704" s="13">
        <v>13</v>
      </c>
      <c r="F704" s="12">
        <v>121</v>
      </c>
    </row>
    <row r="705" spans="2:6" x14ac:dyDescent="0.4">
      <c r="B705" s="12">
        <v>2</v>
      </c>
      <c r="C705" s="155">
        <v>2</v>
      </c>
      <c r="D705" s="12">
        <v>21</v>
      </c>
      <c r="E705" s="13">
        <v>10</v>
      </c>
      <c r="F705" s="12">
        <v>133</v>
      </c>
    </row>
    <row r="706" spans="2:6" x14ac:dyDescent="0.4">
      <c r="B706" s="12">
        <v>2</v>
      </c>
      <c r="C706" s="155">
        <v>2</v>
      </c>
      <c r="D706" s="12">
        <v>22</v>
      </c>
      <c r="E706" s="13">
        <v>11</v>
      </c>
      <c r="F706" s="12">
        <v>144</v>
      </c>
    </row>
    <row r="707" spans="2:6" x14ac:dyDescent="0.4">
      <c r="B707" s="12">
        <v>2</v>
      </c>
      <c r="C707" s="155">
        <v>2</v>
      </c>
      <c r="D707" s="12">
        <v>23</v>
      </c>
      <c r="E707" s="13">
        <v>12</v>
      </c>
      <c r="F707" s="12">
        <v>156</v>
      </c>
    </row>
    <row r="708" spans="2:6" x14ac:dyDescent="0.4">
      <c r="B708" s="12">
        <v>2</v>
      </c>
      <c r="C708" s="155">
        <v>2</v>
      </c>
      <c r="D708" s="12">
        <v>24</v>
      </c>
      <c r="E708" s="13">
        <v>13</v>
      </c>
      <c r="F708" s="12">
        <v>167</v>
      </c>
    </row>
    <row r="709" spans="2:6" x14ac:dyDescent="0.4">
      <c r="B709" s="12">
        <v>2</v>
      </c>
      <c r="C709" s="155">
        <v>2</v>
      </c>
      <c r="D709" s="12">
        <v>25</v>
      </c>
      <c r="E709" s="13">
        <v>14</v>
      </c>
      <c r="F709" s="12">
        <v>179</v>
      </c>
    </row>
    <row r="710" spans="2:6" x14ac:dyDescent="0.4">
      <c r="B710" s="12">
        <v>2</v>
      </c>
      <c r="C710" s="155">
        <v>2</v>
      </c>
      <c r="D710" s="12">
        <v>26</v>
      </c>
      <c r="E710" s="13">
        <v>11</v>
      </c>
      <c r="F710" s="12">
        <v>191</v>
      </c>
    </row>
    <row r="711" spans="2:6" x14ac:dyDescent="0.4">
      <c r="B711" s="12">
        <v>2</v>
      </c>
      <c r="C711" s="155">
        <v>2</v>
      </c>
      <c r="D711" s="12">
        <v>27</v>
      </c>
      <c r="E711" s="13">
        <v>12</v>
      </c>
      <c r="F711" s="12">
        <v>203</v>
      </c>
    </row>
    <row r="712" spans="2:6" x14ac:dyDescent="0.4">
      <c r="B712" s="12">
        <v>2</v>
      </c>
      <c r="C712" s="155">
        <v>2</v>
      </c>
      <c r="D712" s="12">
        <v>28</v>
      </c>
      <c r="E712" s="13">
        <v>13</v>
      </c>
      <c r="F712" s="12">
        <v>216</v>
      </c>
    </row>
    <row r="713" spans="2:6" x14ac:dyDescent="0.4">
      <c r="B713" s="12">
        <v>2</v>
      </c>
      <c r="C713" s="155">
        <v>2</v>
      </c>
      <c r="D713" s="12">
        <v>29</v>
      </c>
      <c r="E713" s="13">
        <v>13</v>
      </c>
      <c r="F713" s="12">
        <v>228</v>
      </c>
    </row>
    <row r="714" spans="2:6" x14ac:dyDescent="0.4">
      <c r="B714" s="12">
        <v>2</v>
      </c>
      <c r="C714" s="155">
        <v>2</v>
      </c>
      <c r="D714" s="12">
        <v>30</v>
      </c>
      <c r="E714" s="13">
        <v>14</v>
      </c>
      <c r="F714" s="12">
        <v>240</v>
      </c>
    </row>
    <row r="715" spans="2:6" x14ac:dyDescent="0.4">
      <c r="B715" s="12">
        <v>2</v>
      </c>
      <c r="C715" s="155">
        <v>2</v>
      </c>
      <c r="D715" s="12">
        <v>31</v>
      </c>
      <c r="E715" s="13">
        <v>11</v>
      </c>
      <c r="F715" s="12">
        <v>252</v>
      </c>
    </row>
    <row r="716" spans="2:6" x14ac:dyDescent="0.4">
      <c r="B716" s="12">
        <v>2</v>
      </c>
      <c r="C716" s="155">
        <v>2</v>
      </c>
      <c r="D716" s="12">
        <v>32</v>
      </c>
      <c r="E716" s="13">
        <v>11</v>
      </c>
      <c r="F716" s="12">
        <v>263</v>
      </c>
    </row>
    <row r="717" spans="2:6" x14ac:dyDescent="0.4">
      <c r="B717" s="12">
        <v>2</v>
      </c>
      <c r="C717" s="155">
        <v>2</v>
      </c>
      <c r="D717" s="12">
        <v>33</v>
      </c>
      <c r="E717" s="13">
        <v>12</v>
      </c>
      <c r="F717" s="12">
        <v>275</v>
      </c>
    </row>
    <row r="718" spans="2:6" x14ac:dyDescent="0.4">
      <c r="B718" s="12">
        <v>2</v>
      </c>
      <c r="C718" s="155">
        <v>2</v>
      </c>
      <c r="D718" s="12">
        <v>34</v>
      </c>
      <c r="E718" s="13">
        <v>12</v>
      </c>
      <c r="F718" s="12">
        <v>286</v>
      </c>
    </row>
    <row r="719" spans="2:6" x14ac:dyDescent="0.4">
      <c r="B719" s="12">
        <v>2</v>
      </c>
      <c r="C719" s="155">
        <v>2</v>
      </c>
      <c r="D719" s="12">
        <v>35</v>
      </c>
      <c r="E719" s="13">
        <v>13</v>
      </c>
      <c r="F719" s="12">
        <v>298</v>
      </c>
    </row>
    <row r="720" spans="2:6" x14ac:dyDescent="0.4">
      <c r="B720" s="12">
        <v>2</v>
      </c>
      <c r="C720" s="155">
        <v>2</v>
      </c>
      <c r="D720" s="12">
        <v>36</v>
      </c>
      <c r="E720" s="13">
        <v>10</v>
      </c>
      <c r="F720" s="12">
        <v>309</v>
      </c>
    </row>
    <row r="721" spans="2:6" x14ac:dyDescent="0.4">
      <c r="B721" s="12">
        <v>2</v>
      </c>
      <c r="C721" s="155">
        <v>2</v>
      </c>
      <c r="D721" s="12">
        <v>37</v>
      </c>
      <c r="E721" s="13">
        <v>11</v>
      </c>
      <c r="F721" s="12">
        <v>319</v>
      </c>
    </row>
    <row r="722" spans="2:6" x14ac:dyDescent="0.4">
      <c r="B722" s="12">
        <v>2</v>
      </c>
      <c r="C722" s="155">
        <v>2</v>
      </c>
      <c r="D722" s="12">
        <v>38</v>
      </c>
      <c r="E722" s="13">
        <v>11</v>
      </c>
      <c r="F722" s="12">
        <v>330</v>
      </c>
    </row>
    <row r="723" spans="2:6" x14ac:dyDescent="0.4">
      <c r="B723" s="12">
        <v>2</v>
      </c>
      <c r="C723" s="155">
        <v>2</v>
      </c>
      <c r="D723" s="12">
        <v>39</v>
      </c>
      <c r="E723" s="13">
        <v>11</v>
      </c>
      <c r="F723" s="12">
        <v>340</v>
      </c>
    </row>
    <row r="724" spans="2:6" x14ac:dyDescent="0.4">
      <c r="B724" s="12">
        <v>2</v>
      </c>
      <c r="C724" s="155">
        <v>2</v>
      </c>
      <c r="D724" s="12">
        <v>40</v>
      </c>
      <c r="E724" s="13">
        <v>12</v>
      </c>
      <c r="F724" s="12">
        <v>351</v>
      </c>
    </row>
    <row r="725" spans="2:6" x14ac:dyDescent="0.4">
      <c r="B725" s="12">
        <v>2</v>
      </c>
      <c r="C725" s="155">
        <v>2</v>
      </c>
      <c r="D725" s="12">
        <v>41</v>
      </c>
      <c r="E725" s="13">
        <v>10</v>
      </c>
      <c r="F725" s="12">
        <v>361</v>
      </c>
    </row>
    <row r="726" spans="2:6" x14ac:dyDescent="0.4">
      <c r="B726" s="12">
        <v>2</v>
      </c>
      <c r="C726" s="155">
        <v>2</v>
      </c>
      <c r="D726" s="12">
        <v>42</v>
      </c>
      <c r="E726" s="13">
        <v>10</v>
      </c>
      <c r="F726" s="12">
        <v>371</v>
      </c>
    </row>
    <row r="727" spans="2:6" x14ac:dyDescent="0.4">
      <c r="B727" s="12">
        <v>2</v>
      </c>
      <c r="C727" s="155">
        <v>2</v>
      </c>
      <c r="D727" s="12">
        <v>43</v>
      </c>
      <c r="E727" s="13">
        <v>10</v>
      </c>
      <c r="F727" s="12">
        <v>381</v>
      </c>
    </row>
    <row r="728" spans="2:6" x14ac:dyDescent="0.4">
      <c r="B728" s="12">
        <v>2</v>
      </c>
      <c r="C728" s="155">
        <v>2</v>
      </c>
      <c r="D728" s="12">
        <v>44</v>
      </c>
      <c r="E728" s="13">
        <v>11</v>
      </c>
      <c r="F728" s="12">
        <v>391</v>
      </c>
    </row>
    <row r="729" spans="2:6" x14ac:dyDescent="0.4">
      <c r="B729" s="12">
        <v>2</v>
      </c>
      <c r="C729" s="155">
        <v>2</v>
      </c>
      <c r="D729" s="12">
        <v>45</v>
      </c>
      <c r="E729" s="13">
        <v>11</v>
      </c>
      <c r="F729" s="12">
        <v>401</v>
      </c>
    </row>
    <row r="730" spans="2:6" x14ac:dyDescent="0.4">
      <c r="B730" s="12">
        <v>2</v>
      </c>
      <c r="C730" s="155">
        <v>2</v>
      </c>
      <c r="D730" s="12">
        <v>46</v>
      </c>
      <c r="E730" s="13">
        <v>9</v>
      </c>
      <c r="F730" s="12">
        <v>410</v>
      </c>
    </row>
    <row r="731" spans="2:6" x14ac:dyDescent="0.4">
      <c r="B731" s="12">
        <v>2</v>
      </c>
      <c r="C731" s="155">
        <v>2</v>
      </c>
      <c r="D731" s="12">
        <v>47</v>
      </c>
      <c r="E731" s="13">
        <v>9</v>
      </c>
      <c r="F731" s="12">
        <v>419</v>
      </c>
    </row>
    <row r="732" spans="2:6" x14ac:dyDescent="0.4">
      <c r="B732" s="12">
        <v>2</v>
      </c>
      <c r="C732" s="155">
        <v>2</v>
      </c>
      <c r="D732" s="12">
        <v>48</v>
      </c>
      <c r="E732" s="13">
        <v>9</v>
      </c>
      <c r="F732" s="12">
        <v>428</v>
      </c>
    </row>
    <row r="733" spans="2:6" x14ac:dyDescent="0.4">
      <c r="B733" s="12">
        <v>2</v>
      </c>
      <c r="C733" s="155">
        <v>2</v>
      </c>
      <c r="D733" s="12">
        <v>49</v>
      </c>
      <c r="E733" s="13">
        <v>9</v>
      </c>
      <c r="F733" s="12">
        <v>437</v>
      </c>
    </row>
    <row r="734" spans="2:6" x14ac:dyDescent="0.4">
      <c r="B734" s="12">
        <v>2</v>
      </c>
      <c r="C734" s="155">
        <v>2</v>
      </c>
      <c r="D734" s="12">
        <v>50</v>
      </c>
      <c r="E734" s="13">
        <v>9</v>
      </c>
      <c r="F734" s="12">
        <v>446</v>
      </c>
    </row>
    <row r="735" spans="2:6" x14ac:dyDescent="0.4">
      <c r="B735" s="12">
        <v>2</v>
      </c>
      <c r="C735" s="155">
        <v>2</v>
      </c>
      <c r="D735" s="12">
        <v>51</v>
      </c>
      <c r="E735" s="13">
        <v>8</v>
      </c>
      <c r="F735" s="12">
        <v>454</v>
      </c>
    </row>
    <row r="736" spans="2:6" x14ac:dyDescent="0.4">
      <c r="B736" s="12">
        <v>2</v>
      </c>
      <c r="C736" s="155">
        <v>2</v>
      </c>
      <c r="D736" s="12">
        <v>52</v>
      </c>
      <c r="E736" s="13">
        <v>8</v>
      </c>
      <c r="F736" s="12">
        <v>463</v>
      </c>
    </row>
    <row r="737" spans="2:6" x14ac:dyDescent="0.4">
      <c r="B737" s="12">
        <v>2</v>
      </c>
      <c r="C737" s="155">
        <v>2</v>
      </c>
      <c r="D737" s="12">
        <v>53</v>
      </c>
      <c r="E737" s="13">
        <v>8</v>
      </c>
      <c r="F737" s="12">
        <v>471</v>
      </c>
    </row>
    <row r="738" spans="2:6" x14ac:dyDescent="0.4">
      <c r="B738" s="12">
        <v>2</v>
      </c>
      <c r="C738" s="155">
        <v>2</v>
      </c>
      <c r="D738" s="12">
        <v>54</v>
      </c>
      <c r="E738" s="13">
        <v>9</v>
      </c>
      <c r="F738" s="12">
        <v>480</v>
      </c>
    </row>
    <row r="739" spans="2:6" x14ac:dyDescent="0.4">
      <c r="B739" s="12">
        <v>2</v>
      </c>
      <c r="C739" s="155">
        <v>2</v>
      </c>
      <c r="D739" s="12">
        <v>55</v>
      </c>
      <c r="E739" s="13">
        <v>9</v>
      </c>
      <c r="F739" s="12">
        <v>488</v>
      </c>
    </row>
    <row r="740" spans="2:6" x14ac:dyDescent="0.4">
      <c r="B740" s="12">
        <v>2</v>
      </c>
      <c r="C740" s="155">
        <v>2</v>
      </c>
      <c r="D740" s="12">
        <v>56</v>
      </c>
      <c r="E740" s="13">
        <v>7</v>
      </c>
      <c r="F740" s="12">
        <v>496</v>
      </c>
    </row>
    <row r="741" spans="2:6" x14ac:dyDescent="0.4">
      <c r="B741" s="12">
        <v>2</v>
      </c>
      <c r="C741" s="155">
        <v>2</v>
      </c>
      <c r="D741" s="12">
        <v>57</v>
      </c>
      <c r="E741" s="13">
        <v>8</v>
      </c>
      <c r="F741" s="12">
        <v>503</v>
      </c>
    </row>
    <row r="742" spans="2:6" x14ac:dyDescent="0.4">
      <c r="B742" s="12">
        <v>2</v>
      </c>
      <c r="C742" s="155">
        <v>2</v>
      </c>
      <c r="D742" s="12">
        <v>58</v>
      </c>
      <c r="E742" s="13">
        <v>8</v>
      </c>
      <c r="F742" s="12">
        <v>511</v>
      </c>
    </row>
    <row r="743" spans="2:6" x14ac:dyDescent="0.4">
      <c r="B743" s="12">
        <v>2</v>
      </c>
      <c r="C743" s="155">
        <v>2</v>
      </c>
      <c r="D743" s="12">
        <v>59</v>
      </c>
      <c r="E743" s="13">
        <v>8</v>
      </c>
      <c r="F743" s="12">
        <v>518</v>
      </c>
    </row>
    <row r="744" spans="2:6" x14ac:dyDescent="0.4">
      <c r="B744" s="12">
        <v>2</v>
      </c>
      <c r="C744" s="155">
        <v>2</v>
      </c>
      <c r="D744" s="12">
        <v>60</v>
      </c>
      <c r="E744" s="13">
        <v>8</v>
      </c>
      <c r="F744" s="12">
        <v>526</v>
      </c>
    </row>
    <row r="745" spans="2:6" x14ac:dyDescent="0.4">
      <c r="B745" s="12">
        <v>2</v>
      </c>
      <c r="C745" s="155">
        <v>2</v>
      </c>
      <c r="D745" s="12">
        <v>61</v>
      </c>
      <c r="E745" s="13">
        <v>6</v>
      </c>
      <c r="F745" s="12">
        <v>532</v>
      </c>
    </row>
    <row r="746" spans="2:6" x14ac:dyDescent="0.4">
      <c r="B746" s="12">
        <v>2</v>
      </c>
      <c r="C746" s="155">
        <v>2</v>
      </c>
      <c r="D746" s="12">
        <v>62</v>
      </c>
      <c r="E746" s="13">
        <v>6</v>
      </c>
      <c r="F746" s="12">
        <v>538</v>
      </c>
    </row>
    <row r="747" spans="2:6" x14ac:dyDescent="0.4">
      <c r="B747" s="12">
        <v>2</v>
      </c>
      <c r="C747" s="155">
        <v>2</v>
      </c>
      <c r="D747" s="12">
        <v>63</v>
      </c>
      <c r="E747" s="13">
        <v>6</v>
      </c>
      <c r="F747" s="12">
        <v>544</v>
      </c>
    </row>
    <row r="748" spans="2:6" x14ac:dyDescent="0.4">
      <c r="B748" s="12">
        <v>2</v>
      </c>
      <c r="C748" s="155">
        <v>2</v>
      </c>
      <c r="D748" s="12">
        <v>64</v>
      </c>
      <c r="E748" s="13">
        <v>6</v>
      </c>
      <c r="F748" s="12">
        <v>550</v>
      </c>
    </row>
    <row r="749" spans="2:6" x14ac:dyDescent="0.4">
      <c r="B749" s="12">
        <v>2</v>
      </c>
      <c r="C749" s="155">
        <v>2</v>
      </c>
      <c r="D749" s="12">
        <v>65</v>
      </c>
      <c r="E749" s="13">
        <v>6</v>
      </c>
      <c r="F749" s="12">
        <v>555</v>
      </c>
    </row>
    <row r="750" spans="2:6" x14ac:dyDescent="0.4">
      <c r="B750" s="12">
        <v>2</v>
      </c>
      <c r="C750" s="155">
        <v>2</v>
      </c>
      <c r="D750" s="12">
        <v>66</v>
      </c>
      <c r="E750" s="13">
        <v>4</v>
      </c>
      <c r="F750" s="12">
        <v>560</v>
      </c>
    </row>
    <row r="751" spans="2:6" x14ac:dyDescent="0.4">
      <c r="B751" s="12">
        <v>2</v>
      </c>
      <c r="C751" s="155">
        <v>2</v>
      </c>
      <c r="D751" s="12">
        <v>67</v>
      </c>
      <c r="E751" s="13">
        <v>5</v>
      </c>
      <c r="F751" s="12">
        <v>565</v>
      </c>
    </row>
    <row r="752" spans="2:6" x14ac:dyDescent="0.4">
      <c r="B752" s="12">
        <v>2</v>
      </c>
      <c r="C752" s="155">
        <v>2</v>
      </c>
      <c r="D752" s="12">
        <v>68</v>
      </c>
      <c r="E752" s="13">
        <v>5</v>
      </c>
      <c r="F752" s="12">
        <v>570</v>
      </c>
    </row>
    <row r="753" spans="2:6" x14ac:dyDescent="0.4">
      <c r="B753" s="12">
        <v>2</v>
      </c>
      <c r="C753" s="155">
        <v>2</v>
      </c>
      <c r="D753" s="12">
        <v>69</v>
      </c>
      <c r="E753" s="13">
        <v>5</v>
      </c>
      <c r="F753" s="12">
        <v>575</v>
      </c>
    </row>
    <row r="754" spans="2:6" x14ac:dyDescent="0.4">
      <c r="B754" s="12">
        <v>2</v>
      </c>
      <c r="C754" s="155">
        <v>2</v>
      </c>
      <c r="D754" s="12">
        <v>70</v>
      </c>
      <c r="E754" s="13">
        <v>5</v>
      </c>
      <c r="F754" s="12">
        <v>580</v>
      </c>
    </row>
    <row r="755" spans="2:6" x14ac:dyDescent="0.4">
      <c r="B755" s="12">
        <v>2</v>
      </c>
      <c r="C755" s="155">
        <v>2</v>
      </c>
      <c r="D755" s="12">
        <v>71</v>
      </c>
      <c r="E755" s="13">
        <v>4</v>
      </c>
      <c r="F755" s="12">
        <v>584</v>
      </c>
    </row>
    <row r="756" spans="2:6" x14ac:dyDescent="0.4">
      <c r="B756" s="12">
        <v>2</v>
      </c>
      <c r="C756" s="155">
        <v>2</v>
      </c>
      <c r="D756" s="12">
        <v>72</v>
      </c>
      <c r="E756" s="13">
        <v>4</v>
      </c>
      <c r="F756" s="12">
        <v>588</v>
      </c>
    </row>
    <row r="757" spans="2:6" x14ac:dyDescent="0.4">
      <c r="B757" s="12">
        <v>2</v>
      </c>
      <c r="C757" s="155">
        <v>2</v>
      </c>
      <c r="D757" s="12">
        <v>73</v>
      </c>
      <c r="E757" s="13">
        <v>4</v>
      </c>
      <c r="F757" s="12">
        <v>592</v>
      </c>
    </row>
    <row r="758" spans="2:6" x14ac:dyDescent="0.4">
      <c r="B758" s="12">
        <v>2</v>
      </c>
      <c r="C758" s="155">
        <v>2</v>
      </c>
      <c r="D758" s="12">
        <v>74</v>
      </c>
      <c r="E758" s="13">
        <v>4</v>
      </c>
      <c r="F758" s="12">
        <v>596</v>
      </c>
    </row>
    <row r="759" spans="2:6" x14ac:dyDescent="0.4">
      <c r="B759" s="12">
        <v>2</v>
      </c>
      <c r="C759" s="155">
        <v>2</v>
      </c>
      <c r="D759" s="12">
        <v>75</v>
      </c>
      <c r="E759" s="13">
        <v>4</v>
      </c>
      <c r="F759" s="12">
        <v>600</v>
      </c>
    </row>
    <row r="760" spans="2:6" x14ac:dyDescent="0.4">
      <c r="B760" s="12">
        <v>2</v>
      </c>
      <c r="C760" s="155">
        <v>2</v>
      </c>
      <c r="D760" s="12">
        <v>76</v>
      </c>
      <c r="E760" s="13">
        <v>2</v>
      </c>
      <c r="F760" s="12">
        <v>602</v>
      </c>
    </row>
    <row r="761" spans="2:6" x14ac:dyDescent="0.4">
      <c r="B761" s="12">
        <v>2</v>
      </c>
      <c r="C761" s="155">
        <v>2</v>
      </c>
      <c r="D761" s="12">
        <v>77</v>
      </c>
      <c r="E761" s="13">
        <v>2</v>
      </c>
      <c r="F761" s="12">
        <v>604</v>
      </c>
    </row>
    <row r="762" spans="2:6" x14ac:dyDescent="0.4">
      <c r="B762" s="12">
        <v>2</v>
      </c>
      <c r="C762" s="155">
        <v>2</v>
      </c>
      <c r="D762" s="12">
        <v>78</v>
      </c>
      <c r="E762" s="13">
        <v>2</v>
      </c>
      <c r="F762" s="12">
        <v>606</v>
      </c>
    </row>
    <row r="763" spans="2:6" x14ac:dyDescent="0.4">
      <c r="B763" s="12">
        <v>2</v>
      </c>
      <c r="C763" s="155">
        <v>2</v>
      </c>
      <c r="D763" s="12">
        <v>79</v>
      </c>
      <c r="E763" s="13">
        <v>2</v>
      </c>
      <c r="F763" s="12">
        <v>608</v>
      </c>
    </row>
    <row r="764" spans="2:6" x14ac:dyDescent="0.4">
      <c r="B764" s="12">
        <v>2</v>
      </c>
      <c r="C764" s="155">
        <v>2</v>
      </c>
      <c r="D764" s="12">
        <v>80</v>
      </c>
      <c r="E764" s="13">
        <v>2</v>
      </c>
      <c r="F764" s="12">
        <v>610</v>
      </c>
    </row>
    <row r="765" spans="2:6" x14ac:dyDescent="0.4">
      <c r="B765" s="12">
        <v>2</v>
      </c>
      <c r="C765" s="155">
        <v>2</v>
      </c>
      <c r="D765" s="12">
        <v>81</v>
      </c>
      <c r="E765" s="13">
        <v>2</v>
      </c>
      <c r="F765" s="12">
        <v>612</v>
      </c>
    </row>
    <row r="766" spans="2:6" x14ac:dyDescent="0.4">
      <c r="B766" s="12">
        <v>2</v>
      </c>
      <c r="C766" s="155">
        <v>2</v>
      </c>
      <c r="D766" s="12">
        <v>82</v>
      </c>
      <c r="E766" s="13">
        <v>2</v>
      </c>
      <c r="F766" s="12">
        <v>614</v>
      </c>
    </row>
    <row r="767" spans="2:6" x14ac:dyDescent="0.4">
      <c r="B767" s="12">
        <v>2</v>
      </c>
      <c r="C767" s="155">
        <v>2</v>
      </c>
      <c r="D767" s="12">
        <v>83</v>
      </c>
      <c r="E767" s="13">
        <v>2</v>
      </c>
      <c r="F767" s="12">
        <v>616</v>
      </c>
    </row>
    <row r="768" spans="2:6" x14ac:dyDescent="0.4">
      <c r="B768" s="12">
        <v>2</v>
      </c>
      <c r="C768" s="155">
        <v>2</v>
      </c>
      <c r="D768" s="12">
        <v>84</v>
      </c>
      <c r="E768" s="13">
        <v>2</v>
      </c>
      <c r="F768" s="12">
        <v>618</v>
      </c>
    </row>
    <row r="769" spans="2:6" x14ac:dyDescent="0.4">
      <c r="B769" s="12">
        <v>2</v>
      </c>
      <c r="C769" s="155">
        <v>2</v>
      </c>
      <c r="D769" s="12">
        <v>85</v>
      </c>
      <c r="E769" s="13">
        <v>2</v>
      </c>
      <c r="F769" s="12">
        <v>620</v>
      </c>
    </row>
    <row r="770" spans="2:6" x14ac:dyDescent="0.4">
      <c r="B770" s="12">
        <v>2</v>
      </c>
      <c r="C770" s="155">
        <v>2</v>
      </c>
      <c r="D770" s="12">
        <v>86</v>
      </c>
      <c r="E770" s="13">
        <v>1</v>
      </c>
      <c r="F770" s="12">
        <v>621</v>
      </c>
    </row>
    <row r="771" spans="2:6" x14ac:dyDescent="0.4">
      <c r="B771" s="12">
        <v>2</v>
      </c>
      <c r="C771" s="155">
        <v>2</v>
      </c>
      <c r="D771" s="12">
        <v>87</v>
      </c>
      <c r="E771" s="13">
        <v>1</v>
      </c>
      <c r="F771" s="12">
        <v>622</v>
      </c>
    </row>
    <row r="772" spans="2:6" x14ac:dyDescent="0.4">
      <c r="B772" s="12">
        <v>2</v>
      </c>
      <c r="C772" s="155">
        <v>2</v>
      </c>
      <c r="D772" s="12">
        <v>88</v>
      </c>
      <c r="E772" s="13">
        <v>1</v>
      </c>
      <c r="F772" s="12">
        <v>623</v>
      </c>
    </row>
    <row r="773" spans="2:6" x14ac:dyDescent="0.4">
      <c r="B773" s="12">
        <v>2</v>
      </c>
      <c r="C773" s="155">
        <v>2</v>
      </c>
      <c r="D773" s="12">
        <v>89</v>
      </c>
      <c r="E773" s="13">
        <v>1</v>
      </c>
      <c r="F773" s="12">
        <v>624</v>
      </c>
    </row>
    <row r="774" spans="2:6" x14ac:dyDescent="0.4">
      <c r="B774" s="12">
        <v>2</v>
      </c>
      <c r="C774" s="155">
        <v>2</v>
      </c>
      <c r="D774" s="12">
        <v>90</v>
      </c>
      <c r="E774" s="13">
        <v>1</v>
      </c>
      <c r="F774" s="12">
        <v>625</v>
      </c>
    </row>
    <row r="775" spans="2:6" x14ac:dyDescent="0.4">
      <c r="B775" s="12">
        <v>2</v>
      </c>
      <c r="C775" s="155">
        <v>2</v>
      </c>
      <c r="D775" s="12">
        <v>91</v>
      </c>
      <c r="E775" s="13">
        <v>1</v>
      </c>
      <c r="F775" s="12">
        <v>626</v>
      </c>
    </row>
    <row r="776" spans="2:6" x14ac:dyDescent="0.4">
      <c r="B776" s="12">
        <v>2</v>
      </c>
      <c r="C776" s="155">
        <v>2</v>
      </c>
      <c r="D776" s="12">
        <v>92</v>
      </c>
      <c r="E776" s="13">
        <v>1</v>
      </c>
      <c r="F776" s="12">
        <v>627</v>
      </c>
    </row>
    <row r="777" spans="2:6" x14ac:dyDescent="0.4">
      <c r="B777" s="12">
        <v>2</v>
      </c>
      <c r="C777" s="155">
        <v>2</v>
      </c>
      <c r="D777" s="12">
        <v>93</v>
      </c>
      <c r="E777" s="13">
        <v>1</v>
      </c>
      <c r="F777" s="12">
        <v>628</v>
      </c>
    </row>
    <row r="778" spans="2:6" x14ac:dyDescent="0.4">
      <c r="B778" s="12">
        <v>2</v>
      </c>
      <c r="C778" s="155">
        <v>2</v>
      </c>
      <c r="D778" s="12">
        <v>94</v>
      </c>
      <c r="E778" s="13">
        <v>1</v>
      </c>
      <c r="F778" s="12">
        <v>629</v>
      </c>
    </row>
    <row r="779" spans="2:6" x14ac:dyDescent="0.4">
      <c r="B779" s="12">
        <v>2</v>
      </c>
      <c r="C779" s="155">
        <v>2</v>
      </c>
      <c r="D779" s="12">
        <v>95</v>
      </c>
      <c r="E779" s="13">
        <v>1</v>
      </c>
      <c r="F779" s="12">
        <v>630</v>
      </c>
    </row>
    <row r="780" spans="2:6" x14ac:dyDescent="0.4">
      <c r="B780" s="12">
        <v>2</v>
      </c>
      <c r="C780" s="155">
        <v>2</v>
      </c>
      <c r="D780" s="12">
        <v>96</v>
      </c>
      <c r="E780" s="13">
        <v>1</v>
      </c>
      <c r="F780" s="12">
        <v>631</v>
      </c>
    </row>
    <row r="781" spans="2:6" x14ac:dyDescent="0.4">
      <c r="B781" s="12">
        <v>2</v>
      </c>
      <c r="C781" s="155">
        <v>2</v>
      </c>
      <c r="D781" s="12">
        <v>97</v>
      </c>
      <c r="E781" s="13">
        <v>1</v>
      </c>
      <c r="F781" s="12">
        <v>632</v>
      </c>
    </row>
    <row r="782" spans="2:6" x14ac:dyDescent="0.4">
      <c r="B782" s="12">
        <v>2</v>
      </c>
      <c r="C782" s="155">
        <v>2</v>
      </c>
      <c r="D782" s="12">
        <v>98</v>
      </c>
      <c r="E782" s="13">
        <v>1</v>
      </c>
      <c r="F782" s="12">
        <v>633</v>
      </c>
    </row>
    <row r="783" spans="2:6" x14ac:dyDescent="0.4">
      <c r="B783" s="12">
        <v>2</v>
      </c>
      <c r="C783" s="155">
        <v>2</v>
      </c>
      <c r="D783" s="12">
        <v>99</v>
      </c>
      <c r="E783" s="13">
        <v>1</v>
      </c>
      <c r="F783" s="12">
        <v>634</v>
      </c>
    </row>
    <row r="784" spans="2:6" x14ac:dyDescent="0.4">
      <c r="B784" s="12">
        <v>2</v>
      </c>
      <c r="C784" s="155">
        <v>2</v>
      </c>
      <c r="D784" s="12">
        <v>100</v>
      </c>
      <c r="E784" s="13">
        <v>1</v>
      </c>
      <c r="F784" s="12">
        <v>635</v>
      </c>
    </row>
    <row r="785" spans="2:6" x14ac:dyDescent="0.4">
      <c r="B785" s="12">
        <v>2</v>
      </c>
      <c r="C785" s="155">
        <v>2</v>
      </c>
      <c r="D785" s="12">
        <v>101</v>
      </c>
      <c r="E785" s="13">
        <v>1</v>
      </c>
      <c r="F785" s="12">
        <v>635</v>
      </c>
    </row>
    <row r="786" spans="2:6" x14ac:dyDescent="0.4">
      <c r="B786" s="12">
        <v>2</v>
      </c>
      <c r="C786" s="155">
        <v>2</v>
      </c>
      <c r="D786" s="12">
        <v>102</v>
      </c>
      <c r="E786" s="13">
        <v>1</v>
      </c>
      <c r="F786" s="12">
        <v>636</v>
      </c>
    </row>
    <row r="787" spans="2:6" x14ac:dyDescent="0.4">
      <c r="B787" s="12">
        <v>2</v>
      </c>
      <c r="C787" s="155">
        <v>2</v>
      </c>
      <c r="D787" s="12">
        <v>103</v>
      </c>
      <c r="E787" s="13">
        <v>1</v>
      </c>
      <c r="F787" s="12">
        <v>637</v>
      </c>
    </row>
    <row r="788" spans="2:6" x14ac:dyDescent="0.4">
      <c r="B788" s="12">
        <v>2</v>
      </c>
      <c r="C788" s="155">
        <v>2</v>
      </c>
      <c r="D788" s="12">
        <v>104</v>
      </c>
      <c r="E788" s="13">
        <v>1</v>
      </c>
      <c r="F788" s="12">
        <v>638</v>
      </c>
    </row>
    <row r="789" spans="2:6" x14ac:dyDescent="0.4">
      <c r="B789" s="12">
        <v>2</v>
      </c>
      <c r="C789" s="155">
        <v>2</v>
      </c>
      <c r="D789" s="12">
        <v>105</v>
      </c>
      <c r="E789" s="13">
        <v>1</v>
      </c>
      <c r="F789" s="12">
        <v>639</v>
      </c>
    </row>
    <row r="790" spans="2:6" x14ac:dyDescent="0.4">
      <c r="B790" s="12">
        <v>2</v>
      </c>
      <c r="C790" s="155">
        <v>2</v>
      </c>
      <c r="D790" s="12">
        <v>106</v>
      </c>
      <c r="E790" s="13">
        <v>1</v>
      </c>
      <c r="F790" s="12">
        <v>640</v>
      </c>
    </row>
    <row r="791" spans="2:6" x14ac:dyDescent="0.4">
      <c r="B791" s="12">
        <v>2</v>
      </c>
      <c r="C791" s="155">
        <v>2</v>
      </c>
      <c r="D791" s="12">
        <v>107</v>
      </c>
      <c r="E791" s="13">
        <v>1</v>
      </c>
      <c r="F791" s="12">
        <v>641</v>
      </c>
    </row>
    <row r="792" spans="2:6" x14ac:dyDescent="0.4">
      <c r="B792" s="12">
        <v>2</v>
      </c>
      <c r="C792" s="155">
        <v>2</v>
      </c>
      <c r="D792" s="12">
        <v>108</v>
      </c>
      <c r="E792" s="13">
        <v>1</v>
      </c>
      <c r="F792" s="12">
        <v>642</v>
      </c>
    </row>
    <row r="793" spans="2:6" x14ac:dyDescent="0.4">
      <c r="B793" s="12">
        <v>2</v>
      </c>
      <c r="C793" s="155">
        <v>2</v>
      </c>
      <c r="D793" s="12">
        <v>109</v>
      </c>
      <c r="E793" s="13">
        <v>1</v>
      </c>
      <c r="F793" s="12">
        <v>643</v>
      </c>
    </row>
    <row r="794" spans="2:6" x14ac:dyDescent="0.4">
      <c r="B794" s="12">
        <v>2</v>
      </c>
      <c r="C794" s="155">
        <v>2</v>
      </c>
      <c r="D794" s="12">
        <v>110</v>
      </c>
      <c r="E794" s="13">
        <v>1</v>
      </c>
      <c r="F794" s="12">
        <v>644</v>
      </c>
    </row>
    <row r="795" spans="2:6" x14ac:dyDescent="0.4">
      <c r="B795" s="12">
        <v>2</v>
      </c>
      <c r="C795" s="155">
        <v>2</v>
      </c>
      <c r="D795" s="12">
        <v>111</v>
      </c>
      <c r="E795" s="13">
        <v>1</v>
      </c>
      <c r="F795" s="12">
        <v>645</v>
      </c>
    </row>
    <row r="796" spans="2:6" x14ac:dyDescent="0.4">
      <c r="B796" s="12">
        <v>2</v>
      </c>
      <c r="C796" s="155">
        <v>2</v>
      </c>
      <c r="D796" s="12">
        <v>112</v>
      </c>
      <c r="E796" s="13">
        <v>1</v>
      </c>
      <c r="F796" s="12">
        <v>646</v>
      </c>
    </row>
    <row r="797" spans="2:6" x14ac:dyDescent="0.4">
      <c r="B797" s="12">
        <v>2</v>
      </c>
      <c r="C797" s="155">
        <v>2</v>
      </c>
      <c r="D797" s="12">
        <v>113</v>
      </c>
      <c r="E797" s="13">
        <v>1</v>
      </c>
      <c r="F797" s="12">
        <v>647</v>
      </c>
    </row>
    <row r="798" spans="2:6" x14ac:dyDescent="0.4">
      <c r="B798" s="12">
        <v>2</v>
      </c>
      <c r="C798" s="155">
        <v>2</v>
      </c>
      <c r="D798" s="12">
        <v>114</v>
      </c>
      <c r="E798" s="13">
        <v>1</v>
      </c>
      <c r="F798" s="12">
        <v>648</v>
      </c>
    </row>
    <row r="799" spans="2:6" x14ac:dyDescent="0.4">
      <c r="B799" s="12">
        <v>2</v>
      </c>
      <c r="C799" s="155">
        <v>2</v>
      </c>
      <c r="D799" s="12">
        <v>115</v>
      </c>
      <c r="E799" s="13">
        <v>1</v>
      </c>
      <c r="F799" s="12">
        <v>649</v>
      </c>
    </row>
    <row r="800" spans="2:6" x14ac:dyDescent="0.4">
      <c r="B800" s="12">
        <v>2</v>
      </c>
      <c r="C800" s="155">
        <v>2</v>
      </c>
      <c r="D800" s="12">
        <v>116</v>
      </c>
      <c r="E800" s="13">
        <v>1</v>
      </c>
      <c r="F800" s="12">
        <v>650</v>
      </c>
    </row>
    <row r="801" spans="2:6" x14ac:dyDescent="0.4">
      <c r="B801" s="12">
        <v>2</v>
      </c>
      <c r="C801" s="155">
        <v>2</v>
      </c>
      <c r="D801" s="12">
        <v>117</v>
      </c>
      <c r="E801" s="13">
        <v>1</v>
      </c>
      <c r="F801" s="12">
        <v>651</v>
      </c>
    </row>
    <row r="802" spans="2:6" x14ac:dyDescent="0.4">
      <c r="B802" s="12">
        <v>2</v>
      </c>
      <c r="C802" s="155">
        <v>2</v>
      </c>
      <c r="D802" s="12">
        <v>118</v>
      </c>
      <c r="E802" s="13">
        <v>1</v>
      </c>
      <c r="F802" s="12">
        <v>652</v>
      </c>
    </row>
    <row r="803" spans="2:6" x14ac:dyDescent="0.4">
      <c r="B803" s="12">
        <v>2</v>
      </c>
      <c r="C803" s="155">
        <v>2</v>
      </c>
      <c r="D803" s="12">
        <v>119</v>
      </c>
      <c r="E803" s="13">
        <v>1</v>
      </c>
      <c r="F803" s="12">
        <v>653</v>
      </c>
    </row>
    <row r="804" spans="2:6" x14ac:dyDescent="0.4">
      <c r="B804" s="12">
        <v>2</v>
      </c>
      <c r="C804" s="155">
        <v>2</v>
      </c>
      <c r="D804" s="12">
        <v>120</v>
      </c>
      <c r="E804" s="13">
        <v>1</v>
      </c>
      <c r="F804" s="12">
        <v>654</v>
      </c>
    </row>
    <row r="805" spans="2:6" x14ac:dyDescent="0.4">
      <c r="B805" s="10">
        <v>2</v>
      </c>
      <c r="C805" s="10">
        <v>3</v>
      </c>
      <c r="D805" s="10">
        <v>1</v>
      </c>
      <c r="E805" s="11">
        <v>1</v>
      </c>
      <c r="F805" s="10">
        <v>0</v>
      </c>
    </row>
    <row r="806" spans="2:6" x14ac:dyDescent="0.4">
      <c r="B806" s="10">
        <v>2</v>
      </c>
      <c r="C806" s="10">
        <v>3</v>
      </c>
      <c r="D806" s="10">
        <v>2</v>
      </c>
      <c r="E806" s="11">
        <v>1</v>
      </c>
      <c r="F806" s="10">
        <v>1</v>
      </c>
    </row>
    <row r="807" spans="2:6" x14ac:dyDescent="0.4">
      <c r="B807" s="10">
        <v>2</v>
      </c>
      <c r="C807" s="10">
        <v>3</v>
      </c>
      <c r="D807" s="10">
        <v>3</v>
      </c>
      <c r="E807" s="11">
        <v>1</v>
      </c>
      <c r="F807" s="10">
        <v>2</v>
      </c>
    </row>
    <row r="808" spans="2:6" x14ac:dyDescent="0.4">
      <c r="B808" s="10">
        <v>2</v>
      </c>
      <c r="C808" s="10">
        <v>3</v>
      </c>
      <c r="D808" s="10">
        <v>4</v>
      </c>
      <c r="E808" s="11">
        <v>2</v>
      </c>
      <c r="F808" s="10">
        <v>3</v>
      </c>
    </row>
    <row r="809" spans="2:6" x14ac:dyDescent="0.4">
      <c r="B809" s="10">
        <v>2</v>
      </c>
      <c r="C809" s="10">
        <v>3</v>
      </c>
      <c r="D809" s="10">
        <v>5</v>
      </c>
      <c r="E809" s="11">
        <v>2</v>
      </c>
      <c r="F809" s="10">
        <v>5</v>
      </c>
    </row>
    <row r="810" spans="2:6" x14ac:dyDescent="0.4">
      <c r="B810" s="10">
        <v>2</v>
      </c>
      <c r="C810" s="10">
        <v>3</v>
      </c>
      <c r="D810" s="10">
        <v>6</v>
      </c>
      <c r="E810" s="11">
        <v>3</v>
      </c>
      <c r="F810" s="10">
        <v>7</v>
      </c>
    </row>
    <row r="811" spans="2:6" x14ac:dyDescent="0.4">
      <c r="B811" s="10">
        <v>2</v>
      </c>
      <c r="C811" s="10">
        <v>3</v>
      </c>
      <c r="D811" s="10">
        <v>7</v>
      </c>
      <c r="E811" s="11">
        <v>3</v>
      </c>
      <c r="F811" s="10">
        <v>10</v>
      </c>
    </row>
    <row r="812" spans="2:6" x14ac:dyDescent="0.4">
      <c r="B812" s="10">
        <v>2</v>
      </c>
      <c r="C812" s="10">
        <v>3</v>
      </c>
      <c r="D812" s="10">
        <v>8</v>
      </c>
      <c r="E812" s="11">
        <v>4</v>
      </c>
      <c r="F812" s="10">
        <v>13</v>
      </c>
    </row>
    <row r="813" spans="2:6" x14ac:dyDescent="0.4">
      <c r="B813" s="10">
        <v>2</v>
      </c>
      <c r="C813" s="10">
        <v>3</v>
      </c>
      <c r="D813" s="10">
        <v>9</v>
      </c>
      <c r="E813" s="11">
        <v>4</v>
      </c>
      <c r="F813" s="10">
        <v>17</v>
      </c>
    </row>
    <row r="814" spans="2:6" x14ac:dyDescent="0.4">
      <c r="B814" s="10">
        <v>2</v>
      </c>
      <c r="C814" s="10">
        <v>3</v>
      </c>
      <c r="D814" s="10">
        <v>10</v>
      </c>
      <c r="E814" s="11">
        <v>4</v>
      </c>
      <c r="F814" s="10">
        <v>21</v>
      </c>
    </row>
    <row r="815" spans="2:6" x14ac:dyDescent="0.4">
      <c r="B815" s="12">
        <v>2</v>
      </c>
      <c r="C815" s="155">
        <v>3</v>
      </c>
      <c r="D815" s="12">
        <v>11</v>
      </c>
      <c r="E815" s="13">
        <v>4</v>
      </c>
      <c r="F815" s="12">
        <v>25</v>
      </c>
    </row>
    <row r="816" spans="2:6" x14ac:dyDescent="0.4">
      <c r="B816" s="12">
        <v>2</v>
      </c>
      <c r="C816" s="155">
        <v>3</v>
      </c>
      <c r="D816" s="12">
        <v>12</v>
      </c>
      <c r="E816" s="13">
        <v>5</v>
      </c>
      <c r="F816" s="12">
        <v>30</v>
      </c>
    </row>
    <row r="817" spans="2:6" x14ac:dyDescent="0.4">
      <c r="B817" s="12">
        <v>2</v>
      </c>
      <c r="C817" s="155">
        <v>3</v>
      </c>
      <c r="D817" s="12">
        <v>13</v>
      </c>
      <c r="E817" s="13">
        <v>5</v>
      </c>
      <c r="F817" s="12">
        <v>35</v>
      </c>
    </row>
    <row r="818" spans="2:6" x14ac:dyDescent="0.4">
      <c r="B818" s="12">
        <v>2</v>
      </c>
      <c r="C818" s="155">
        <v>3</v>
      </c>
      <c r="D818" s="12">
        <v>14</v>
      </c>
      <c r="E818" s="13">
        <v>6</v>
      </c>
      <c r="F818" s="12">
        <v>41</v>
      </c>
    </row>
    <row r="819" spans="2:6" x14ac:dyDescent="0.4">
      <c r="B819" s="12">
        <v>2</v>
      </c>
      <c r="C819" s="155">
        <v>3</v>
      </c>
      <c r="D819" s="12">
        <v>15</v>
      </c>
      <c r="E819" s="13">
        <v>7</v>
      </c>
      <c r="F819" s="12">
        <v>48</v>
      </c>
    </row>
    <row r="820" spans="2:6" x14ac:dyDescent="0.4">
      <c r="B820" s="12">
        <v>2</v>
      </c>
      <c r="C820" s="155">
        <v>3</v>
      </c>
      <c r="D820" s="12">
        <v>16</v>
      </c>
      <c r="E820" s="13">
        <v>6</v>
      </c>
      <c r="F820" s="12">
        <v>55</v>
      </c>
    </row>
    <row r="821" spans="2:6" x14ac:dyDescent="0.4">
      <c r="B821" s="12">
        <v>2</v>
      </c>
      <c r="C821" s="155">
        <v>3</v>
      </c>
      <c r="D821" s="12">
        <v>17</v>
      </c>
      <c r="E821" s="13">
        <v>7</v>
      </c>
      <c r="F821" s="12">
        <v>62</v>
      </c>
    </row>
    <row r="822" spans="2:6" x14ac:dyDescent="0.4">
      <c r="B822" s="12">
        <v>2</v>
      </c>
      <c r="C822" s="155">
        <v>3</v>
      </c>
      <c r="D822" s="12">
        <v>18</v>
      </c>
      <c r="E822" s="13">
        <v>7</v>
      </c>
      <c r="F822" s="12">
        <v>68</v>
      </c>
    </row>
    <row r="823" spans="2:6" x14ac:dyDescent="0.4">
      <c r="B823" s="12">
        <v>2</v>
      </c>
      <c r="C823" s="155">
        <v>3</v>
      </c>
      <c r="D823" s="12">
        <v>19</v>
      </c>
      <c r="E823" s="13">
        <v>8</v>
      </c>
      <c r="F823" s="12">
        <v>75</v>
      </c>
    </row>
    <row r="824" spans="2:6" x14ac:dyDescent="0.4">
      <c r="B824" s="12">
        <v>2</v>
      </c>
      <c r="C824" s="155">
        <v>3</v>
      </c>
      <c r="D824" s="12">
        <v>20</v>
      </c>
      <c r="E824" s="13">
        <v>9</v>
      </c>
      <c r="F824" s="12">
        <v>82</v>
      </c>
    </row>
    <row r="825" spans="2:6" x14ac:dyDescent="0.4">
      <c r="B825" s="12">
        <v>2</v>
      </c>
      <c r="C825" s="155">
        <v>3</v>
      </c>
      <c r="D825" s="12">
        <v>21</v>
      </c>
      <c r="E825" s="13">
        <v>7</v>
      </c>
      <c r="F825" s="12">
        <v>90</v>
      </c>
    </row>
    <row r="826" spans="2:6" x14ac:dyDescent="0.4">
      <c r="B826" s="12">
        <v>2</v>
      </c>
      <c r="C826" s="155">
        <v>3</v>
      </c>
      <c r="D826" s="12">
        <v>22</v>
      </c>
      <c r="E826" s="13">
        <v>8</v>
      </c>
      <c r="F826" s="12">
        <v>98</v>
      </c>
    </row>
    <row r="827" spans="2:6" x14ac:dyDescent="0.4">
      <c r="B827" s="12">
        <v>2</v>
      </c>
      <c r="C827" s="155">
        <v>3</v>
      </c>
      <c r="D827" s="12">
        <v>23</v>
      </c>
      <c r="E827" s="13">
        <v>9</v>
      </c>
      <c r="F827" s="12">
        <v>107</v>
      </c>
    </row>
    <row r="828" spans="2:6" x14ac:dyDescent="0.4">
      <c r="B828" s="12">
        <v>2</v>
      </c>
      <c r="C828" s="155">
        <v>3</v>
      </c>
      <c r="D828" s="12">
        <v>24</v>
      </c>
      <c r="E828" s="13">
        <v>9</v>
      </c>
      <c r="F828" s="12">
        <v>115</v>
      </c>
    </row>
    <row r="829" spans="2:6" x14ac:dyDescent="0.4">
      <c r="B829" s="12">
        <v>2</v>
      </c>
      <c r="C829" s="155">
        <v>3</v>
      </c>
      <c r="D829" s="12">
        <v>25</v>
      </c>
      <c r="E829" s="13">
        <v>10</v>
      </c>
      <c r="F829" s="12">
        <v>123</v>
      </c>
    </row>
    <row r="830" spans="2:6" x14ac:dyDescent="0.4">
      <c r="B830" s="12">
        <v>2</v>
      </c>
      <c r="C830" s="155">
        <v>3</v>
      </c>
      <c r="D830" s="12">
        <v>26</v>
      </c>
      <c r="E830" s="13">
        <v>8</v>
      </c>
      <c r="F830" s="12">
        <v>132</v>
      </c>
    </row>
    <row r="831" spans="2:6" x14ac:dyDescent="0.4">
      <c r="B831" s="12">
        <v>2</v>
      </c>
      <c r="C831" s="155">
        <v>3</v>
      </c>
      <c r="D831" s="12">
        <v>27</v>
      </c>
      <c r="E831" s="13">
        <v>9</v>
      </c>
      <c r="F831" s="12">
        <v>141</v>
      </c>
    </row>
    <row r="832" spans="2:6" x14ac:dyDescent="0.4">
      <c r="B832" s="12">
        <v>2</v>
      </c>
      <c r="C832" s="155">
        <v>3</v>
      </c>
      <c r="D832" s="12">
        <v>28</v>
      </c>
      <c r="E832" s="13">
        <v>9</v>
      </c>
      <c r="F832" s="12">
        <v>149</v>
      </c>
    </row>
    <row r="833" spans="2:6" x14ac:dyDescent="0.4">
      <c r="B833" s="12">
        <v>2</v>
      </c>
      <c r="C833" s="155">
        <v>3</v>
      </c>
      <c r="D833" s="12">
        <v>29</v>
      </c>
      <c r="E833" s="13">
        <v>10</v>
      </c>
      <c r="F833" s="12">
        <v>158</v>
      </c>
    </row>
    <row r="834" spans="2:6" x14ac:dyDescent="0.4">
      <c r="B834" s="12">
        <v>2</v>
      </c>
      <c r="C834" s="155">
        <v>3</v>
      </c>
      <c r="D834" s="12">
        <v>30</v>
      </c>
      <c r="E834" s="13">
        <v>10</v>
      </c>
      <c r="F834" s="12">
        <v>167</v>
      </c>
    </row>
    <row r="835" spans="2:6" x14ac:dyDescent="0.4">
      <c r="B835" s="12">
        <v>2</v>
      </c>
      <c r="C835" s="155">
        <v>3</v>
      </c>
      <c r="D835" s="12">
        <v>31</v>
      </c>
      <c r="E835" s="13">
        <v>8</v>
      </c>
      <c r="F835" s="12">
        <v>176</v>
      </c>
    </row>
    <row r="836" spans="2:6" x14ac:dyDescent="0.4">
      <c r="B836" s="12">
        <v>2</v>
      </c>
      <c r="C836" s="155">
        <v>3</v>
      </c>
      <c r="D836" s="12">
        <v>32</v>
      </c>
      <c r="E836" s="13">
        <v>8</v>
      </c>
      <c r="F836" s="12">
        <v>184</v>
      </c>
    </row>
    <row r="837" spans="2:6" x14ac:dyDescent="0.4">
      <c r="B837" s="12">
        <v>2</v>
      </c>
      <c r="C837" s="155">
        <v>3</v>
      </c>
      <c r="D837" s="12">
        <v>33</v>
      </c>
      <c r="E837" s="13">
        <v>9</v>
      </c>
      <c r="F837" s="12">
        <v>193</v>
      </c>
    </row>
    <row r="838" spans="2:6" x14ac:dyDescent="0.4">
      <c r="B838" s="12">
        <v>2</v>
      </c>
      <c r="C838" s="155">
        <v>3</v>
      </c>
      <c r="D838" s="12">
        <v>34</v>
      </c>
      <c r="E838" s="13">
        <v>9</v>
      </c>
      <c r="F838" s="12">
        <v>201</v>
      </c>
    </row>
    <row r="839" spans="2:6" x14ac:dyDescent="0.4">
      <c r="B839" s="12">
        <v>2</v>
      </c>
      <c r="C839" s="155">
        <v>3</v>
      </c>
      <c r="D839" s="12">
        <v>35</v>
      </c>
      <c r="E839" s="13">
        <v>10</v>
      </c>
      <c r="F839" s="12">
        <v>210</v>
      </c>
    </row>
    <row r="840" spans="2:6" x14ac:dyDescent="0.4">
      <c r="B840" s="12">
        <v>2</v>
      </c>
      <c r="C840" s="155">
        <v>3</v>
      </c>
      <c r="D840" s="12">
        <v>36</v>
      </c>
      <c r="E840" s="13">
        <v>8</v>
      </c>
      <c r="F840" s="12">
        <v>218</v>
      </c>
    </row>
    <row r="841" spans="2:6" x14ac:dyDescent="0.4">
      <c r="B841" s="12">
        <v>2</v>
      </c>
      <c r="C841" s="155">
        <v>3</v>
      </c>
      <c r="D841" s="12">
        <v>37</v>
      </c>
      <c r="E841" s="13">
        <v>8</v>
      </c>
      <c r="F841" s="12">
        <v>226</v>
      </c>
    </row>
    <row r="842" spans="2:6" x14ac:dyDescent="0.4">
      <c r="B842" s="12">
        <v>2</v>
      </c>
      <c r="C842" s="155">
        <v>3</v>
      </c>
      <c r="D842" s="12">
        <v>38</v>
      </c>
      <c r="E842" s="13">
        <v>8</v>
      </c>
      <c r="F842" s="12">
        <v>235</v>
      </c>
    </row>
    <row r="843" spans="2:6" x14ac:dyDescent="0.4">
      <c r="B843" s="12">
        <v>2</v>
      </c>
      <c r="C843" s="155">
        <v>3</v>
      </c>
      <c r="D843" s="12">
        <v>39</v>
      </c>
      <c r="E843" s="13">
        <v>9</v>
      </c>
      <c r="F843" s="12">
        <v>243</v>
      </c>
    </row>
    <row r="844" spans="2:6" x14ac:dyDescent="0.4">
      <c r="B844" s="12">
        <v>2</v>
      </c>
      <c r="C844" s="155">
        <v>3</v>
      </c>
      <c r="D844" s="12">
        <v>40</v>
      </c>
      <c r="E844" s="13">
        <v>9</v>
      </c>
      <c r="F844" s="12">
        <v>251</v>
      </c>
    </row>
    <row r="845" spans="2:6" x14ac:dyDescent="0.4">
      <c r="B845" s="12">
        <v>2</v>
      </c>
      <c r="C845" s="155">
        <v>3</v>
      </c>
      <c r="D845" s="12">
        <v>41</v>
      </c>
      <c r="E845" s="13">
        <v>8</v>
      </c>
      <c r="F845" s="12">
        <v>259</v>
      </c>
    </row>
    <row r="846" spans="2:6" x14ac:dyDescent="0.4">
      <c r="B846" s="12">
        <v>2</v>
      </c>
      <c r="C846" s="155">
        <v>3</v>
      </c>
      <c r="D846" s="12">
        <v>42</v>
      </c>
      <c r="E846" s="13">
        <v>8</v>
      </c>
      <c r="F846" s="12">
        <v>267</v>
      </c>
    </row>
    <row r="847" spans="2:6" x14ac:dyDescent="0.4">
      <c r="B847" s="12">
        <v>2</v>
      </c>
      <c r="C847" s="155">
        <v>3</v>
      </c>
      <c r="D847" s="12">
        <v>43</v>
      </c>
      <c r="E847" s="13">
        <v>8</v>
      </c>
      <c r="F847" s="12">
        <v>274</v>
      </c>
    </row>
    <row r="848" spans="2:6" x14ac:dyDescent="0.4">
      <c r="B848" s="12">
        <v>2</v>
      </c>
      <c r="C848" s="155">
        <v>3</v>
      </c>
      <c r="D848" s="12">
        <v>44</v>
      </c>
      <c r="E848" s="13">
        <v>8</v>
      </c>
      <c r="F848" s="12">
        <v>282</v>
      </c>
    </row>
    <row r="849" spans="2:6" x14ac:dyDescent="0.4">
      <c r="B849" s="12">
        <v>2</v>
      </c>
      <c r="C849" s="155">
        <v>3</v>
      </c>
      <c r="D849" s="12">
        <v>45</v>
      </c>
      <c r="E849" s="13">
        <v>8</v>
      </c>
      <c r="F849" s="12">
        <v>290</v>
      </c>
    </row>
    <row r="850" spans="2:6" x14ac:dyDescent="0.4">
      <c r="B850" s="12">
        <v>2</v>
      </c>
      <c r="C850" s="155">
        <v>3</v>
      </c>
      <c r="D850" s="12">
        <v>46</v>
      </c>
      <c r="E850" s="13">
        <v>7</v>
      </c>
      <c r="F850" s="12">
        <v>297</v>
      </c>
    </row>
    <row r="851" spans="2:6" x14ac:dyDescent="0.4">
      <c r="B851" s="12">
        <v>2</v>
      </c>
      <c r="C851" s="155">
        <v>3</v>
      </c>
      <c r="D851" s="12">
        <v>47</v>
      </c>
      <c r="E851" s="13">
        <v>7</v>
      </c>
      <c r="F851" s="12">
        <v>304</v>
      </c>
    </row>
    <row r="852" spans="2:6" x14ac:dyDescent="0.4">
      <c r="B852" s="12">
        <v>2</v>
      </c>
      <c r="C852" s="155">
        <v>3</v>
      </c>
      <c r="D852" s="12">
        <v>48</v>
      </c>
      <c r="E852" s="13">
        <v>7</v>
      </c>
      <c r="F852" s="12">
        <v>311</v>
      </c>
    </row>
    <row r="853" spans="2:6" x14ac:dyDescent="0.4">
      <c r="B853" s="12">
        <v>2</v>
      </c>
      <c r="C853" s="155">
        <v>3</v>
      </c>
      <c r="D853" s="12">
        <v>49</v>
      </c>
      <c r="E853" s="13">
        <v>7</v>
      </c>
      <c r="F853" s="12">
        <v>318</v>
      </c>
    </row>
    <row r="854" spans="2:6" x14ac:dyDescent="0.4">
      <c r="B854" s="12">
        <v>2</v>
      </c>
      <c r="C854" s="155">
        <v>3</v>
      </c>
      <c r="D854" s="12">
        <v>50</v>
      </c>
      <c r="E854" s="13">
        <v>7</v>
      </c>
      <c r="F854" s="12">
        <v>325</v>
      </c>
    </row>
    <row r="855" spans="2:6" x14ac:dyDescent="0.4">
      <c r="B855" s="12">
        <v>2</v>
      </c>
      <c r="C855" s="155">
        <v>3</v>
      </c>
      <c r="D855" s="12">
        <v>51</v>
      </c>
      <c r="E855" s="13">
        <v>6</v>
      </c>
      <c r="F855" s="12">
        <v>331</v>
      </c>
    </row>
    <row r="856" spans="2:6" x14ac:dyDescent="0.4">
      <c r="B856" s="12">
        <v>2</v>
      </c>
      <c r="C856" s="155">
        <v>3</v>
      </c>
      <c r="D856" s="12">
        <v>52</v>
      </c>
      <c r="E856" s="13">
        <v>6</v>
      </c>
      <c r="F856" s="12">
        <v>338</v>
      </c>
    </row>
    <row r="857" spans="2:6" x14ac:dyDescent="0.4">
      <c r="B857" s="12">
        <v>2</v>
      </c>
      <c r="C857" s="155">
        <v>3</v>
      </c>
      <c r="D857" s="12">
        <v>53</v>
      </c>
      <c r="E857" s="13">
        <v>7</v>
      </c>
      <c r="F857" s="12">
        <v>344</v>
      </c>
    </row>
    <row r="858" spans="2:6" x14ac:dyDescent="0.4">
      <c r="B858" s="12">
        <v>2</v>
      </c>
      <c r="C858" s="155">
        <v>3</v>
      </c>
      <c r="D858" s="12">
        <v>54</v>
      </c>
      <c r="E858" s="13">
        <v>7</v>
      </c>
      <c r="F858" s="12">
        <v>351</v>
      </c>
    </row>
    <row r="859" spans="2:6" x14ac:dyDescent="0.4">
      <c r="B859" s="12">
        <v>2</v>
      </c>
      <c r="C859" s="155">
        <v>3</v>
      </c>
      <c r="D859" s="12">
        <v>55</v>
      </c>
      <c r="E859" s="13">
        <v>7</v>
      </c>
      <c r="F859" s="12">
        <v>357</v>
      </c>
    </row>
    <row r="860" spans="2:6" x14ac:dyDescent="0.4">
      <c r="B860" s="12">
        <v>2</v>
      </c>
      <c r="C860" s="155">
        <v>3</v>
      </c>
      <c r="D860" s="12">
        <v>56</v>
      </c>
      <c r="E860" s="13">
        <v>6</v>
      </c>
      <c r="F860" s="12">
        <v>363</v>
      </c>
    </row>
    <row r="861" spans="2:6" x14ac:dyDescent="0.4">
      <c r="B861" s="12">
        <v>2</v>
      </c>
      <c r="C861" s="155">
        <v>3</v>
      </c>
      <c r="D861" s="12">
        <v>57</v>
      </c>
      <c r="E861" s="13">
        <v>6</v>
      </c>
      <c r="F861" s="12">
        <v>369</v>
      </c>
    </row>
    <row r="862" spans="2:6" x14ac:dyDescent="0.4">
      <c r="B862" s="12">
        <v>2</v>
      </c>
      <c r="C862" s="155">
        <v>3</v>
      </c>
      <c r="D862" s="12">
        <v>58</v>
      </c>
      <c r="E862" s="13">
        <v>6</v>
      </c>
      <c r="F862" s="12">
        <v>376</v>
      </c>
    </row>
    <row r="863" spans="2:6" x14ac:dyDescent="0.4">
      <c r="B863" s="12">
        <v>2</v>
      </c>
      <c r="C863" s="155">
        <v>3</v>
      </c>
      <c r="D863" s="12">
        <v>59</v>
      </c>
      <c r="E863" s="13">
        <v>6</v>
      </c>
      <c r="F863" s="12">
        <v>382</v>
      </c>
    </row>
    <row r="864" spans="2:6" x14ac:dyDescent="0.4">
      <c r="B864" s="12">
        <v>2</v>
      </c>
      <c r="C864" s="155">
        <v>3</v>
      </c>
      <c r="D864" s="12">
        <v>60</v>
      </c>
      <c r="E864" s="13">
        <v>7</v>
      </c>
      <c r="F864" s="12">
        <v>388</v>
      </c>
    </row>
    <row r="865" spans="2:6" x14ac:dyDescent="0.4">
      <c r="B865" s="12">
        <v>2</v>
      </c>
      <c r="C865" s="155">
        <v>3</v>
      </c>
      <c r="D865" s="12">
        <v>61</v>
      </c>
      <c r="E865" s="13">
        <v>5</v>
      </c>
      <c r="F865" s="12">
        <v>394</v>
      </c>
    </row>
    <row r="866" spans="2:6" x14ac:dyDescent="0.4">
      <c r="B866" s="12">
        <v>2</v>
      </c>
      <c r="C866" s="155">
        <v>3</v>
      </c>
      <c r="D866" s="12">
        <v>62</v>
      </c>
      <c r="E866" s="13">
        <v>5</v>
      </c>
      <c r="F866" s="12">
        <v>399</v>
      </c>
    </row>
    <row r="867" spans="2:6" x14ac:dyDescent="0.4">
      <c r="B867" s="12">
        <v>2</v>
      </c>
      <c r="C867" s="155">
        <v>3</v>
      </c>
      <c r="D867" s="12">
        <v>63</v>
      </c>
      <c r="E867" s="13">
        <v>5</v>
      </c>
      <c r="F867" s="12">
        <v>404</v>
      </c>
    </row>
    <row r="868" spans="2:6" x14ac:dyDescent="0.4">
      <c r="B868" s="12">
        <v>2</v>
      </c>
      <c r="C868" s="155">
        <v>3</v>
      </c>
      <c r="D868" s="12">
        <v>64</v>
      </c>
      <c r="E868" s="13">
        <v>5</v>
      </c>
      <c r="F868" s="12">
        <v>410</v>
      </c>
    </row>
    <row r="869" spans="2:6" x14ac:dyDescent="0.4">
      <c r="B869" s="12">
        <v>2</v>
      </c>
      <c r="C869" s="155">
        <v>3</v>
      </c>
      <c r="D869" s="12">
        <v>65</v>
      </c>
      <c r="E869" s="13">
        <v>5</v>
      </c>
      <c r="F869" s="12">
        <v>415</v>
      </c>
    </row>
    <row r="870" spans="2:6" x14ac:dyDescent="0.4">
      <c r="B870" s="12">
        <v>2</v>
      </c>
      <c r="C870" s="155">
        <v>3</v>
      </c>
      <c r="D870" s="12">
        <v>66</v>
      </c>
      <c r="E870" s="13">
        <v>4</v>
      </c>
      <c r="F870" s="12">
        <v>419</v>
      </c>
    </row>
    <row r="871" spans="2:6" x14ac:dyDescent="0.4">
      <c r="B871" s="12">
        <v>2</v>
      </c>
      <c r="C871" s="155">
        <v>3</v>
      </c>
      <c r="D871" s="12">
        <v>67</v>
      </c>
      <c r="E871" s="13">
        <v>4</v>
      </c>
      <c r="F871" s="12">
        <v>423</v>
      </c>
    </row>
    <row r="872" spans="2:6" x14ac:dyDescent="0.4">
      <c r="B872" s="12">
        <v>2</v>
      </c>
      <c r="C872" s="155">
        <v>3</v>
      </c>
      <c r="D872" s="12">
        <v>68</v>
      </c>
      <c r="E872" s="13">
        <v>4</v>
      </c>
      <c r="F872" s="12">
        <v>427</v>
      </c>
    </row>
    <row r="873" spans="2:6" x14ac:dyDescent="0.4">
      <c r="B873" s="12">
        <v>2</v>
      </c>
      <c r="C873" s="155">
        <v>3</v>
      </c>
      <c r="D873" s="12">
        <v>69</v>
      </c>
      <c r="E873" s="13">
        <v>4</v>
      </c>
      <c r="F873" s="12">
        <v>431</v>
      </c>
    </row>
    <row r="874" spans="2:6" x14ac:dyDescent="0.4">
      <c r="B874" s="12">
        <v>2</v>
      </c>
      <c r="C874" s="155">
        <v>3</v>
      </c>
      <c r="D874" s="12">
        <v>70</v>
      </c>
      <c r="E874" s="13">
        <v>4</v>
      </c>
      <c r="F874" s="12">
        <v>435</v>
      </c>
    </row>
    <row r="875" spans="2:6" x14ac:dyDescent="0.4">
      <c r="B875" s="12">
        <v>2</v>
      </c>
      <c r="C875" s="155">
        <v>3</v>
      </c>
      <c r="D875" s="12">
        <v>71</v>
      </c>
      <c r="E875" s="13">
        <v>4</v>
      </c>
      <c r="F875" s="12">
        <v>439</v>
      </c>
    </row>
    <row r="876" spans="2:6" x14ac:dyDescent="0.4">
      <c r="B876" s="12">
        <v>2</v>
      </c>
      <c r="C876" s="155">
        <v>3</v>
      </c>
      <c r="D876" s="12">
        <v>72</v>
      </c>
      <c r="E876" s="13">
        <v>4</v>
      </c>
      <c r="F876" s="12">
        <v>443</v>
      </c>
    </row>
    <row r="877" spans="2:6" x14ac:dyDescent="0.4">
      <c r="B877" s="12">
        <v>2</v>
      </c>
      <c r="C877" s="155">
        <v>3</v>
      </c>
      <c r="D877" s="12">
        <v>73</v>
      </c>
      <c r="E877" s="13">
        <v>4</v>
      </c>
      <c r="F877" s="12">
        <v>447</v>
      </c>
    </row>
    <row r="878" spans="2:6" x14ac:dyDescent="0.4">
      <c r="B878" s="12">
        <v>2</v>
      </c>
      <c r="C878" s="155">
        <v>3</v>
      </c>
      <c r="D878" s="12">
        <v>74</v>
      </c>
      <c r="E878" s="13">
        <v>4</v>
      </c>
      <c r="F878" s="12">
        <v>451</v>
      </c>
    </row>
    <row r="879" spans="2:6" x14ac:dyDescent="0.4">
      <c r="B879" s="12">
        <v>2</v>
      </c>
      <c r="C879" s="155">
        <v>3</v>
      </c>
      <c r="D879" s="12">
        <v>75</v>
      </c>
      <c r="E879" s="13">
        <v>4</v>
      </c>
      <c r="F879" s="12">
        <v>455</v>
      </c>
    </row>
    <row r="880" spans="2:6" x14ac:dyDescent="0.4">
      <c r="B880" s="12">
        <v>2</v>
      </c>
      <c r="C880" s="155">
        <v>3</v>
      </c>
      <c r="D880" s="12">
        <v>76</v>
      </c>
      <c r="E880" s="13">
        <v>3</v>
      </c>
      <c r="F880" s="12">
        <v>458</v>
      </c>
    </row>
    <row r="881" spans="2:6" x14ac:dyDescent="0.4">
      <c r="B881" s="12">
        <v>2</v>
      </c>
      <c r="C881" s="155">
        <v>3</v>
      </c>
      <c r="D881" s="12">
        <v>77</v>
      </c>
      <c r="E881" s="13">
        <v>3</v>
      </c>
      <c r="F881" s="12">
        <v>461</v>
      </c>
    </row>
    <row r="882" spans="2:6" x14ac:dyDescent="0.4">
      <c r="B882" s="12">
        <v>2</v>
      </c>
      <c r="C882" s="155">
        <v>3</v>
      </c>
      <c r="D882" s="12">
        <v>78</v>
      </c>
      <c r="E882" s="13">
        <v>3</v>
      </c>
      <c r="F882" s="12">
        <v>464</v>
      </c>
    </row>
    <row r="883" spans="2:6" x14ac:dyDescent="0.4">
      <c r="B883" s="12">
        <v>2</v>
      </c>
      <c r="C883" s="155">
        <v>3</v>
      </c>
      <c r="D883" s="12">
        <v>79</v>
      </c>
      <c r="E883" s="13">
        <v>3</v>
      </c>
      <c r="F883" s="12">
        <v>467</v>
      </c>
    </row>
    <row r="884" spans="2:6" x14ac:dyDescent="0.4">
      <c r="B884" s="12">
        <v>2</v>
      </c>
      <c r="C884" s="155">
        <v>3</v>
      </c>
      <c r="D884" s="12">
        <v>80</v>
      </c>
      <c r="E884" s="13">
        <v>3</v>
      </c>
      <c r="F884" s="12">
        <v>470</v>
      </c>
    </row>
    <row r="885" spans="2:6" x14ac:dyDescent="0.4">
      <c r="B885" s="12">
        <v>2</v>
      </c>
      <c r="C885" s="155">
        <v>3</v>
      </c>
      <c r="D885" s="12">
        <v>81</v>
      </c>
      <c r="E885" s="13">
        <v>2</v>
      </c>
      <c r="F885" s="12">
        <v>472</v>
      </c>
    </row>
    <row r="886" spans="2:6" x14ac:dyDescent="0.4">
      <c r="B886" s="12">
        <v>2</v>
      </c>
      <c r="C886" s="155">
        <v>3</v>
      </c>
      <c r="D886" s="12">
        <v>82</v>
      </c>
      <c r="E886" s="13">
        <v>2</v>
      </c>
      <c r="F886" s="12">
        <v>474</v>
      </c>
    </row>
    <row r="887" spans="2:6" x14ac:dyDescent="0.4">
      <c r="B887" s="12">
        <v>2</v>
      </c>
      <c r="C887" s="155">
        <v>3</v>
      </c>
      <c r="D887" s="12">
        <v>83</v>
      </c>
      <c r="E887" s="13">
        <v>2</v>
      </c>
      <c r="F887" s="12">
        <v>476</v>
      </c>
    </row>
    <row r="888" spans="2:6" x14ac:dyDescent="0.4">
      <c r="B888" s="12">
        <v>2</v>
      </c>
      <c r="C888" s="155">
        <v>3</v>
      </c>
      <c r="D888" s="12">
        <v>84</v>
      </c>
      <c r="E888" s="13">
        <v>2</v>
      </c>
      <c r="F888" s="12">
        <v>478</v>
      </c>
    </row>
    <row r="889" spans="2:6" x14ac:dyDescent="0.4">
      <c r="B889" s="12">
        <v>2</v>
      </c>
      <c r="C889" s="155">
        <v>3</v>
      </c>
      <c r="D889" s="12">
        <v>85</v>
      </c>
      <c r="E889" s="13">
        <v>2</v>
      </c>
      <c r="F889" s="12">
        <v>480</v>
      </c>
    </row>
    <row r="890" spans="2:6" x14ac:dyDescent="0.4">
      <c r="B890" s="12">
        <v>2</v>
      </c>
      <c r="C890" s="155">
        <v>3</v>
      </c>
      <c r="D890" s="12">
        <v>86</v>
      </c>
      <c r="E890" s="13">
        <v>2</v>
      </c>
      <c r="F890" s="12">
        <v>482</v>
      </c>
    </row>
    <row r="891" spans="2:6" x14ac:dyDescent="0.4">
      <c r="B891" s="12">
        <v>2</v>
      </c>
      <c r="C891" s="155">
        <v>3</v>
      </c>
      <c r="D891" s="12">
        <v>87</v>
      </c>
      <c r="E891" s="13">
        <v>2</v>
      </c>
      <c r="F891" s="12">
        <v>484</v>
      </c>
    </row>
    <row r="892" spans="2:6" x14ac:dyDescent="0.4">
      <c r="B892" s="12">
        <v>2</v>
      </c>
      <c r="C892" s="155">
        <v>3</v>
      </c>
      <c r="D892" s="12">
        <v>88</v>
      </c>
      <c r="E892" s="13">
        <v>2</v>
      </c>
      <c r="F892" s="12">
        <v>486</v>
      </c>
    </row>
    <row r="893" spans="2:6" x14ac:dyDescent="0.4">
      <c r="B893" s="12">
        <v>2</v>
      </c>
      <c r="C893" s="155">
        <v>3</v>
      </c>
      <c r="D893" s="12">
        <v>89</v>
      </c>
      <c r="E893" s="13">
        <v>2</v>
      </c>
      <c r="F893" s="12">
        <v>488</v>
      </c>
    </row>
    <row r="894" spans="2:6" x14ac:dyDescent="0.4">
      <c r="B894" s="12">
        <v>2</v>
      </c>
      <c r="C894" s="155">
        <v>3</v>
      </c>
      <c r="D894" s="12">
        <v>90</v>
      </c>
      <c r="E894" s="13">
        <v>2</v>
      </c>
      <c r="F894" s="12">
        <v>490</v>
      </c>
    </row>
    <row r="895" spans="2:6" x14ac:dyDescent="0.4">
      <c r="B895" s="12">
        <v>2</v>
      </c>
      <c r="C895" s="155">
        <v>3</v>
      </c>
      <c r="D895" s="12">
        <v>91</v>
      </c>
      <c r="E895" s="13">
        <v>2</v>
      </c>
      <c r="F895" s="12">
        <v>492</v>
      </c>
    </row>
    <row r="896" spans="2:6" x14ac:dyDescent="0.4">
      <c r="B896" s="12">
        <v>2</v>
      </c>
      <c r="C896" s="155">
        <v>3</v>
      </c>
      <c r="D896" s="12">
        <v>92</v>
      </c>
      <c r="E896" s="13">
        <v>2</v>
      </c>
      <c r="F896" s="12">
        <v>494</v>
      </c>
    </row>
    <row r="897" spans="2:6" x14ac:dyDescent="0.4">
      <c r="B897" s="12">
        <v>2</v>
      </c>
      <c r="C897" s="155">
        <v>3</v>
      </c>
      <c r="D897" s="12">
        <v>93</v>
      </c>
      <c r="E897" s="13">
        <v>2</v>
      </c>
      <c r="F897" s="12">
        <v>496</v>
      </c>
    </row>
    <row r="898" spans="2:6" x14ac:dyDescent="0.4">
      <c r="B898" s="12">
        <v>2</v>
      </c>
      <c r="C898" s="155">
        <v>3</v>
      </c>
      <c r="D898" s="12">
        <v>94</v>
      </c>
      <c r="E898" s="13">
        <v>2</v>
      </c>
      <c r="F898" s="12">
        <v>498</v>
      </c>
    </row>
    <row r="899" spans="2:6" x14ac:dyDescent="0.4">
      <c r="B899" s="12">
        <v>2</v>
      </c>
      <c r="C899" s="155">
        <v>3</v>
      </c>
      <c r="D899" s="12">
        <v>95</v>
      </c>
      <c r="E899" s="13">
        <v>2</v>
      </c>
      <c r="F899" s="12">
        <v>500</v>
      </c>
    </row>
    <row r="900" spans="2:6" x14ac:dyDescent="0.4">
      <c r="B900" s="12">
        <v>2</v>
      </c>
      <c r="C900" s="155">
        <v>3</v>
      </c>
      <c r="D900" s="12">
        <v>96</v>
      </c>
      <c r="E900" s="13">
        <v>1</v>
      </c>
      <c r="F900" s="12">
        <v>501</v>
      </c>
    </row>
    <row r="901" spans="2:6" x14ac:dyDescent="0.4">
      <c r="B901" s="12">
        <v>2</v>
      </c>
      <c r="C901" s="155">
        <v>3</v>
      </c>
      <c r="D901" s="12">
        <v>97</v>
      </c>
      <c r="E901" s="13">
        <v>1</v>
      </c>
      <c r="F901" s="12">
        <v>502</v>
      </c>
    </row>
    <row r="902" spans="2:6" x14ac:dyDescent="0.4">
      <c r="B902" s="12">
        <v>2</v>
      </c>
      <c r="C902" s="155">
        <v>3</v>
      </c>
      <c r="D902" s="12">
        <v>98</v>
      </c>
      <c r="E902" s="13">
        <v>1</v>
      </c>
      <c r="F902" s="12">
        <v>503</v>
      </c>
    </row>
    <row r="903" spans="2:6" x14ac:dyDescent="0.4">
      <c r="B903" s="12">
        <v>2</v>
      </c>
      <c r="C903" s="155">
        <v>3</v>
      </c>
      <c r="D903" s="12">
        <v>99</v>
      </c>
      <c r="E903" s="13">
        <v>1</v>
      </c>
      <c r="F903" s="12">
        <v>504</v>
      </c>
    </row>
    <row r="904" spans="2:6" x14ac:dyDescent="0.4">
      <c r="B904" s="12">
        <v>2</v>
      </c>
      <c r="C904" s="155">
        <v>3</v>
      </c>
      <c r="D904" s="12">
        <v>100</v>
      </c>
      <c r="E904" s="13">
        <v>1</v>
      </c>
      <c r="F904" s="12">
        <v>505</v>
      </c>
    </row>
    <row r="905" spans="2:6" x14ac:dyDescent="0.4">
      <c r="B905" s="12">
        <v>2</v>
      </c>
      <c r="C905" s="155">
        <v>3</v>
      </c>
      <c r="D905" s="12">
        <v>101</v>
      </c>
      <c r="E905" s="13">
        <v>1</v>
      </c>
      <c r="F905" s="12">
        <v>506</v>
      </c>
    </row>
    <row r="906" spans="2:6" x14ac:dyDescent="0.4">
      <c r="B906" s="12">
        <v>2</v>
      </c>
      <c r="C906" s="155">
        <v>3</v>
      </c>
      <c r="D906" s="12">
        <v>102</v>
      </c>
      <c r="E906" s="13">
        <v>1</v>
      </c>
      <c r="F906" s="12">
        <v>507</v>
      </c>
    </row>
    <row r="907" spans="2:6" x14ac:dyDescent="0.4">
      <c r="B907" s="12">
        <v>2</v>
      </c>
      <c r="C907" s="155">
        <v>3</v>
      </c>
      <c r="D907" s="12">
        <v>103</v>
      </c>
      <c r="E907" s="13">
        <v>1</v>
      </c>
      <c r="F907" s="12">
        <v>508</v>
      </c>
    </row>
    <row r="908" spans="2:6" x14ac:dyDescent="0.4">
      <c r="B908" s="12">
        <v>2</v>
      </c>
      <c r="C908" s="155">
        <v>3</v>
      </c>
      <c r="D908" s="12">
        <v>104</v>
      </c>
      <c r="E908" s="13">
        <v>1</v>
      </c>
      <c r="F908" s="12">
        <v>509</v>
      </c>
    </row>
    <row r="909" spans="2:6" x14ac:dyDescent="0.4">
      <c r="B909" s="12">
        <v>2</v>
      </c>
      <c r="C909" s="155">
        <v>3</v>
      </c>
      <c r="D909" s="12">
        <v>105</v>
      </c>
      <c r="E909" s="13">
        <v>1</v>
      </c>
      <c r="F909" s="12">
        <v>510</v>
      </c>
    </row>
    <row r="910" spans="2:6" x14ac:dyDescent="0.4">
      <c r="B910" s="12">
        <v>2</v>
      </c>
      <c r="C910" s="155">
        <v>3</v>
      </c>
      <c r="D910" s="12">
        <v>106</v>
      </c>
      <c r="E910" s="13">
        <v>1</v>
      </c>
      <c r="F910" s="12">
        <v>511</v>
      </c>
    </row>
    <row r="911" spans="2:6" x14ac:dyDescent="0.4">
      <c r="B911" s="12">
        <v>2</v>
      </c>
      <c r="C911" s="155">
        <v>3</v>
      </c>
      <c r="D911" s="12">
        <v>107</v>
      </c>
      <c r="E911" s="13">
        <v>1</v>
      </c>
      <c r="F911" s="12">
        <v>512</v>
      </c>
    </row>
    <row r="912" spans="2:6" x14ac:dyDescent="0.4">
      <c r="B912" s="12">
        <v>2</v>
      </c>
      <c r="C912" s="155">
        <v>3</v>
      </c>
      <c r="D912" s="12">
        <v>108</v>
      </c>
      <c r="E912" s="13">
        <v>1</v>
      </c>
      <c r="F912" s="12">
        <v>513</v>
      </c>
    </row>
    <row r="913" spans="2:6" x14ac:dyDescent="0.4">
      <c r="B913" s="12">
        <v>2</v>
      </c>
      <c r="C913" s="155">
        <v>3</v>
      </c>
      <c r="D913" s="12">
        <v>109</v>
      </c>
      <c r="E913" s="13">
        <v>1</v>
      </c>
      <c r="F913" s="12">
        <v>514</v>
      </c>
    </row>
    <row r="914" spans="2:6" x14ac:dyDescent="0.4">
      <c r="B914" s="12">
        <v>2</v>
      </c>
      <c r="C914" s="155">
        <v>3</v>
      </c>
      <c r="D914" s="12">
        <v>110</v>
      </c>
      <c r="E914" s="13">
        <v>1</v>
      </c>
      <c r="F914" s="12">
        <v>515</v>
      </c>
    </row>
    <row r="915" spans="2:6" x14ac:dyDescent="0.4">
      <c r="B915" s="12">
        <v>2</v>
      </c>
      <c r="C915" s="155">
        <v>3</v>
      </c>
      <c r="D915" s="12">
        <v>111</v>
      </c>
      <c r="E915" s="13">
        <v>1</v>
      </c>
      <c r="F915" s="12">
        <v>516</v>
      </c>
    </row>
    <row r="916" spans="2:6" x14ac:dyDescent="0.4">
      <c r="B916" s="12">
        <v>2</v>
      </c>
      <c r="C916" s="155">
        <v>3</v>
      </c>
      <c r="D916" s="12">
        <v>112</v>
      </c>
      <c r="E916" s="13">
        <v>1</v>
      </c>
      <c r="F916" s="12">
        <v>517</v>
      </c>
    </row>
    <row r="917" spans="2:6" x14ac:dyDescent="0.4">
      <c r="B917" s="12">
        <v>2</v>
      </c>
      <c r="C917" s="155">
        <v>3</v>
      </c>
      <c r="D917" s="12">
        <v>113</v>
      </c>
      <c r="E917" s="13">
        <v>1</v>
      </c>
      <c r="F917" s="12">
        <v>518</v>
      </c>
    </row>
    <row r="918" spans="2:6" x14ac:dyDescent="0.4">
      <c r="B918" s="12">
        <v>2</v>
      </c>
      <c r="C918" s="155">
        <v>3</v>
      </c>
      <c r="D918" s="12">
        <v>114</v>
      </c>
      <c r="E918" s="13">
        <v>1</v>
      </c>
      <c r="F918" s="12">
        <v>519</v>
      </c>
    </row>
    <row r="919" spans="2:6" x14ac:dyDescent="0.4">
      <c r="B919" s="12">
        <v>2</v>
      </c>
      <c r="C919" s="155">
        <v>3</v>
      </c>
      <c r="D919" s="12">
        <v>115</v>
      </c>
      <c r="E919" s="13">
        <v>1</v>
      </c>
      <c r="F919" s="12">
        <v>520</v>
      </c>
    </row>
    <row r="920" spans="2:6" x14ac:dyDescent="0.4">
      <c r="B920" s="12">
        <v>2</v>
      </c>
      <c r="C920" s="155">
        <v>3</v>
      </c>
      <c r="D920" s="12">
        <v>116</v>
      </c>
      <c r="E920" s="13">
        <v>1</v>
      </c>
      <c r="F920" s="12">
        <v>521</v>
      </c>
    </row>
    <row r="921" spans="2:6" x14ac:dyDescent="0.4">
      <c r="B921" s="12">
        <v>2</v>
      </c>
      <c r="C921" s="155">
        <v>3</v>
      </c>
      <c r="D921" s="12">
        <v>117</v>
      </c>
      <c r="E921" s="13">
        <v>1</v>
      </c>
      <c r="F921" s="12">
        <v>522</v>
      </c>
    </row>
    <row r="922" spans="2:6" x14ac:dyDescent="0.4">
      <c r="B922" s="12">
        <v>2</v>
      </c>
      <c r="C922" s="155">
        <v>3</v>
      </c>
      <c r="D922" s="12">
        <v>118</v>
      </c>
      <c r="E922" s="13">
        <v>1</v>
      </c>
      <c r="F922" s="12">
        <v>523</v>
      </c>
    </row>
    <row r="923" spans="2:6" x14ac:dyDescent="0.4">
      <c r="B923" s="12">
        <v>2</v>
      </c>
      <c r="C923" s="155">
        <v>3</v>
      </c>
      <c r="D923" s="12">
        <v>119</v>
      </c>
      <c r="E923" s="13">
        <v>1</v>
      </c>
      <c r="F923" s="12">
        <v>524</v>
      </c>
    </row>
    <row r="924" spans="2:6" x14ac:dyDescent="0.4">
      <c r="B924" s="12">
        <v>2</v>
      </c>
      <c r="C924" s="155">
        <v>3</v>
      </c>
      <c r="D924" s="12">
        <v>120</v>
      </c>
      <c r="E924" s="13">
        <v>1</v>
      </c>
      <c r="F924" s="12">
        <v>525</v>
      </c>
    </row>
    <row r="925" spans="2:6" x14ac:dyDescent="0.4">
      <c r="B925" s="10">
        <v>2</v>
      </c>
      <c r="C925" s="10">
        <v>4</v>
      </c>
      <c r="D925" s="10">
        <v>1</v>
      </c>
      <c r="E925" s="11">
        <v>0</v>
      </c>
      <c r="F925" s="10">
        <v>0</v>
      </c>
    </row>
    <row r="926" spans="2:6" x14ac:dyDescent="0.4">
      <c r="B926" s="10">
        <v>2</v>
      </c>
      <c r="C926" s="10">
        <v>4</v>
      </c>
      <c r="D926" s="10">
        <v>2</v>
      </c>
      <c r="E926" s="11">
        <v>1</v>
      </c>
      <c r="F926" s="10">
        <v>0</v>
      </c>
    </row>
    <row r="927" spans="2:6" x14ac:dyDescent="0.4">
      <c r="B927" s="10">
        <v>2</v>
      </c>
      <c r="C927" s="10">
        <v>4</v>
      </c>
      <c r="D927" s="10">
        <v>3</v>
      </c>
      <c r="E927" s="11">
        <v>1</v>
      </c>
      <c r="F927" s="10">
        <v>1</v>
      </c>
    </row>
    <row r="928" spans="2:6" x14ac:dyDescent="0.4">
      <c r="B928" s="10">
        <v>2</v>
      </c>
      <c r="C928" s="10">
        <v>4</v>
      </c>
      <c r="D928" s="10">
        <v>4</v>
      </c>
      <c r="E928" s="11">
        <v>1</v>
      </c>
      <c r="F928" s="10">
        <v>2</v>
      </c>
    </row>
    <row r="929" spans="2:6" x14ac:dyDescent="0.4">
      <c r="B929" s="10">
        <v>2</v>
      </c>
      <c r="C929" s="10">
        <v>4</v>
      </c>
      <c r="D929" s="10">
        <v>5</v>
      </c>
      <c r="E929" s="11">
        <v>1</v>
      </c>
      <c r="F929" s="10">
        <v>3</v>
      </c>
    </row>
    <row r="930" spans="2:6" x14ac:dyDescent="0.4">
      <c r="B930" s="10">
        <v>2</v>
      </c>
      <c r="C930" s="10">
        <v>4</v>
      </c>
      <c r="D930" s="10">
        <v>6</v>
      </c>
      <c r="E930" s="11">
        <v>2</v>
      </c>
      <c r="F930" s="10">
        <v>4</v>
      </c>
    </row>
    <row r="931" spans="2:6" x14ac:dyDescent="0.4">
      <c r="B931" s="10">
        <v>2</v>
      </c>
      <c r="C931" s="10">
        <v>4</v>
      </c>
      <c r="D931" s="10">
        <v>7</v>
      </c>
      <c r="E931" s="11">
        <v>2</v>
      </c>
      <c r="F931" s="10">
        <v>6</v>
      </c>
    </row>
    <row r="932" spans="2:6" x14ac:dyDescent="0.4">
      <c r="B932" s="10">
        <v>2</v>
      </c>
      <c r="C932" s="10">
        <v>4</v>
      </c>
      <c r="D932" s="10">
        <v>8</v>
      </c>
      <c r="E932" s="11">
        <v>2</v>
      </c>
      <c r="F932" s="10">
        <v>8</v>
      </c>
    </row>
    <row r="933" spans="2:6" x14ac:dyDescent="0.4">
      <c r="B933" s="10">
        <v>2</v>
      </c>
      <c r="C933" s="10">
        <v>4</v>
      </c>
      <c r="D933" s="10">
        <v>9</v>
      </c>
      <c r="E933" s="11">
        <v>2</v>
      </c>
      <c r="F933" s="10">
        <v>10</v>
      </c>
    </row>
    <row r="934" spans="2:6" x14ac:dyDescent="0.4">
      <c r="B934" s="10">
        <v>2</v>
      </c>
      <c r="C934" s="10">
        <v>4</v>
      </c>
      <c r="D934" s="10">
        <v>10</v>
      </c>
      <c r="E934" s="11">
        <v>3</v>
      </c>
      <c r="F934" s="10">
        <v>12</v>
      </c>
    </row>
    <row r="935" spans="2:6" x14ac:dyDescent="0.4">
      <c r="B935" s="10">
        <v>2</v>
      </c>
      <c r="C935" s="10">
        <v>4</v>
      </c>
      <c r="D935" s="10">
        <v>11</v>
      </c>
      <c r="E935" s="11">
        <v>2</v>
      </c>
      <c r="F935" s="10">
        <v>15</v>
      </c>
    </row>
    <row r="936" spans="2:6" x14ac:dyDescent="0.4">
      <c r="B936" s="10">
        <v>2</v>
      </c>
      <c r="C936" s="10">
        <v>4</v>
      </c>
      <c r="D936" s="10">
        <v>12</v>
      </c>
      <c r="E936" s="11">
        <v>3</v>
      </c>
      <c r="F936" s="10">
        <v>17</v>
      </c>
    </row>
    <row r="937" spans="2:6" x14ac:dyDescent="0.4">
      <c r="B937" s="10">
        <v>2</v>
      </c>
      <c r="C937" s="10">
        <v>4</v>
      </c>
      <c r="D937" s="10">
        <v>13</v>
      </c>
      <c r="E937" s="11">
        <v>4</v>
      </c>
      <c r="F937" s="10">
        <v>20</v>
      </c>
    </row>
    <row r="938" spans="2:6" x14ac:dyDescent="0.4">
      <c r="B938" s="10">
        <v>2</v>
      </c>
      <c r="C938" s="10">
        <v>4</v>
      </c>
      <c r="D938" s="10">
        <v>14</v>
      </c>
      <c r="E938" s="11">
        <v>3</v>
      </c>
      <c r="F938" s="10">
        <v>24</v>
      </c>
    </row>
    <row r="939" spans="2:6" x14ac:dyDescent="0.4">
      <c r="B939" s="12">
        <v>2</v>
      </c>
      <c r="C939" s="155">
        <v>4</v>
      </c>
      <c r="D939" s="12">
        <v>15</v>
      </c>
      <c r="E939" s="13">
        <v>3</v>
      </c>
      <c r="F939" s="12">
        <v>27</v>
      </c>
    </row>
    <row r="940" spans="2:6" x14ac:dyDescent="0.4">
      <c r="B940" s="12">
        <v>2</v>
      </c>
      <c r="C940" s="155">
        <v>4</v>
      </c>
      <c r="D940" s="12">
        <v>16</v>
      </c>
      <c r="E940" s="13">
        <v>3</v>
      </c>
      <c r="F940" s="12">
        <v>33</v>
      </c>
    </row>
    <row r="941" spans="2:6" x14ac:dyDescent="0.4">
      <c r="B941" s="12">
        <v>2</v>
      </c>
      <c r="C941" s="155">
        <v>4</v>
      </c>
      <c r="D941" s="12">
        <v>17</v>
      </c>
      <c r="E941" s="13">
        <v>4</v>
      </c>
      <c r="F941" s="12">
        <v>39</v>
      </c>
    </row>
    <row r="942" spans="2:6" x14ac:dyDescent="0.4">
      <c r="B942" s="12">
        <v>2</v>
      </c>
      <c r="C942" s="155">
        <v>4</v>
      </c>
      <c r="D942" s="12">
        <v>18</v>
      </c>
      <c r="E942" s="13">
        <v>4</v>
      </c>
      <c r="F942" s="12">
        <v>45</v>
      </c>
    </row>
    <row r="943" spans="2:6" x14ac:dyDescent="0.4">
      <c r="B943" s="12">
        <v>2</v>
      </c>
      <c r="C943" s="155">
        <v>4</v>
      </c>
      <c r="D943" s="12">
        <v>19</v>
      </c>
      <c r="E943" s="13">
        <v>5</v>
      </c>
      <c r="F943" s="12">
        <v>51</v>
      </c>
    </row>
    <row r="944" spans="2:6" x14ac:dyDescent="0.4">
      <c r="B944" s="12">
        <v>2</v>
      </c>
      <c r="C944" s="155">
        <v>4</v>
      </c>
      <c r="D944" s="12">
        <v>20</v>
      </c>
      <c r="E944" s="13">
        <v>5</v>
      </c>
      <c r="F944" s="12">
        <v>57</v>
      </c>
    </row>
    <row r="945" spans="2:6" x14ac:dyDescent="0.4">
      <c r="B945" s="12">
        <v>2</v>
      </c>
      <c r="C945" s="155">
        <v>4</v>
      </c>
      <c r="D945" s="12">
        <v>21</v>
      </c>
      <c r="E945" s="13">
        <v>5</v>
      </c>
      <c r="F945" s="12">
        <v>63</v>
      </c>
    </row>
    <row r="946" spans="2:6" x14ac:dyDescent="0.4">
      <c r="B946" s="12">
        <v>2</v>
      </c>
      <c r="C946" s="155">
        <v>4</v>
      </c>
      <c r="D946" s="12">
        <v>22</v>
      </c>
      <c r="E946" s="13">
        <v>5</v>
      </c>
      <c r="F946" s="12">
        <v>68</v>
      </c>
    </row>
    <row r="947" spans="2:6" x14ac:dyDescent="0.4">
      <c r="B947" s="12">
        <v>2</v>
      </c>
      <c r="C947" s="155">
        <v>4</v>
      </c>
      <c r="D947" s="12">
        <v>23</v>
      </c>
      <c r="E947" s="13">
        <v>6</v>
      </c>
      <c r="F947" s="12">
        <v>74</v>
      </c>
    </row>
    <row r="948" spans="2:6" x14ac:dyDescent="0.4">
      <c r="B948" s="12">
        <v>2</v>
      </c>
      <c r="C948" s="155">
        <v>4</v>
      </c>
      <c r="D948" s="12">
        <v>24</v>
      </c>
      <c r="E948" s="13">
        <v>6</v>
      </c>
      <c r="F948" s="12">
        <v>79</v>
      </c>
    </row>
    <row r="949" spans="2:6" x14ac:dyDescent="0.4">
      <c r="B949" s="12">
        <v>2</v>
      </c>
      <c r="C949" s="155">
        <v>4</v>
      </c>
      <c r="D949" s="12">
        <v>25</v>
      </c>
      <c r="E949" s="13">
        <v>7</v>
      </c>
      <c r="F949" s="12">
        <v>85</v>
      </c>
    </row>
    <row r="950" spans="2:6" x14ac:dyDescent="0.4">
      <c r="B950" s="12">
        <v>2</v>
      </c>
      <c r="C950" s="155">
        <v>4</v>
      </c>
      <c r="D950" s="12">
        <v>26</v>
      </c>
      <c r="E950" s="13">
        <v>5</v>
      </c>
      <c r="F950" s="12">
        <v>91</v>
      </c>
    </row>
    <row r="951" spans="2:6" x14ac:dyDescent="0.4">
      <c r="B951" s="12">
        <v>2</v>
      </c>
      <c r="C951" s="155">
        <v>4</v>
      </c>
      <c r="D951" s="12">
        <v>27</v>
      </c>
      <c r="E951" s="13">
        <v>6</v>
      </c>
      <c r="F951" s="12">
        <v>97</v>
      </c>
    </row>
    <row r="952" spans="2:6" x14ac:dyDescent="0.4">
      <c r="B952" s="12">
        <v>2</v>
      </c>
      <c r="C952" s="155">
        <v>4</v>
      </c>
      <c r="D952" s="12">
        <v>28</v>
      </c>
      <c r="E952" s="13">
        <v>6</v>
      </c>
      <c r="F952" s="12">
        <v>102</v>
      </c>
    </row>
    <row r="953" spans="2:6" x14ac:dyDescent="0.4">
      <c r="B953" s="12">
        <v>2</v>
      </c>
      <c r="C953" s="155">
        <v>4</v>
      </c>
      <c r="D953" s="12">
        <v>29</v>
      </c>
      <c r="E953" s="13">
        <v>6</v>
      </c>
      <c r="F953" s="12">
        <v>108</v>
      </c>
    </row>
    <row r="954" spans="2:6" x14ac:dyDescent="0.4">
      <c r="B954" s="12">
        <v>2</v>
      </c>
      <c r="C954" s="155">
        <v>4</v>
      </c>
      <c r="D954" s="12">
        <v>30</v>
      </c>
      <c r="E954" s="13">
        <v>7</v>
      </c>
      <c r="F954" s="12">
        <v>114</v>
      </c>
    </row>
    <row r="955" spans="2:6" x14ac:dyDescent="0.4">
      <c r="B955" s="12">
        <v>2</v>
      </c>
      <c r="C955" s="155">
        <v>4</v>
      </c>
      <c r="D955" s="12">
        <v>31</v>
      </c>
      <c r="E955" s="13">
        <v>6</v>
      </c>
      <c r="F955" s="12">
        <v>120</v>
      </c>
    </row>
    <row r="956" spans="2:6" x14ac:dyDescent="0.4">
      <c r="B956" s="12">
        <v>2</v>
      </c>
      <c r="C956" s="155">
        <v>4</v>
      </c>
      <c r="D956" s="12">
        <v>32</v>
      </c>
      <c r="E956" s="13">
        <v>6</v>
      </c>
      <c r="F956" s="12">
        <v>126</v>
      </c>
    </row>
    <row r="957" spans="2:6" x14ac:dyDescent="0.4">
      <c r="B957" s="12">
        <v>2</v>
      </c>
      <c r="C957" s="155">
        <v>4</v>
      </c>
      <c r="D957" s="12">
        <v>33</v>
      </c>
      <c r="E957" s="13">
        <v>6</v>
      </c>
      <c r="F957" s="12">
        <v>133</v>
      </c>
    </row>
    <row r="958" spans="2:6" x14ac:dyDescent="0.4">
      <c r="B958" s="12">
        <v>2</v>
      </c>
      <c r="C958" s="155">
        <v>4</v>
      </c>
      <c r="D958" s="12">
        <v>34</v>
      </c>
      <c r="E958" s="13">
        <v>7</v>
      </c>
      <c r="F958" s="12">
        <v>139</v>
      </c>
    </row>
    <row r="959" spans="2:6" x14ac:dyDescent="0.4">
      <c r="B959" s="12">
        <v>2</v>
      </c>
      <c r="C959" s="155">
        <v>4</v>
      </c>
      <c r="D959" s="12">
        <v>35</v>
      </c>
      <c r="E959" s="13">
        <v>7</v>
      </c>
      <c r="F959" s="12">
        <v>145</v>
      </c>
    </row>
    <row r="960" spans="2:6" x14ac:dyDescent="0.4">
      <c r="B960" s="12">
        <v>2</v>
      </c>
      <c r="C960" s="155">
        <v>4</v>
      </c>
      <c r="D960" s="12">
        <v>36</v>
      </c>
      <c r="E960" s="13">
        <v>5</v>
      </c>
      <c r="F960" s="12">
        <v>151</v>
      </c>
    </row>
    <row r="961" spans="2:6" x14ac:dyDescent="0.4">
      <c r="B961" s="12">
        <v>2</v>
      </c>
      <c r="C961" s="155">
        <v>4</v>
      </c>
      <c r="D961" s="12">
        <v>37</v>
      </c>
      <c r="E961" s="13">
        <v>6</v>
      </c>
      <c r="F961" s="12">
        <v>157</v>
      </c>
    </row>
    <row r="962" spans="2:6" x14ac:dyDescent="0.4">
      <c r="B962" s="12">
        <v>2</v>
      </c>
      <c r="C962" s="155">
        <v>4</v>
      </c>
      <c r="D962" s="12">
        <v>38</v>
      </c>
      <c r="E962" s="13">
        <v>6</v>
      </c>
      <c r="F962" s="12">
        <v>162</v>
      </c>
    </row>
    <row r="963" spans="2:6" x14ac:dyDescent="0.4">
      <c r="B963" s="12">
        <v>2</v>
      </c>
      <c r="C963" s="155">
        <v>4</v>
      </c>
      <c r="D963" s="12">
        <v>39</v>
      </c>
      <c r="E963" s="13">
        <v>6</v>
      </c>
      <c r="F963" s="12">
        <v>168</v>
      </c>
    </row>
    <row r="964" spans="2:6" x14ac:dyDescent="0.4">
      <c r="B964" s="12">
        <v>2</v>
      </c>
      <c r="C964" s="155">
        <v>4</v>
      </c>
      <c r="D964" s="12">
        <v>40</v>
      </c>
      <c r="E964" s="13">
        <v>6</v>
      </c>
      <c r="F964" s="12">
        <v>174</v>
      </c>
    </row>
    <row r="965" spans="2:6" x14ac:dyDescent="0.4">
      <c r="B965" s="12">
        <v>2</v>
      </c>
      <c r="C965" s="155">
        <v>4</v>
      </c>
      <c r="D965" s="12">
        <v>41</v>
      </c>
      <c r="E965" s="13">
        <v>5</v>
      </c>
      <c r="F965" s="12">
        <v>179</v>
      </c>
    </row>
    <row r="966" spans="2:6" x14ac:dyDescent="0.4">
      <c r="B966" s="12">
        <v>2</v>
      </c>
      <c r="C966" s="155">
        <v>4</v>
      </c>
      <c r="D966" s="12">
        <v>42</v>
      </c>
      <c r="E966" s="13">
        <v>5</v>
      </c>
      <c r="F966" s="12">
        <v>184</v>
      </c>
    </row>
    <row r="967" spans="2:6" x14ac:dyDescent="0.4">
      <c r="B967" s="12">
        <v>2</v>
      </c>
      <c r="C967" s="155">
        <v>4</v>
      </c>
      <c r="D967" s="12">
        <v>43</v>
      </c>
      <c r="E967" s="13">
        <v>5</v>
      </c>
      <c r="F967" s="12">
        <v>190</v>
      </c>
    </row>
    <row r="968" spans="2:6" x14ac:dyDescent="0.4">
      <c r="B968" s="12">
        <v>2</v>
      </c>
      <c r="C968" s="155">
        <v>4</v>
      </c>
      <c r="D968" s="12">
        <v>44</v>
      </c>
      <c r="E968" s="13">
        <v>5</v>
      </c>
      <c r="F968" s="12">
        <v>195</v>
      </c>
    </row>
    <row r="969" spans="2:6" x14ac:dyDescent="0.4">
      <c r="B969" s="12">
        <v>2</v>
      </c>
      <c r="C969" s="155">
        <v>4</v>
      </c>
      <c r="D969" s="12">
        <v>45</v>
      </c>
      <c r="E969" s="13">
        <v>6</v>
      </c>
      <c r="F969" s="12">
        <v>200</v>
      </c>
    </row>
    <row r="970" spans="2:6" x14ac:dyDescent="0.4">
      <c r="B970" s="12">
        <v>2</v>
      </c>
      <c r="C970" s="155">
        <v>4</v>
      </c>
      <c r="D970" s="12">
        <v>46</v>
      </c>
      <c r="E970" s="13">
        <v>5</v>
      </c>
      <c r="F970" s="12">
        <v>205</v>
      </c>
    </row>
    <row r="971" spans="2:6" x14ac:dyDescent="0.4">
      <c r="B971" s="12">
        <v>2</v>
      </c>
      <c r="C971" s="155">
        <v>4</v>
      </c>
      <c r="D971" s="12">
        <v>47</v>
      </c>
      <c r="E971" s="13">
        <v>5</v>
      </c>
      <c r="F971" s="12">
        <v>210</v>
      </c>
    </row>
    <row r="972" spans="2:6" x14ac:dyDescent="0.4">
      <c r="B972" s="12">
        <v>2</v>
      </c>
      <c r="C972" s="155">
        <v>4</v>
      </c>
      <c r="D972" s="12">
        <v>48</v>
      </c>
      <c r="E972" s="13">
        <v>5</v>
      </c>
      <c r="F972" s="12">
        <v>215</v>
      </c>
    </row>
    <row r="973" spans="2:6" x14ac:dyDescent="0.4">
      <c r="B973" s="12">
        <v>2</v>
      </c>
      <c r="C973" s="155">
        <v>4</v>
      </c>
      <c r="D973" s="12">
        <v>49</v>
      </c>
      <c r="E973" s="13">
        <v>5</v>
      </c>
      <c r="F973" s="12">
        <v>220</v>
      </c>
    </row>
    <row r="974" spans="2:6" x14ac:dyDescent="0.4">
      <c r="B974" s="12">
        <v>2</v>
      </c>
      <c r="C974" s="155">
        <v>4</v>
      </c>
      <c r="D974" s="12">
        <v>50</v>
      </c>
      <c r="E974" s="13">
        <v>5</v>
      </c>
      <c r="F974" s="12">
        <v>225</v>
      </c>
    </row>
    <row r="975" spans="2:6" x14ac:dyDescent="0.4">
      <c r="B975" s="12">
        <v>2</v>
      </c>
      <c r="C975" s="155">
        <v>4</v>
      </c>
      <c r="D975" s="12">
        <v>51</v>
      </c>
      <c r="E975" s="13">
        <v>4</v>
      </c>
      <c r="F975" s="12">
        <v>230</v>
      </c>
    </row>
    <row r="976" spans="2:6" x14ac:dyDescent="0.4">
      <c r="B976" s="12">
        <v>2</v>
      </c>
      <c r="C976" s="155">
        <v>4</v>
      </c>
      <c r="D976" s="12">
        <v>52</v>
      </c>
      <c r="E976" s="13">
        <v>4</v>
      </c>
      <c r="F976" s="12">
        <v>234</v>
      </c>
    </row>
    <row r="977" spans="2:6" x14ac:dyDescent="0.4">
      <c r="B977" s="12">
        <v>2</v>
      </c>
      <c r="C977" s="155">
        <v>4</v>
      </c>
      <c r="D977" s="12">
        <v>53</v>
      </c>
      <c r="E977" s="13">
        <v>5</v>
      </c>
      <c r="F977" s="12">
        <v>239</v>
      </c>
    </row>
    <row r="978" spans="2:6" x14ac:dyDescent="0.4">
      <c r="B978" s="12">
        <v>2</v>
      </c>
      <c r="C978" s="155">
        <v>4</v>
      </c>
      <c r="D978" s="12">
        <v>54</v>
      </c>
      <c r="E978" s="13">
        <v>5</v>
      </c>
      <c r="F978" s="12">
        <v>243</v>
      </c>
    </row>
    <row r="979" spans="2:6" x14ac:dyDescent="0.4">
      <c r="B979" s="12">
        <v>2</v>
      </c>
      <c r="C979" s="155">
        <v>4</v>
      </c>
      <c r="D979" s="12">
        <v>55</v>
      </c>
      <c r="E979" s="13">
        <v>5</v>
      </c>
      <c r="F979" s="12">
        <v>248</v>
      </c>
    </row>
    <row r="980" spans="2:6" x14ac:dyDescent="0.4">
      <c r="B980" s="12">
        <v>2</v>
      </c>
      <c r="C980" s="155">
        <v>4</v>
      </c>
      <c r="D980" s="12">
        <v>56</v>
      </c>
      <c r="E980" s="13">
        <v>4</v>
      </c>
      <c r="F980" s="12">
        <v>252</v>
      </c>
    </row>
    <row r="981" spans="2:6" x14ac:dyDescent="0.4">
      <c r="B981" s="12">
        <v>2</v>
      </c>
      <c r="C981" s="155">
        <v>4</v>
      </c>
      <c r="D981" s="12">
        <v>57</v>
      </c>
      <c r="E981" s="13">
        <v>4</v>
      </c>
      <c r="F981" s="12">
        <v>256</v>
      </c>
    </row>
    <row r="982" spans="2:6" x14ac:dyDescent="0.4">
      <c r="B982" s="12">
        <v>2</v>
      </c>
      <c r="C982" s="155">
        <v>4</v>
      </c>
      <c r="D982" s="12">
        <v>58</v>
      </c>
      <c r="E982" s="13">
        <v>4</v>
      </c>
      <c r="F982" s="12">
        <v>261</v>
      </c>
    </row>
    <row r="983" spans="2:6" x14ac:dyDescent="0.4">
      <c r="B983" s="12">
        <v>2</v>
      </c>
      <c r="C983" s="155">
        <v>4</v>
      </c>
      <c r="D983" s="12">
        <v>59</v>
      </c>
      <c r="E983" s="13">
        <v>4</v>
      </c>
      <c r="F983" s="12">
        <v>265</v>
      </c>
    </row>
    <row r="984" spans="2:6" x14ac:dyDescent="0.4">
      <c r="B984" s="12">
        <v>2</v>
      </c>
      <c r="C984" s="155">
        <v>4</v>
      </c>
      <c r="D984" s="12">
        <v>60</v>
      </c>
      <c r="E984" s="13">
        <v>4</v>
      </c>
      <c r="F984" s="12">
        <v>269</v>
      </c>
    </row>
    <row r="985" spans="2:6" x14ac:dyDescent="0.4">
      <c r="B985" s="12">
        <v>2</v>
      </c>
      <c r="C985" s="155">
        <v>4</v>
      </c>
      <c r="D985" s="12">
        <v>61</v>
      </c>
      <c r="E985" s="13">
        <v>4</v>
      </c>
      <c r="F985" s="12">
        <v>274</v>
      </c>
    </row>
    <row r="986" spans="2:6" x14ac:dyDescent="0.4">
      <c r="B986" s="12">
        <v>2</v>
      </c>
      <c r="C986" s="155">
        <v>4</v>
      </c>
      <c r="D986" s="12">
        <v>62</v>
      </c>
      <c r="E986" s="13">
        <v>4</v>
      </c>
      <c r="F986" s="12">
        <v>278</v>
      </c>
    </row>
    <row r="987" spans="2:6" x14ac:dyDescent="0.4">
      <c r="B987" s="12">
        <v>2</v>
      </c>
      <c r="C987" s="155">
        <v>4</v>
      </c>
      <c r="D987" s="12">
        <v>63</v>
      </c>
      <c r="E987" s="13">
        <v>4</v>
      </c>
      <c r="F987" s="12">
        <v>282</v>
      </c>
    </row>
    <row r="988" spans="2:6" x14ac:dyDescent="0.4">
      <c r="B988" s="12">
        <v>2</v>
      </c>
      <c r="C988" s="155">
        <v>4</v>
      </c>
      <c r="D988" s="12">
        <v>64</v>
      </c>
      <c r="E988" s="13">
        <v>4</v>
      </c>
      <c r="F988" s="12">
        <v>286</v>
      </c>
    </row>
    <row r="989" spans="2:6" x14ac:dyDescent="0.4">
      <c r="B989" s="12">
        <v>2</v>
      </c>
      <c r="C989" s="155">
        <v>4</v>
      </c>
      <c r="D989" s="12">
        <v>65</v>
      </c>
      <c r="E989" s="13">
        <v>4</v>
      </c>
      <c r="F989" s="12">
        <v>290</v>
      </c>
    </row>
    <row r="990" spans="2:6" x14ac:dyDescent="0.4">
      <c r="B990" s="12">
        <v>2</v>
      </c>
      <c r="C990" s="155">
        <v>4</v>
      </c>
      <c r="D990" s="12">
        <v>66</v>
      </c>
      <c r="E990" s="13">
        <v>4</v>
      </c>
      <c r="F990" s="12">
        <v>294</v>
      </c>
    </row>
    <row r="991" spans="2:6" x14ac:dyDescent="0.4">
      <c r="B991" s="12">
        <v>2</v>
      </c>
      <c r="C991" s="155">
        <v>4</v>
      </c>
      <c r="D991" s="12">
        <v>67</v>
      </c>
      <c r="E991" s="13">
        <v>4</v>
      </c>
      <c r="F991" s="12">
        <v>298</v>
      </c>
    </row>
    <row r="992" spans="2:6" x14ac:dyDescent="0.4">
      <c r="B992" s="12">
        <v>2</v>
      </c>
      <c r="C992" s="155">
        <v>4</v>
      </c>
      <c r="D992" s="12">
        <v>68</v>
      </c>
      <c r="E992" s="13">
        <v>4</v>
      </c>
      <c r="F992" s="12">
        <v>302</v>
      </c>
    </row>
    <row r="993" spans="2:6" x14ac:dyDescent="0.4">
      <c r="B993" s="12">
        <v>2</v>
      </c>
      <c r="C993" s="155">
        <v>4</v>
      </c>
      <c r="D993" s="12">
        <v>69</v>
      </c>
      <c r="E993" s="13">
        <v>4</v>
      </c>
      <c r="F993" s="12">
        <v>306</v>
      </c>
    </row>
    <row r="994" spans="2:6" x14ac:dyDescent="0.4">
      <c r="B994" s="12">
        <v>2</v>
      </c>
      <c r="C994" s="155">
        <v>4</v>
      </c>
      <c r="D994" s="12">
        <v>70</v>
      </c>
      <c r="E994" s="13">
        <v>4</v>
      </c>
      <c r="F994" s="12">
        <v>310</v>
      </c>
    </row>
    <row r="995" spans="2:6" x14ac:dyDescent="0.4">
      <c r="B995" s="12">
        <v>2</v>
      </c>
      <c r="C995" s="155">
        <v>4</v>
      </c>
      <c r="D995" s="12">
        <v>71</v>
      </c>
      <c r="E995" s="13">
        <v>3</v>
      </c>
      <c r="F995" s="12">
        <v>313</v>
      </c>
    </row>
    <row r="996" spans="2:6" x14ac:dyDescent="0.4">
      <c r="B996" s="12">
        <v>2</v>
      </c>
      <c r="C996" s="155">
        <v>4</v>
      </c>
      <c r="D996" s="12">
        <v>72</v>
      </c>
      <c r="E996" s="13">
        <v>3</v>
      </c>
      <c r="F996" s="12">
        <v>316</v>
      </c>
    </row>
    <row r="997" spans="2:6" x14ac:dyDescent="0.4">
      <c r="B997" s="12">
        <v>2</v>
      </c>
      <c r="C997" s="155">
        <v>4</v>
      </c>
      <c r="D997" s="12">
        <v>73</v>
      </c>
      <c r="E997" s="13">
        <v>3</v>
      </c>
      <c r="F997" s="12">
        <v>319</v>
      </c>
    </row>
    <row r="998" spans="2:6" x14ac:dyDescent="0.4">
      <c r="B998" s="12">
        <v>2</v>
      </c>
      <c r="C998" s="155">
        <v>4</v>
      </c>
      <c r="D998" s="12">
        <v>74</v>
      </c>
      <c r="E998" s="13">
        <v>3</v>
      </c>
      <c r="F998" s="12">
        <v>322</v>
      </c>
    </row>
    <row r="999" spans="2:6" x14ac:dyDescent="0.4">
      <c r="B999" s="12">
        <v>2</v>
      </c>
      <c r="C999" s="155">
        <v>4</v>
      </c>
      <c r="D999" s="12">
        <v>75</v>
      </c>
      <c r="E999" s="13">
        <v>3</v>
      </c>
      <c r="F999" s="12">
        <v>325</v>
      </c>
    </row>
    <row r="1000" spans="2:6" x14ac:dyDescent="0.4">
      <c r="B1000" s="12">
        <v>2</v>
      </c>
      <c r="C1000" s="155">
        <v>4</v>
      </c>
      <c r="D1000" s="12">
        <v>76</v>
      </c>
      <c r="E1000" s="13">
        <v>3</v>
      </c>
      <c r="F1000" s="12">
        <v>328</v>
      </c>
    </row>
    <row r="1001" spans="2:6" x14ac:dyDescent="0.4">
      <c r="B1001" s="12">
        <v>2</v>
      </c>
      <c r="C1001" s="155">
        <v>4</v>
      </c>
      <c r="D1001" s="12">
        <v>77</v>
      </c>
      <c r="E1001" s="13">
        <v>3</v>
      </c>
      <c r="F1001" s="12">
        <v>331</v>
      </c>
    </row>
    <row r="1002" spans="2:6" x14ac:dyDescent="0.4">
      <c r="B1002" s="12">
        <v>2</v>
      </c>
      <c r="C1002" s="155">
        <v>4</v>
      </c>
      <c r="D1002" s="12">
        <v>78</v>
      </c>
      <c r="E1002" s="13">
        <v>3</v>
      </c>
      <c r="F1002" s="12">
        <v>334</v>
      </c>
    </row>
    <row r="1003" spans="2:6" x14ac:dyDescent="0.4">
      <c r="B1003" s="12">
        <v>2</v>
      </c>
      <c r="C1003" s="155">
        <v>4</v>
      </c>
      <c r="D1003" s="12">
        <v>79</v>
      </c>
      <c r="E1003" s="13">
        <v>3</v>
      </c>
      <c r="F1003" s="12">
        <v>337</v>
      </c>
    </row>
    <row r="1004" spans="2:6" x14ac:dyDescent="0.4">
      <c r="B1004" s="12">
        <v>2</v>
      </c>
      <c r="C1004" s="155">
        <v>4</v>
      </c>
      <c r="D1004" s="12">
        <v>80</v>
      </c>
      <c r="E1004" s="13">
        <v>3</v>
      </c>
      <c r="F1004" s="12">
        <v>340</v>
      </c>
    </row>
    <row r="1005" spans="2:6" x14ac:dyDescent="0.4">
      <c r="B1005" s="12">
        <v>2</v>
      </c>
      <c r="C1005" s="155">
        <v>4</v>
      </c>
      <c r="D1005" s="12">
        <v>81</v>
      </c>
      <c r="E1005" s="13">
        <v>3</v>
      </c>
      <c r="F1005" s="12">
        <v>343</v>
      </c>
    </row>
    <row r="1006" spans="2:6" x14ac:dyDescent="0.4">
      <c r="B1006" s="12">
        <v>2</v>
      </c>
      <c r="C1006" s="155">
        <v>4</v>
      </c>
      <c r="D1006" s="12">
        <v>82</v>
      </c>
      <c r="E1006" s="13">
        <v>3</v>
      </c>
      <c r="F1006" s="12">
        <v>346</v>
      </c>
    </row>
    <row r="1007" spans="2:6" x14ac:dyDescent="0.4">
      <c r="B1007" s="12">
        <v>2</v>
      </c>
      <c r="C1007" s="155">
        <v>4</v>
      </c>
      <c r="D1007" s="12">
        <v>83</v>
      </c>
      <c r="E1007" s="13">
        <v>3</v>
      </c>
      <c r="F1007" s="12">
        <v>349</v>
      </c>
    </row>
    <row r="1008" spans="2:6" x14ac:dyDescent="0.4">
      <c r="B1008" s="12">
        <v>2</v>
      </c>
      <c r="C1008" s="155">
        <v>4</v>
      </c>
      <c r="D1008" s="12">
        <v>84</v>
      </c>
      <c r="E1008" s="13">
        <v>3</v>
      </c>
      <c r="F1008" s="12">
        <v>352</v>
      </c>
    </row>
    <row r="1009" spans="2:6" x14ac:dyDescent="0.4">
      <c r="B1009" s="12">
        <v>2</v>
      </c>
      <c r="C1009" s="155">
        <v>4</v>
      </c>
      <c r="D1009" s="12">
        <v>85</v>
      </c>
      <c r="E1009" s="13">
        <v>3</v>
      </c>
      <c r="F1009" s="12">
        <v>355</v>
      </c>
    </row>
    <row r="1010" spans="2:6" x14ac:dyDescent="0.4">
      <c r="B1010" s="12">
        <v>2</v>
      </c>
      <c r="C1010" s="155">
        <v>4</v>
      </c>
      <c r="D1010" s="12">
        <v>86</v>
      </c>
      <c r="E1010" s="13">
        <v>2</v>
      </c>
      <c r="F1010" s="12">
        <v>357</v>
      </c>
    </row>
    <row r="1011" spans="2:6" x14ac:dyDescent="0.4">
      <c r="B1011" s="12">
        <v>2</v>
      </c>
      <c r="C1011" s="155">
        <v>4</v>
      </c>
      <c r="D1011" s="12">
        <v>87</v>
      </c>
      <c r="E1011" s="13">
        <v>2</v>
      </c>
      <c r="F1011" s="12">
        <v>359</v>
      </c>
    </row>
    <row r="1012" spans="2:6" x14ac:dyDescent="0.4">
      <c r="B1012" s="12">
        <v>2</v>
      </c>
      <c r="C1012" s="155">
        <v>4</v>
      </c>
      <c r="D1012" s="12">
        <v>88</v>
      </c>
      <c r="E1012" s="13">
        <v>2</v>
      </c>
      <c r="F1012" s="12">
        <v>361</v>
      </c>
    </row>
    <row r="1013" spans="2:6" x14ac:dyDescent="0.4">
      <c r="B1013" s="12">
        <v>2</v>
      </c>
      <c r="C1013" s="155">
        <v>4</v>
      </c>
      <c r="D1013" s="12">
        <v>89</v>
      </c>
      <c r="E1013" s="13">
        <v>2</v>
      </c>
      <c r="F1013" s="12">
        <v>363</v>
      </c>
    </row>
    <row r="1014" spans="2:6" x14ac:dyDescent="0.4">
      <c r="B1014" s="12">
        <v>2</v>
      </c>
      <c r="C1014" s="155">
        <v>4</v>
      </c>
      <c r="D1014" s="12">
        <v>90</v>
      </c>
      <c r="E1014" s="13">
        <v>2</v>
      </c>
      <c r="F1014" s="12">
        <v>365</v>
      </c>
    </row>
    <row r="1015" spans="2:6" x14ac:dyDescent="0.4">
      <c r="B1015" s="12">
        <v>2</v>
      </c>
      <c r="C1015" s="155">
        <v>4</v>
      </c>
      <c r="D1015" s="12">
        <v>91</v>
      </c>
      <c r="E1015" s="13">
        <v>1</v>
      </c>
      <c r="F1015" s="12">
        <v>366</v>
      </c>
    </row>
    <row r="1016" spans="2:6" x14ac:dyDescent="0.4">
      <c r="B1016" s="12">
        <v>2</v>
      </c>
      <c r="C1016" s="155">
        <v>4</v>
      </c>
      <c r="D1016" s="12">
        <v>92</v>
      </c>
      <c r="E1016" s="13">
        <v>1</v>
      </c>
      <c r="F1016" s="12">
        <v>367</v>
      </c>
    </row>
    <row r="1017" spans="2:6" x14ac:dyDescent="0.4">
      <c r="B1017" s="12">
        <v>2</v>
      </c>
      <c r="C1017" s="155">
        <v>4</v>
      </c>
      <c r="D1017" s="12">
        <v>93</v>
      </c>
      <c r="E1017" s="13">
        <v>1</v>
      </c>
      <c r="F1017" s="12">
        <v>368</v>
      </c>
    </row>
    <row r="1018" spans="2:6" x14ac:dyDescent="0.4">
      <c r="B1018" s="12">
        <v>2</v>
      </c>
      <c r="C1018" s="155">
        <v>4</v>
      </c>
      <c r="D1018" s="12">
        <v>94</v>
      </c>
      <c r="E1018" s="13">
        <v>1</v>
      </c>
      <c r="F1018" s="12">
        <v>369</v>
      </c>
    </row>
    <row r="1019" spans="2:6" x14ac:dyDescent="0.4">
      <c r="B1019" s="12">
        <v>2</v>
      </c>
      <c r="C1019" s="155">
        <v>4</v>
      </c>
      <c r="D1019" s="12">
        <v>95</v>
      </c>
      <c r="E1019" s="13">
        <v>1</v>
      </c>
      <c r="F1019" s="12">
        <v>370</v>
      </c>
    </row>
    <row r="1020" spans="2:6" x14ac:dyDescent="0.4">
      <c r="B1020" s="12">
        <v>2</v>
      </c>
      <c r="C1020" s="155">
        <v>4</v>
      </c>
      <c r="D1020" s="12">
        <v>96</v>
      </c>
      <c r="E1020" s="13">
        <v>1</v>
      </c>
      <c r="F1020" s="12">
        <v>371</v>
      </c>
    </row>
    <row r="1021" spans="2:6" x14ac:dyDescent="0.4">
      <c r="B1021" s="12">
        <v>2</v>
      </c>
      <c r="C1021" s="155">
        <v>4</v>
      </c>
      <c r="D1021" s="12">
        <v>97</v>
      </c>
      <c r="E1021" s="13">
        <v>1</v>
      </c>
      <c r="F1021" s="12">
        <v>372</v>
      </c>
    </row>
    <row r="1022" spans="2:6" x14ac:dyDescent="0.4">
      <c r="B1022" s="12">
        <v>2</v>
      </c>
      <c r="C1022" s="155">
        <v>4</v>
      </c>
      <c r="D1022" s="12">
        <v>98</v>
      </c>
      <c r="E1022" s="13">
        <v>1</v>
      </c>
      <c r="F1022" s="12">
        <v>373</v>
      </c>
    </row>
    <row r="1023" spans="2:6" x14ac:dyDescent="0.4">
      <c r="B1023" s="12">
        <v>2</v>
      </c>
      <c r="C1023" s="155">
        <v>4</v>
      </c>
      <c r="D1023" s="12">
        <v>99</v>
      </c>
      <c r="E1023" s="13">
        <v>1</v>
      </c>
      <c r="F1023" s="12">
        <v>374</v>
      </c>
    </row>
    <row r="1024" spans="2:6" x14ac:dyDescent="0.4">
      <c r="B1024" s="12">
        <v>2</v>
      </c>
      <c r="C1024" s="155">
        <v>4</v>
      </c>
      <c r="D1024" s="12">
        <v>100</v>
      </c>
      <c r="E1024" s="13">
        <v>1</v>
      </c>
      <c r="F1024" s="12">
        <v>375</v>
      </c>
    </row>
    <row r="1025" spans="2:6" x14ac:dyDescent="0.4">
      <c r="B1025" s="10">
        <v>2</v>
      </c>
      <c r="C1025" s="10">
        <v>5</v>
      </c>
      <c r="D1025" s="10">
        <v>1</v>
      </c>
      <c r="E1025" s="11">
        <v>0</v>
      </c>
      <c r="F1025" s="10">
        <v>0</v>
      </c>
    </row>
    <row r="1026" spans="2:6" x14ac:dyDescent="0.4">
      <c r="B1026" s="10">
        <v>2</v>
      </c>
      <c r="C1026" s="10">
        <v>5</v>
      </c>
      <c r="D1026" s="10">
        <v>2</v>
      </c>
      <c r="E1026" s="11">
        <v>1</v>
      </c>
      <c r="F1026" s="10">
        <v>0</v>
      </c>
    </row>
    <row r="1027" spans="2:6" x14ac:dyDescent="0.4">
      <c r="B1027" s="10">
        <v>2</v>
      </c>
      <c r="C1027" s="10">
        <v>5</v>
      </c>
      <c r="D1027" s="10">
        <v>3</v>
      </c>
      <c r="E1027" s="11">
        <v>1</v>
      </c>
      <c r="F1027" s="10">
        <v>1</v>
      </c>
    </row>
    <row r="1028" spans="2:6" x14ac:dyDescent="0.4">
      <c r="B1028" s="10">
        <v>2</v>
      </c>
      <c r="C1028" s="10">
        <v>5</v>
      </c>
      <c r="D1028" s="10">
        <v>4</v>
      </c>
      <c r="E1028" s="11">
        <v>1</v>
      </c>
      <c r="F1028" s="10">
        <v>2</v>
      </c>
    </row>
    <row r="1029" spans="2:6" x14ac:dyDescent="0.4">
      <c r="B1029" s="10">
        <v>2</v>
      </c>
      <c r="C1029" s="10">
        <v>5</v>
      </c>
      <c r="D1029" s="10">
        <v>5</v>
      </c>
      <c r="E1029" s="11">
        <v>1</v>
      </c>
      <c r="F1029" s="10">
        <v>3</v>
      </c>
    </row>
    <row r="1030" spans="2:6" x14ac:dyDescent="0.4">
      <c r="B1030" s="10">
        <v>2</v>
      </c>
      <c r="C1030" s="10">
        <v>5</v>
      </c>
      <c r="D1030" s="10">
        <v>6</v>
      </c>
      <c r="E1030" s="11">
        <v>2</v>
      </c>
      <c r="F1030" s="10">
        <v>4</v>
      </c>
    </row>
    <row r="1031" spans="2:6" x14ac:dyDescent="0.4">
      <c r="B1031" s="10">
        <v>2</v>
      </c>
      <c r="C1031" s="10">
        <v>5</v>
      </c>
      <c r="D1031" s="10">
        <v>7</v>
      </c>
      <c r="E1031" s="11">
        <v>2</v>
      </c>
      <c r="F1031" s="10">
        <v>6</v>
      </c>
    </row>
    <row r="1032" spans="2:6" x14ac:dyDescent="0.4">
      <c r="B1032" s="10">
        <v>2</v>
      </c>
      <c r="C1032" s="10">
        <v>5</v>
      </c>
      <c r="D1032" s="10">
        <v>8</v>
      </c>
      <c r="E1032" s="11">
        <v>2</v>
      </c>
      <c r="F1032" s="10">
        <v>8</v>
      </c>
    </row>
    <row r="1033" spans="2:6" x14ac:dyDescent="0.4">
      <c r="B1033" s="10">
        <v>2</v>
      </c>
      <c r="C1033" s="10">
        <v>5</v>
      </c>
      <c r="D1033" s="10">
        <v>9</v>
      </c>
      <c r="E1033" s="11">
        <v>2</v>
      </c>
      <c r="F1033" s="10">
        <v>10</v>
      </c>
    </row>
    <row r="1034" spans="2:6" x14ac:dyDescent="0.4">
      <c r="B1034" s="10">
        <v>2</v>
      </c>
      <c r="C1034" s="10">
        <v>5</v>
      </c>
      <c r="D1034" s="10">
        <v>10</v>
      </c>
      <c r="E1034" s="11">
        <v>3</v>
      </c>
      <c r="F1034" s="10">
        <v>12</v>
      </c>
    </row>
    <row r="1035" spans="2:6" x14ac:dyDescent="0.4">
      <c r="B1035" s="10">
        <v>2</v>
      </c>
      <c r="C1035" s="10">
        <v>5</v>
      </c>
      <c r="D1035" s="10">
        <v>11</v>
      </c>
      <c r="E1035" s="11">
        <v>2</v>
      </c>
      <c r="F1035" s="10">
        <v>15</v>
      </c>
    </row>
    <row r="1036" spans="2:6" x14ac:dyDescent="0.4">
      <c r="B1036" s="10">
        <v>2</v>
      </c>
      <c r="C1036" s="10">
        <v>5</v>
      </c>
      <c r="D1036" s="10">
        <v>12</v>
      </c>
      <c r="E1036" s="11">
        <v>3</v>
      </c>
      <c r="F1036" s="10">
        <v>17</v>
      </c>
    </row>
    <row r="1037" spans="2:6" x14ac:dyDescent="0.4">
      <c r="B1037" s="10">
        <v>2</v>
      </c>
      <c r="C1037" s="10">
        <v>5</v>
      </c>
      <c r="D1037" s="10">
        <v>13</v>
      </c>
      <c r="E1037" s="11">
        <v>4</v>
      </c>
      <c r="F1037" s="10">
        <v>20</v>
      </c>
    </row>
    <row r="1038" spans="2:6" x14ac:dyDescent="0.4">
      <c r="B1038" s="10">
        <v>2</v>
      </c>
      <c r="C1038" s="10">
        <v>5</v>
      </c>
      <c r="D1038" s="10">
        <v>14</v>
      </c>
      <c r="E1038" s="11">
        <v>3</v>
      </c>
      <c r="F1038" s="10">
        <v>24</v>
      </c>
    </row>
    <row r="1039" spans="2:6" x14ac:dyDescent="0.4">
      <c r="B1039" s="12">
        <v>2</v>
      </c>
      <c r="C1039" s="155">
        <v>5</v>
      </c>
      <c r="D1039" s="12">
        <v>15</v>
      </c>
      <c r="E1039" s="13">
        <v>2</v>
      </c>
      <c r="F1039" s="12">
        <v>27</v>
      </c>
    </row>
    <row r="1040" spans="2:6" x14ac:dyDescent="0.4">
      <c r="B1040" s="12">
        <v>2</v>
      </c>
      <c r="C1040" s="155">
        <v>5</v>
      </c>
      <c r="D1040" s="12">
        <v>16</v>
      </c>
      <c r="E1040" s="13">
        <v>3</v>
      </c>
      <c r="F1040" s="12">
        <v>30</v>
      </c>
    </row>
    <row r="1041" spans="2:6" x14ac:dyDescent="0.4">
      <c r="B1041" s="12">
        <v>2</v>
      </c>
      <c r="C1041" s="155">
        <v>5</v>
      </c>
      <c r="D1041" s="12">
        <v>17</v>
      </c>
      <c r="E1041" s="13">
        <v>3</v>
      </c>
      <c r="F1041" s="12">
        <v>33</v>
      </c>
    </row>
    <row r="1042" spans="2:6" x14ac:dyDescent="0.4">
      <c r="B1042" s="12">
        <v>2</v>
      </c>
      <c r="C1042" s="155">
        <v>5</v>
      </c>
      <c r="D1042" s="12">
        <v>18</v>
      </c>
      <c r="E1042" s="13">
        <v>3</v>
      </c>
      <c r="F1042" s="12">
        <v>37</v>
      </c>
    </row>
    <row r="1043" spans="2:6" x14ac:dyDescent="0.4">
      <c r="B1043" s="12">
        <v>2</v>
      </c>
      <c r="C1043" s="155">
        <v>5</v>
      </c>
      <c r="D1043" s="12">
        <v>19</v>
      </c>
      <c r="E1043" s="13">
        <v>4</v>
      </c>
      <c r="F1043" s="12">
        <v>40</v>
      </c>
    </row>
    <row r="1044" spans="2:6" x14ac:dyDescent="0.4">
      <c r="B1044" s="12">
        <v>2</v>
      </c>
      <c r="C1044" s="155">
        <v>5</v>
      </c>
      <c r="D1044" s="12">
        <v>20</v>
      </c>
      <c r="E1044" s="13">
        <v>4</v>
      </c>
      <c r="F1044" s="12">
        <v>43</v>
      </c>
    </row>
    <row r="1045" spans="2:6" x14ac:dyDescent="0.4">
      <c r="B1045" s="12">
        <v>2</v>
      </c>
      <c r="C1045" s="155">
        <v>5</v>
      </c>
      <c r="D1045" s="12">
        <v>21</v>
      </c>
      <c r="E1045" s="13">
        <v>3</v>
      </c>
      <c r="F1045" s="12">
        <v>46</v>
      </c>
    </row>
    <row r="1046" spans="2:6" x14ac:dyDescent="0.4">
      <c r="B1046" s="12">
        <v>2</v>
      </c>
      <c r="C1046" s="155">
        <v>5</v>
      </c>
      <c r="D1046" s="12">
        <v>22</v>
      </c>
      <c r="E1046" s="13">
        <v>3</v>
      </c>
      <c r="F1046" s="12">
        <v>49</v>
      </c>
    </row>
    <row r="1047" spans="2:6" x14ac:dyDescent="0.4">
      <c r="B1047" s="12">
        <v>2</v>
      </c>
      <c r="C1047" s="155">
        <v>5</v>
      </c>
      <c r="D1047" s="12">
        <v>23</v>
      </c>
      <c r="E1047" s="13">
        <v>3</v>
      </c>
      <c r="F1047" s="12">
        <v>52</v>
      </c>
    </row>
    <row r="1048" spans="2:6" x14ac:dyDescent="0.4">
      <c r="B1048" s="12">
        <v>2</v>
      </c>
      <c r="C1048" s="155">
        <v>5</v>
      </c>
      <c r="D1048" s="12">
        <v>24</v>
      </c>
      <c r="E1048" s="13">
        <v>3</v>
      </c>
      <c r="F1048" s="12">
        <v>55</v>
      </c>
    </row>
    <row r="1049" spans="2:6" x14ac:dyDescent="0.4">
      <c r="B1049" s="12">
        <v>2</v>
      </c>
      <c r="C1049" s="155">
        <v>5</v>
      </c>
      <c r="D1049" s="12">
        <v>25</v>
      </c>
      <c r="E1049" s="13">
        <v>3</v>
      </c>
      <c r="F1049" s="12">
        <v>58</v>
      </c>
    </row>
    <row r="1050" spans="2:6" x14ac:dyDescent="0.4">
      <c r="B1050" s="12">
        <v>2</v>
      </c>
      <c r="C1050" s="155">
        <v>5</v>
      </c>
      <c r="D1050" s="12">
        <v>26</v>
      </c>
      <c r="E1050" s="13">
        <v>3</v>
      </c>
      <c r="F1050" s="12">
        <v>61</v>
      </c>
    </row>
    <row r="1051" spans="2:6" x14ac:dyDescent="0.4">
      <c r="B1051" s="12">
        <v>2</v>
      </c>
      <c r="C1051" s="155">
        <v>5</v>
      </c>
      <c r="D1051" s="12">
        <v>27</v>
      </c>
      <c r="E1051" s="13">
        <v>3</v>
      </c>
      <c r="F1051" s="12">
        <v>65</v>
      </c>
    </row>
    <row r="1052" spans="2:6" x14ac:dyDescent="0.4">
      <c r="B1052" s="12">
        <v>2</v>
      </c>
      <c r="C1052" s="155">
        <v>5</v>
      </c>
      <c r="D1052" s="12">
        <v>28</v>
      </c>
      <c r="E1052" s="13">
        <v>3</v>
      </c>
      <c r="F1052" s="12">
        <v>68</v>
      </c>
    </row>
    <row r="1053" spans="2:6" x14ac:dyDescent="0.4">
      <c r="B1053" s="12">
        <v>2</v>
      </c>
      <c r="C1053" s="155">
        <v>5</v>
      </c>
      <c r="D1053" s="12">
        <v>29</v>
      </c>
      <c r="E1053" s="13">
        <v>4</v>
      </c>
      <c r="F1053" s="12">
        <v>72</v>
      </c>
    </row>
    <row r="1054" spans="2:6" x14ac:dyDescent="0.4">
      <c r="B1054" s="12">
        <v>2</v>
      </c>
      <c r="C1054" s="155">
        <v>5</v>
      </c>
      <c r="D1054" s="12">
        <v>30</v>
      </c>
      <c r="E1054" s="13">
        <v>4</v>
      </c>
      <c r="F1054" s="12">
        <v>75</v>
      </c>
    </row>
    <row r="1055" spans="2:6" x14ac:dyDescent="0.4">
      <c r="B1055" s="12">
        <v>2</v>
      </c>
      <c r="C1055" s="155">
        <v>5</v>
      </c>
      <c r="D1055" s="12">
        <v>31</v>
      </c>
      <c r="E1055" s="13">
        <v>3</v>
      </c>
      <c r="F1055" s="12">
        <v>79</v>
      </c>
    </row>
    <row r="1056" spans="2:6" x14ac:dyDescent="0.4">
      <c r="B1056" s="12">
        <v>2</v>
      </c>
      <c r="C1056" s="155">
        <v>5</v>
      </c>
      <c r="D1056" s="12">
        <v>32</v>
      </c>
      <c r="E1056" s="13">
        <v>4</v>
      </c>
      <c r="F1056" s="12">
        <v>82</v>
      </c>
    </row>
    <row r="1057" spans="2:6" x14ac:dyDescent="0.4">
      <c r="B1057" s="12">
        <v>2</v>
      </c>
      <c r="C1057" s="155">
        <v>5</v>
      </c>
      <c r="D1057" s="12">
        <v>33</v>
      </c>
      <c r="E1057" s="13">
        <v>4</v>
      </c>
      <c r="F1057" s="12">
        <v>86</v>
      </c>
    </row>
    <row r="1058" spans="2:6" x14ac:dyDescent="0.4">
      <c r="B1058" s="12">
        <v>2</v>
      </c>
      <c r="C1058" s="155">
        <v>5</v>
      </c>
      <c r="D1058" s="12">
        <v>34</v>
      </c>
      <c r="E1058" s="13">
        <v>4</v>
      </c>
      <c r="F1058" s="12">
        <v>89</v>
      </c>
    </row>
    <row r="1059" spans="2:6" x14ac:dyDescent="0.4">
      <c r="B1059" s="12">
        <v>2</v>
      </c>
      <c r="C1059" s="155">
        <v>5</v>
      </c>
      <c r="D1059" s="12">
        <v>35</v>
      </c>
      <c r="E1059" s="13">
        <v>4</v>
      </c>
      <c r="F1059" s="12">
        <v>93</v>
      </c>
    </row>
    <row r="1060" spans="2:6" x14ac:dyDescent="0.4">
      <c r="B1060" s="12">
        <v>2</v>
      </c>
      <c r="C1060" s="155">
        <v>5</v>
      </c>
      <c r="D1060" s="12">
        <v>36</v>
      </c>
      <c r="E1060" s="13">
        <v>3</v>
      </c>
      <c r="F1060" s="12">
        <v>97</v>
      </c>
    </row>
    <row r="1061" spans="2:6" x14ac:dyDescent="0.4">
      <c r="B1061" s="12">
        <v>2</v>
      </c>
      <c r="C1061" s="155">
        <v>5</v>
      </c>
      <c r="D1061" s="12">
        <v>37</v>
      </c>
      <c r="E1061" s="13">
        <v>4</v>
      </c>
      <c r="F1061" s="12">
        <v>100</v>
      </c>
    </row>
    <row r="1062" spans="2:6" x14ac:dyDescent="0.4">
      <c r="B1062" s="12">
        <v>2</v>
      </c>
      <c r="C1062" s="155">
        <v>5</v>
      </c>
      <c r="D1062" s="12">
        <v>38</v>
      </c>
      <c r="E1062" s="13">
        <v>4</v>
      </c>
      <c r="F1062" s="12">
        <v>104</v>
      </c>
    </row>
    <row r="1063" spans="2:6" x14ac:dyDescent="0.4">
      <c r="B1063" s="12">
        <v>2</v>
      </c>
      <c r="C1063" s="155">
        <v>5</v>
      </c>
      <c r="D1063" s="12">
        <v>39</v>
      </c>
      <c r="E1063" s="13">
        <v>4</v>
      </c>
      <c r="F1063" s="12">
        <v>107</v>
      </c>
    </row>
    <row r="1064" spans="2:6" x14ac:dyDescent="0.4">
      <c r="B1064" s="12">
        <v>2</v>
      </c>
      <c r="C1064" s="155">
        <v>5</v>
      </c>
      <c r="D1064" s="12">
        <v>40</v>
      </c>
      <c r="E1064" s="13">
        <v>4</v>
      </c>
      <c r="F1064" s="12">
        <v>111</v>
      </c>
    </row>
    <row r="1065" spans="2:6" x14ac:dyDescent="0.4">
      <c r="B1065" s="12">
        <v>2</v>
      </c>
      <c r="C1065" s="155">
        <v>5</v>
      </c>
      <c r="D1065" s="12">
        <v>41</v>
      </c>
      <c r="E1065" s="13">
        <v>3</v>
      </c>
      <c r="F1065" s="12">
        <v>114</v>
      </c>
    </row>
    <row r="1066" spans="2:6" x14ac:dyDescent="0.4">
      <c r="B1066" s="12">
        <v>2</v>
      </c>
      <c r="C1066" s="155">
        <v>5</v>
      </c>
      <c r="D1066" s="12">
        <v>42</v>
      </c>
      <c r="E1066" s="13">
        <v>3</v>
      </c>
      <c r="F1066" s="12">
        <v>117</v>
      </c>
    </row>
    <row r="1067" spans="2:6" x14ac:dyDescent="0.4">
      <c r="B1067" s="12">
        <v>2</v>
      </c>
      <c r="C1067" s="155">
        <v>5</v>
      </c>
      <c r="D1067" s="12">
        <v>43</v>
      </c>
      <c r="E1067" s="13">
        <v>3</v>
      </c>
      <c r="F1067" s="12">
        <v>121</v>
      </c>
    </row>
    <row r="1068" spans="2:6" x14ac:dyDescent="0.4">
      <c r="B1068" s="12">
        <v>2</v>
      </c>
      <c r="C1068" s="155">
        <v>5</v>
      </c>
      <c r="D1068" s="12">
        <v>44</v>
      </c>
      <c r="E1068" s="13">
        <v>3</v>
      </c>
      <c r="F1068" s="12">
        <v>124</v>
      </c>
    </row>
    <row r="1069" spans="2:6" x14ac:dyDescent="0.4">
      <c r="B1069" s="12">
        <v>2</v>
      </c>
      <c r="C1069" s="155">
        <v>5</v>
      </c>
      <c r="D1069" s="12">
        <v>45</v>
      </c>
      <c r="E1069" s="13">
        <v>3</v>
      </c>
      <c r="F1069" s="12">
        <v>127</v>
      </c>
    </row>
    <row r="1070" spans="2:6" x14ac:dyDescent="0.4">
      <c r="B1070" s="12">
        <v>2</v>
      </c>
      <c r="C1070" s="155">
        <v>5</v>
      </c>
      <c r="D1070" s="12">
        <v>46</v>
      </c>
      <c r="E1070" s="13">
        <v>3</v>
      </c>
      <c r="F1070" s="12">
        <v>130</v>
      </c>
    </row>
    <row r="1071" spans="2:6" x14ac:dyDescent="0.4">
      <c r="B1071" s="12">
        <v>2</v>
      </c>
      <c r="C1071" s="155">
        <v>5</v>
      </c>
      <c r="D1071" s="12">
        <v>47</v>
      </c>
      <c r="E1071" s="13">
        <v>3</v>
      </c>
      <c r="F1071" s="12">
        <v>133</v>
      </c>
    </row>
    <row r="1072" spans="2:6" x14ac:dyDescent="0.4">
      <c r="B1072" s="12">
        <v>2</v>
      </c>
      <c r="C1072" s="155">
        <v>5</v>
      </c>
      <c r="D1072" s="12">
        <v>48</v>
      </c>
      <c r="E1072" s="13">
        <v>3</v>
      </c>
      <c r="F1072" s="12">
        <v>137</v>
      </c>
    </row>
    <row r="1073" spans="2:6" x14ac:dyDescent="0.4">
      <c r="B1073" s="12">
        <v>2</v>
      </c>
      <c r="C1073" s="155">
        <v>5</v>
      </c>
      <c r="D1073" s="12">
        <v>49</v>
      </c>
      <c r="E1073" s="13">
        <v>3</v>
      </c>
      <c r="F1073" s="12">
        <v>140</v>
      </c>
    </row>
    <row r="1074" spans="2:6" x14ac:dyDescent="0.4">
      <c r="B1074" s="12">
        <v>2</v>
      </c>
      <c r="C1074" s="155">
        <v>5</v>
      </c>
      <c r="D1074" s="12">
        <v>50</v>
      </c>
      <c r="E1074" s="13">
        <v>3</v>
      </c>
      <c r="F1074" s="12">
        <v>143</v>
      </c>
    </row>
    <row r="1075" spans="2:6" x14ac:dyDescent="0.4">
      <c r="B1075" s="12">
        <v>2</v>
      </c>
      <c r="C1075" s="155">
        <v>5</v>
      </c>
      <c r="D1075" s="12">
        <v>51</v>
      </c>
      <c r="E1075" s="13">
        <v>3</v>
      </c>
      <c r="F1075" s="12">
        <v>146</v>
      </c>
    </row>
    <row r="1076" spans="2:6" x14ac:dyDescent="0.4">
      <c r="B1076" s="12">
        <v>2</v>
      </c>
      <c r="C1076" s="155">
        <v>5</v>
      </c>
      <c r="D1076" s="12">
        <v>52</v>
      </c>
      <c r="E1076" s="13">
        <v>3</v>
      </c>
      <c r="F1076" s="12">
        <v>149</v>
      </c>
    </row>
    <row r="1077" spans="2:6" x14ac:dyDescent="0.4">
      <c r="B1077" s="12">
        <v>2</v>
      </c>
      <c r="C1077" s="155">
        <v>5</v>
      </c>
      <c r="D1077" s="12">
        <v>53</v>
      </c>
      <c r="E1077" s="13">
        <v>3</v>
      </c>
      <c r="F1077" s="12">
        <v>151</v>
      </c>
    </row>
    <row r="1078" spans="2:6" x14ac:dyDescent="0.4">
      <c r="B1078" s="12">
        <v>2</v>
      </c>
      <c r="C1078" s="155">
        <v>5</v>
      </c>
      <c r="D1078" s="12">
        <v>54</v>
      </c>
      <c r="E1078" s="13">
        <v>3</v>
      </c>
      <c r="F1078" s="12">
        <v>154</v>
      </c>
    </row>
    <row r="1079" spans="2:6" x14ac:dyDescent="0.4">
      <c r="B1079" s="12">
        <v>2</v>
      </c>
      <c r="C1079" s="155">
        <v>5</v>
      </c>
      <c r="D1079" s="12">
        <v>55</v>
      </c>
      <c r="E1079" s="13">
        <v>3</v>
      </c>
      <c r="F1079" s="12">
        <v>157</v>
      </c>
    </row>
    <row r="1080" spans="2:6" x14ac:dyDescent="0.4">
      <c r="B1080" s="12">
        <v>2</v>
      </c>
      <c r="C1080" s="155">
        <v>5</v>
      </c>
      <c r="D1080" s="12">
        <v>56</v>
      </c>
      <c r="E1080" s="13">
        <v>3</v>
      </c>
      <c r="F1080" s="12">
        <v>160</v>
      </c>
    </row>
    <row r="1081" spans="2:6" x14ac:dyDescent="0.4">
      <c r="B1081" s="12">
        <v>2</v>
      </c>
      <c r="C1081" s="155">
        <v>5</v>
      </c>
      <c r="D1081" s="12">
        <v>57</v>
      </c>
      <c r="E1081" s="13">
        <v>3</v>
      </c>
      <c r="F1081" s="12">
        <v>162</v>
      </c>
    </row>
    <row r="1082" spans="2:6" x14ac:dyDescent="0.4">
      <c r="B1082" s="12">
        <v>2</v>
      </c>
      <c r="C1082" s="155">
        <v>5</v>
      </c>
      <c r="D1082" s="12">
        <v>58</v>
      </c>
      <c r="E1082" s="13">
        <v>3</v>
      </c>
      <c r="F1082" s="12">
        <v>165</v>
      </c>
    </row>
    <row r="1083" spans="2:6" x14ac:dyDescent="0.4">
      <c r="B1083" s="12">
        <v>2</v>
      </c>
      <c r="C1083" s="155">
        <v>5</v>
      </c>
      <c r="D1083" s="12">
        <v>59</v>
      </c>
      <c r="E1083" s="13">
        <v>3</v>
      </c>
      <c r="F1083" s="12">
        <v>167</v>
      </c>
    </row>
    <row r="1084" spans="2:6" x14ac:dyDescent="0.4">
      <c r="B1084" s="12">
        <v>2</v>
      </c>
      <c r="C1084" s="155">
        <v>5</v>
      </c>
      <c r="D1084" s="12">
        <v>60</v>
      </c>
      <c r="E1084" s="13">
        <v>3</v>
      </c>
      <c r="F1084" s="12">
        <v>170</v>
      </c>
    </row>
    <row r="1085" spans="2:6" x14ac:dyDescent="0.4">
      <c r="B1085" s="12">
        <v>2</v>
      </c>
      <c r="C1085" s="155">
        <v>5</v>
      </c>
      <c r="D1085" s="12">
        <v>61</v>
      </c>
      <c r="E1085" s="13">
        <v>2</v>
      </c>
      <c r="F1085" s="12">
        <v>172</v>
      </c>
    </row>
    <row r="1086" spans="2:6" x14ac:dyDescent="0.4">
      <c r="B1086" s="12">
        <v>2</v>
      </c>
      <c r="C1086" s="155">
        <v>5</v>
      </c>
      <c r="D1086" s="12">
        <v>62</v>
      </c>
      <c r="E1086" s="13">
        <v>2</v>
      </c>
      <c r="F1086" s="12">
        <v>174</v>
      </c>
    </row>
    <row r="1087" spans="2:6" x14ac:dyDescent="0.4">
      <c r="B1087" s="12">
        <v>2</v>
      </c>
      <c r="C1087" s="155">
        <v>5</v>
      </c>
      <c r="D1087" s="12">
        <v>63</v>
      </c>
      <c r="E1087" s="13">
        <v>2</v>
      </c>
      <c r="F1087" s="12">
        <v>176</v>
      </c>
    </row>
    <row r="1088" spans="2:6" x14ac:dyDescent="0.4">
      <c r="B1088" s="12">
        <v>2</v>
      </c>
      <c r="C1088" s="155">
        <v>5</v>
      </c>
      <c r="D1088" s="12">
        <v>64</v>
      </c>
      <c r="E1088" s="13">
        <v>2</v>
      </c>
      <c r="F1088" s="12">
        <v>178</v>
      </c>
    </row>
    <row r="1089" spans="2:6" x14ac:dyDescent="0.4">
      <c r="B1089" s="12">
        <v>2</v>
      </c>
      <c r="C1089" s="155">
        <v>5</v>
      </c>
      <c r="D1089" s="12">
        <v>65</v>
      </c>
      <c r="E1089" s="13">
        <v>2</v>
      </c>
      <c r="F1089" s="12">
        <v>179</v>
      </c>
    </row>
    <row r="1090" spans="2:6" x14ac:dyDescent="0.4">
      <c r="B1090" s="12">
        <v>2</v>
      </c>
      <c r="C1090" s="155">
        <v>5</v>
      </c>
      <c r="D1090" s="12">
        <v>66</v>
      </c>
      <c r="E1090" s="13">
        <v>1</v>
      </c>
      <c r="F1090" s="12">
        <v>181</v>
      </c>
    </row>
    <row r="1091" spans="2:6" x14ac:dyDescent="0.4">
      <c r="B1091" s="12">
        <v>2</v>
      </c>
      <c r="C1091" s="155">
        <v>5</v>
      </c>
      <c r="D1091" s="12">
        <v>67</v>
      </c>
      <c r="E1091" s="13">
        <v>1</v>
      </c>
      <c r="F1091" s="12">
        <v>182</v>
      </c>
    </row>
    <row r="1092" spans="2:6" x14ac:dyDescent="0.4">
      <c r="B1092" s="12">
        <v>2</v>
      </c>
      <c r="C1092" s="155">
        <v>5</v>
      </c>
      <c r="D1092" s="12">
        <v>68</v>
      </c>
      <c r="E1092" s="13">
        <v>1</v>
      </c>
      <c r="F1092" s="12">
        <v>183</v>
      </c>
    </row>
    <row r="1093" spans="2:6" x14ac:dyDescent="0.4">
      <c r="B1093" s="12">
        <v>2</v>
      </c>
      <c r="C1093" s="155">
        <v>5</v>
      </c>
      <c r="D1093" s="12">
        <v>69</v>
      </c>
      <c r="E1093" s="13">
        <v>1</v>
      </c>
      <c r="F1093" s="12">
        <v>184</v>
      </c>
    </row>
    <row r="1094" spans="2:6" x14ac:dyDescent="0.4">
      <c r="B1094" s="12">
        <v>2</v>
      </c>
      <c r="C1094" s="155">
        <v>5</v>
      </c>
      <c r="D1094" s="12">
        <v>70</v>
      </c>
      <c r="E1094" s="13">
        <v>1</v>
      </c>
      <c r="F1094" s="12">
        <v>185</v>
      </c>
    </row>
    <row r="1095" spans="2:6" x14ac:dyDescent="0.4">
      <c r="B1095" s="12">
        <v>2</v>
      </c>
      <c r="C1095" s="155">
        <v>5</v>
      </c>
      <c r="D1095" s="12">
        <v>71</v>
      </c>
      <c r="E1095" s="13">
        <v>1</v>
      </c>
      <c r="F1095" s="12">
        <v>186</v>
      </c>
    </row>
    <row r="1096" spans="2:6" x14ac:dyDescent="0.4">
      <c r="B1096" s="12">
        <v>2</v>
      </c>
      <c r="C1096" s="155">
        <v>5</v>
      </c>
      <c r="D1096" s="12">
        <v>72</v>
      </c>
      <c r="E1096" s="13">
        <v>1</v>
      </c>
      <c r="F1096" s="12">
        <v>187</v>
      </c>
    </row>
    <row r="1097" spans="2:6" x14ac:dyDescent="0.4">
      <c r="B1097" s="12">
        <v>2</v>
      </c>
      <c r="C1097" s="155">
        <v>5</v>
      </c>
      <c r="D1097" s="12">
        <v>73</v>
      </c>
      <c r="E1097" s="13">
        <v>1</v>
      </c>
      <c r="F1097" s="12">
        <v>188</v>
      </c>
    </row>
    <row r="1098" spans="2:6" x14ac:dyDescent="0.4">
      <c r="B1098" s="12">
        <v>2</v>
      </c>
      <c r="C1098" s="155">
        <v>5</v>
      </c>
      <c r="D1098" s="12">
        <v>74</v>
      </c>
      <c r="E1098" s="13">
        <v>1</v>
      </c>
      <c r="F1098" s="12">
        <v>189</v>
      </c>
    </row>
    <row r="1099" spans="2:6" x14ac:dyDescent="0.4">
      <c r="B1099" s="12">
        <v>2</v>
      </c>
      <c r="C1099" s="155">
        <v>5</v>
      </c>
      <c r="D1099" s="12">
        <v>75</v>
      </c>
      <c r="E1099" s="13">
        <v>1</v>
      </c>
      <c r="F1099" s="12">
        <v>190</v>
      </c>
    </row>
    <row r="1100" spans="2:6" x14ac:dyDescent="0.4">
      <c r="B1100" s="12">
        <v>2</v>
      </c>
      <c r="C1100" s="155">
        <v>5</v>
      </c>
      <c r="D1100" s="12">
        <v>76</v>
      </c>
      <c r="E1100" s="13">
        <v>1</v>
      </c>
      <c r="F1100" s="12">
        <v>191</v>
      </c>
    </row>
    <row r="1101" spans="2:6" x14ac:dyDescent="0.4">
      <c r="B1101" s="12">
        <v>2</v>
      </c>
      <c r="C1101" s="155">
        <v>5</v>
      </c>
      <c r="D1101" s="12">
        <v>77</v>
      </c>
      <c r="E1101" s="13">
        <v>1</v>
      </c>
      <c r="F1101" s="12">
        <v>192</v>
      </c>
    </row>
    <row r="1102" spans="2:6" x14ac:dyDescent="0.4">
      <c r="B1102" s="12">
        <v>2</v>
      </c>
      <c r="C1102" s="155">
        <v>5</v>
      </c>
      <c r="D1102" s="12">
        <v>78</v>
      </c>
      <c r="E1102" s="13">
        <v>1</v>
      </c>
      <c r="F1102" s="12">
        <v>193</v>
      </c>
    </row>
    <row r="1103" spans="2:6" x14ac:dyDescent="0.4">
      <c r="B1103" s="12">
        <v>2</v>
      </c>
      <c r="C1103" s="155">
        <v>5</v>
      </c>
      <c r="D1103" s="12">
        <v>79</v>
      </c>
      <c r="E1103" s="13">
        <v>1</v>
      </c>
      <c r="F1103" s="12">
        <v>194</v>
      </c>
    </row>
    <row r="1104" spans="2:6" x14ac:dyDescent="0.4">
      <c r="B1104" s="12">
        <v>2</v>
      </c>
      <c r="C1104" s="155">
        <v>5</v>
      </c>
      <c r="D1104" s="12">
        <v>80</v>
      </c>
      <c r="E1104" s="13">
        <v>1</v>
      </c>
      <c r="F1104" s="12">
        <v>195</v>
      </c>
    </row>
    <row r="1105" spans="2:6" x14ac:dyDescent="0.4">
      <c r="B1105" s="12">
        <v>2</v>
      </c>
      <c r="C1105" s="155">
        <v>5</v>
      </c>
      <c r="D1105" s="12">
        <v>81</v>
      </c>
      <c r="E1105" s="13">
        <v>1</v>
      </c>
      <c r="F1105" s="12">
        <v>196</v>
      </c>
    </row>
    <row r="1106" spans="2:6" x14ac:dyDescent="0.4">
      <c r="B1106" s="12">
        <v>2</v>
      </c>
      <c r="C1106" s="155">
        <v>5</v>
      </c>
      <c r="D1106" s="12">
        <v>82</v>
      </c>
      <c r="E1106" s="13">
        <v>1</v>
      </c>
      <c r="F1106" s="12">
        <v>197</v>
      </c>
    </row>
    <row r="1107" spans="2:6" x14ac:dyDescent="0.4">
      <c r="B1107" s="12">
        <v>2</v>
      </c>
      <c r="C1107" s="155">
        <v>5</v>
      </c>
      <c r="D1107" s="12">
        <v>83</v>
      </c>
      <c r="E1107" s="13">
        <v>1</v>
      </c>
      <c r="F1107" s="12">
        <v>198</v>
      </c>
    </row>
    <row r="1108" spans="2:6" x14ac:dyDescent="0.4">
      <c r="B1108" s="12">
        <v>2</v>
      </c>
      <c r="C1108" s="155">
        <v>5</v>
      </c>
      <c r="D1108" s="12">
        <v>84</v>
      </c>
      <c r="E1108" s="13">
        <v>1</v>
      </c>
      <c r="F1108" s="12">
        <v>199</v>
      </c>
    </row>
    <row r="1109" spans="2:6" x14ac:dyDescent="0.4">
      <c r="B1109" s="12">
        <v>2</v>
      </c>
      <c r="C1109" s="155">
        <v>5</v>
      </c>
      <c r="D1109" s="12">
        <v>85</v>
      </c>
      <c r="E1109" s="13">
        <v>1</v>
      </c>
      <c r="F1109" s="12">
        <v>200</v>
      </c>
    </row>
    <row r="1110" spans="2:6" x14ac:dyDescent="0.4">
      <c r="B1110" s="12">
        <v>2</v>
      </c>
      <c r="C1110" s="155">
        <v>5</v>
      </c>
      <c r="D1110" s="12">
        <v>86</v>
      </c>
      <c r="E1110" s="13">
        <v>1</v>
      </c>
      <c r="F1110" s="12">
        <v>201</v>
      </c>
    </row>
    <row r="1111" spans="2:6" x14ac:dyDescent="0.4">
      <c r="B1111" s="12">
        <v>2</v>
      </c>
      <c r="C1111" s="155">
        <v>5</v>
      </c>
      <c r="D1111" s="12">
        <v>87</v>
      </c>
      <c r="E1111" s="13">
        <v>1</v>
      </c>
      <c r="F1111" s="12">
        <v>202</v>
      </c>
    </row>
    <row r="1112" spans="2:6" x14ac:dyDescent="0.4">
      <c r="B1112" s="12">
        <v>2</v>
      </c>
      <c r="C1112" s="155">
        <v>5</v>
      </c>
      <c r="D1112" s="12">
        <v>88</v>
      </c>
      <c r="E1112" s="13">
        <v>1</v>
      </c>
      <c r="F1112" s="12">
        <v>203</v>
      </c>
    </row>
    <row r="1113" spans="2:6" x14ac:dyDescent="0.4">
      <c r="B1113" s="12">
        <v>2</v>
      </c>
      <c r="C1113" s="155">
        <v>5</v>
      </c>
      <c r="D1113" s="12">
        <v>89</v>
      </c>
      <c r="E1113" s="13">
        <v>1</v>
      </c>
      <c r="F1113" s="12">
        <v>204</v>
      </c>
    </row>
    <row r="1114" spans="2:6" x14ac:dyDescent="0.4">
      <c r="B1114" s="12">
        <v>2</v>
      </c>
      <c r="C1114" s="155">
        <v>5</v>
      </c>
      <c r="D1114" s="12">
        <v>90</v>
      </c>
      <c r="E1114" s="13">
        <v>1</v>
      </c>
      <c r="F1114" s="12">
        <v>205</v>
      </c>
    </row>
    <row r="1115" spans="2:6" x14ac:dyDescent="0.4">
      <c r="B1115" s="12">
        <v>2</v>
      </c>
      <c r="C1115" s="155">
        <v>5</v>
      </c>
      <c r="D1115" s="12">
        <v>91</v>
      </c>
      <c r="E1115" s="13">
        <v>1</v>
      </c>
      <c r="F1115" s="12">
        <v>206</v>
      </c>
    </row>
    <row r="1116" spans="2:6" x14ac:dyDescent="0.4">
      <c r="B1116" s="12">
        <v>2</v>
      </c>
      <c r="C1116" s="155">
        <v>5</v>
      </c>
      <c r="D1116" s="12">
        <v>92</v>
      </c>
      <c r="E1116" s="13">
        <v>1</v>
      </c>
      <c r="F1116" s="12">
        <v>207</v>
      </c>
    </row>
    <row r="1117" spans="2:6" x14ac:dyDescent="0.4">
      <c r="B1117" s="12">
        <v>2</v>
      </c>
      <c r="C1117" s="155">
        <v>5</v>
      </c>
      <c r="D1117" s="12">
        <v>93</v>
      </c>
      <c r="E1117" s="13">
        <v>1</v>
      </c>
      <c r="F1117" s="12">
        <v>208</v>
      </c>
    </row>
    <row r="1118" spans="2:6" x14ac:dyDescent="0.4">
      <c r="B1118" s="12">
        <v>2</v>
      </c>
      <c r="C1118" s="155">
        <v>5</v>
      </c>
      <c r="D1118" s="12">
        <v>94</v>
      </c>
      <c r="E1118" s="13">
        <v>1</v>
      </c>
      <c r="F1118" s="12">
        <v>209</v>
      </c>
    </row>
    <row r="1119" spans="2:6" x14ac:dyDescent="0.4">
      <c r="B1119" s="12">
        <v>2</v>
      </c>
      <c r="C1119" s="155">
        <v>5</v>
      </c>
      <c r="D1119" s="12">
        <v>95</v>
      </c>
      <c r="E1119" s="13">
        <v>1</v>
      </c>
      <c r="F1119" s="12">
        <v>210</v>
      </c>
    </row>
    <row r="1120" spans="2:6" x14ac:dyDescent="0.4">
      <c r="B1120" s="12">
        <v>2</v>
      </c>
      <c r="C1120" s="155">
        <v>5</v>
      </c>
      <c r="D1120" s="12">
        <v>96</v>
      </c>
      <c r="E1120" s="13">
        <v>1</v>
      </c>
      <c r="F1120" s="12">
        <v>211</v>
      </c>
    </row>
    <row r="1121" spans="2:6" x14ac:dyDescent="0.4">
      <c r="B1121" s="12">
        <v>2</v>
      </c>
      <c r="C1121" s="155">
        <v>5</v>
      </c>
      <c r="D1121" s="12">
        <v>97</v>
      </c>
      <c r="E1121" s="13">
        <v>1</v>
      </c>
      <c r="F1121" s="12">
        <v>212</v>
      </c>
    </row>
    <row r="1122" spans="2:6" x14ac:dyDescent="0.4">
      <c r="B1122" s="12">
        <v>2</v>
      </c>
      <c r="C1122" s="155">
        <v>5</v>
      </c>
      <c r="D1122" s="12">
        <v>98</v>
      </c>
      <c r="E1122" s="13">
        <v>1</v>
      </c>
      <c r="F1122" s="12">
        <v>213</v>
      </c>
    </row>
    <row r="1123" spans="2:6" x14ac:dyDescent="0.4">
      <c r="B1123" s="12">
        <v>2</v>
      </c>
      <c r="C1123" s="155">
        <v>5</v>
      </c>
      <c r="D1123" s="12">
        <v>99</v>
      </c>
      <c r="E1123" s="13">
        <v>1</v>
      </c>
      <c r="F1123" s="12">
        <v>214</v>
      </c>
    </row>
    <row r="1124" spans="2:6" x14ac:dyDescent="0.4">
      <c r="B1124" s="12">
        <v>2</v>
      </c>
      <c r="C1124" s="155">
        <v>5</v>
      </c>
      <c r="D1124" s="12">
        <v>100</v>
      </c>
      <c r="E1124" s="13">
        <v>1</v>
      </c>
      <c r="F1124" s="12">
        <v>215</v>
      </c>
    </row>
    <row r="1125" spans="2:6" x14ac:dyDescent="0.4">
      <c r="B1125" s="155">
        <v>3</v>
      </c>
      <c r="C1125" s="155">
        <v>1</v>
      </c>
      <c r="D1125" s="155">
        <v>1</v>
      </c>
      <c r="E1125" s="156">
        <v>2</v>
      </c>
      <c r="F1125" s="155">
        <v>1</v>
      </c>
    </row>
    <row r="1126" spans="2:6" x14ac:dyDescent="0.4">
      <c r="B1126" s="155">
        <v>3</v>
      </c>
      <c r="C1126" s="155">
        <v>1</v>
      </c>
      <c r="D1126" s="155">
        <v>2</v>
      </c>
      <c r="E1126" s="156">
        <v>3</v>
      </c>
      <c r="F1126" s="155">
        <v>3</v>
      </c>
    </row>
    <row r="1127" spans="2:6" x14ac:dyDescent="0.4">
      <c r="B1127" s="155">
        <v>3</v>
      </c>
      <c r="C1127" s="155">
        <v>1</v>
      </c>
      <c r="D1127" s="155">
        <v>3</v>
      </c>
      <c r="E1127" s="156">
        <v>5</v>
      </c>
      <c r="F1127" s="155">
        <v>6</v>
      </c>
    </row>
    <row r="1128" spans="2:6" x14ac:dyDescent="0.4">
      <c r="B1128" s="155">
        <v>3</v>
      </c>
      <c r="C1128" s="155">
        <v>1</v>
      </c>
      <c r="D1128" s="155">
        <v>4</v>
      </c>
      <c r="E1128" s="156">
        <v>5</v>
      </c>
      <c r="F1128" s="155">
        <v>11</v>
      </c>
    </row>
    <row r="1129" spans="2:6" x14ac:dyDescent="0.4">
      <c r="B1129" s="155">
        <v>3</v>
      </c>
      <c r="C1129" s="155">
        <v>1</v>
      </c>
      <c r="D1129" s="155">
        <v>5</v>
      </c>
      <c r="E1129" s="156">
        <v>7</v>
      </c>
      <c r="F1129" s="155">
        <v>16</v>
      </c>
    </row>
    <row r="1130" spans="2:6" x14ac:dyDescent="0.4">
      <c r="B1130" s="155">
        <v>3</v>
      </c>
      <c r="C1130" s="155">
        <v>1</v>
      </c>
      <c r="D1130" s="155">
        <v>6</v>
      </c>
      <c r="E1130" s="156">
        <v>7</v>
      </c>
      <c r="F1130" s="155">
        <v>23</v>
      </c>
    </row>
    <row r="1131" spans="2:6" x14ac:dyDescent="0.4">
      <c r="B1131" s="155">
        <v>3</v>
      </c>
      <c r="C1131" s="155">
        <v>1</v>
      </c>
      <c r="D1131" s="155">
        <v>7</v>
      </c>
      <c r="E1131" s="156">
        <v>8</v>
      </c>
      <c r="F1131" s="155">
        <v>30</v>
      </c>
    </row>
    <row r="1132" spans="2:6" x14ac:dyDescent="0.4">
      <c r="B1132" s="155">
        <v>3</v>
      </c>
      <c r="C1132" s="155">
        <v>1</v>
      </c>
      <c r="D1132" s="155">
        <v>8</v>
      </c>
      <c r="E1132" s="156">
        <v>8</v>
      </c>
      <c r="F1132" s="155">
        <v>38</v>
      </c>
    </row>
    <row r="1133" spans="2:6" x14ac:dyDescent="0.4">
      <c r="B1133" s="155">
        <v>3</v>
      </c>
      <c r="C1133" s="155">
        <v>1</v>
      </c>
      <c r="D1133" s="155">
        <v>9</v>
      </c>
      <c r="E1133" s="156">
        <v>9</v>
      </c>
      <c r="F1133" s="155">
        <v>46</v>
      </c>
    </row>
    <row r="1134" spans="2:6" x14ac:dyDescent="0.4">
      <c r="B1134" s="155">
        <v>3</v>
      </c>
      <c r="C1134" s="155">
        <v>1</v>
      </c>
      <c r="D1134" s="155">
        <v>10</v>
      </c>
      <c r="E1134" s="156">
        <v>10</v>
      </c>
      <c r="F1134" s="155">
        <v>55</v>
      </c>
    </row>
    <row r="1135" spans="2:6" x14ac:dyDescent="0.4">
      <c r="B1135" s="155">
        <v>3</v>
      </c>
      <c r="C1135" s="155">
        <v>1</v>
      </c>
      <c r="D1135" s="155">
        <v>11</v>
      </c>
      <c r="E1135" s="156">
        <v>10</v>
      </c>
      <c r="F1135" s="155">
        <v>65</v>
      </c>
    </row>
    <row r="1136" spans="2:6" x14ac:dyDescent="0.4">
      <c r="B1136" s="155">
        <v>3</v>
      </c>
      <c r="C1136" s="155">
        <v>1</v>
      </c>
      <c r="D1136" s="155">
        <v>12</v>
      </c>
      <c r="E1136" s="156">
        <v>10</v>
      </c>
      <c r="F1136" s="155">
        <v>75</v>
      </c>
    </row>
    <row r="1137" spans="2:6" x14ac:dyDescent="0.4">
      <c r="B1137" s="155">
        <v>3</v>
      </c>
      <c r="C1137" s="155">
        <v>1</v>
      </c>
      <c r="D1137" s="155">
        <v>13</v>
      </c>
      <c r="E1137" s="156">
        <v>11</v>
      </c>
      <c r="F1137" s="155">
        <v>85</v>
      </c>
    </row>
    <row r="1138" spans="2:6" x14ac:dyDescent="0.4">
      <c r="B1138" s="155">
        <v>3</v>
      </c>
      <c r="C1138" s="155">
        <v>1</v>
      </c>
      <c r="D1138" s="155">
        <v>14</v>
      </c>
      <c r="E1138" s="156">
        <v>10</v>
      </c>
      <c r="F1138" s="155">
        <v>96</v>
      </c>
    </row>
    <row r="1139" spans="2:6" x14ac:dyDescent="0.4">
      <c r="B1139" s="155">
        <v>3</v>
      </c>
      <c r="C1139" s="155">
        <v>1</v>
      </c>
      <c r="D1139" s="155">
        <v>15</v>
      </c>
      <c r="E1139" s="156">
        <v>11</v>
      </c>
      <c r="F1139" s="155">
        <v>106</v>
      </c>
    </row>
    <row r="1140" spans="2:6" x14ac:dyDescent="0.4">
      <c r="B1140" s="12">
        <v>3</v>
      </c>
      <c r="C1140" s="155">
        <v>1</v>
      </c>
      <c r="D1140" s="12">
        <v>16</v>
      </c>
      <c r="E1140" s="13">
        <v>12</v>
      </c>
      <c r="F1140" s="12">
        <v>117</v>
      </c>
    </row>
    <row r="1141" spans="2:6" x14ac:dyDescent="0.4">
      <c r="B1141" s="12">
        <v>3</v>
      </c>
      <c r="C1141" s="155">
        <v>1</v>
      </c>
      <c r="D1141" s="12">
        <v>17</v>
      </c>
      <c r="E1141" s="13">
        <v>11</v>
      </c>
      <c r="F1141" s="12">
        <v>129</v>
      </c>
    </row>
    <row r="1142" spans="2:6" x14ac:dyDescent="0.4">
      <c r="B1142" s="12">
        <v>3</v>
      </c>
      <c r="C1142" s="155">
        <v>1</v>
      </c>
      <c r="D1142" s="12">
        <v>18</v>
      </c>
      <c r="E1142" s="13">
        <v>11</v>
      </c>
      <c r="F1142" s="12">
        <v>140</v>
      </c>
    </row>
    <row r="1143" spans="2:6" x14ac:dyDescent="0.4">
      <c r="B1143" s="12">
        <v>3</v>
      </c>
      <c r="C1143" s="155">
        <v>1</v>
      </c>
      <c r="D1143" s="12">
        <v>19</v>
      </c>
      <c r="E1143" s="13">
        <v>12</v>
      </c>
      <c r="F1143" s="12">
        <v>151</v>
      </c>
    </row>
    <row r="1144" spans="2:6" x14ac:dyDescent="0.4">
      <c r="B1144" s="12">
        <v>3</v>
      </c>
      <c r="C1144" s="155">
        <v>1</v>
      </c>
      <c r="D1144" s="12">
        <v>20</v>
      </c>
      <c r="E1144" s="13">
        <v>11</v>
      </c>
      <c r="F1144" s="12">
        <v>163</v>
      </c>
    </row>
    <row r="1145" spans="2:6" x14ac:dyDescent="0.4">
      <c r="B1145" s="12">
        <v>3</v>
      </c>
      <c r="C1145" s="155">
        <v>1</v>
      </c>
      <c r="D1145" s="12">
        <v>21</v>
      </c>
      <c r="E1145" s="13">
        <v>11</v>
      </c>
      <c r="F1145" s="12">
        <v>174</v>
      </c>
    </row>
    <row r="1146" spans="2:6" x14ac:dyDescent="0.4">
      <c r="B1146" s="12">
        <v>3</v>
      </c>
      <c r="C1146" s="155">
        <v>1</v>
      </c>
      <c r="D1146" s="12">
        <v>22</v>
      </c>
      <c r="E1146" s="13">
        <v>12</v>
      </c>
      <c r="F1146" s="12">
        <v>185</v>
      </c>
    </row>
    <row r="1147" spans="2:6" x14ac:dyDescent="0.4">
      <c r="B1147" s="12">
        <v>3</v>
      </c>
      <c r="C1147" s="155">
        <v>1</v>
      </c>
      <c r="D1147" s="12">
        <v>23</v>
      </c>
      <c r="E1147" s="13">
        <v>11</v>
      </c>
      <c r="F1147" s="12">
        <v>197</v>
      </c>
    </row>
    <row r="1148" spans="2:6" x14ac:dyDescent="0.4">
      <c r="B1148" s="12">
        <v>3</v>
      </c>
      <c r="C1148" s="155">
        <v>1</v>
      </c>
      <c r="D1148" s="12">
        <v>24</v>
      </c>
      <c r="E1148" s="13">
        <v>12</v>
      </c>
      <c r="F1148" s="12">
        <v>208</v>
      </c>
    </row>
    <row r="1149" spans="2:6" x14ac:dyDescent="0.4">
      <c r="B1149" s="12">
        <v>3</v>
      </c>
      <c r="C1149" s="155">
        <v>1</v>
      </c>
      <c r="D1149" s="12">
        <v>25</v>
      </c>
      <c r="E1149" s="13">
        <v>11</v>
      </c>
      <c r="F1149" s="12">
        <v>220</v>
      </c>
    </row>
    <row r="1150" spans="2:6" x14ac:dyDescent="0.4">
      <c r="B1150" s="12">
        <v>3</v>
      </c>
      <c r="C1150" s="155">
        <v>1</v>
      </c>
      <c r="D1150" s="12">
        <v>26</v>
      </c>
      <c r="E1150" s="13">
        <v>11</v>
      </c>
      <c r="F1150" s="12">
        <v>231</v>
      </c>
    </row>
    <row r="1151" spans="2:6" x14ac:dyDescent="0.4">
      <c r="B1151" s="12">
        <v>3</v>
      </c>
      <c r="C1151" s="155">
        <v>1</v>
      </c>
      <c r="D1151" s="12">
        <v>27</v>
      </c>
      <c r="E1151" s="13">
        <v>11</v>
      </c>
      <c r="F1151" s="12">
        <v>242</v>
      </c>
    </row>
    <row r="1152" spans="2:6" x14ac:dyDescent="0.4">
      <c r="B1152" s="12">
        <v>3</v>
      </c>
      <c r="C1152" s="155">
        <v>1</v>
      </c>
      <c r="D1152" s="12">
        <v>28</v>
      </c>
      <c r="E1152" s="13">
        <v>11</v>
      </c>
      <c r="F1152" s="12">
        <v>253</v>
      </c>
    </row>
    <row r="1153" spans="2:6" x14ac:dyDescent="0.4">
      <c r="B1153" s="12">
        <v>3</v>
      </c>
      <c r="C1153" s="155">
        <v>1</v>
      </c>
      <c r="D1153" s="12">
        <v>29</v>
      </c>
      <c r="E1153" s="13">
        <v>11</v>
      </c>
      <c r="F1153" s="12">
        <v>264</v>
      </c>
    </row>
    <row r="1154" spans="2:6" x14ac:dyDescent="0.4">
      <c r="B1154" s="12">
        <v>3</v>
      </c>
      <c r="C1154" s="155">
        <v>1</v>
      </c>
      <c r="D1154" s="12">
        <v>30</v>
      </c>
      <c r="E1154" s="13">
        <v>10</v>
      </c>
      <c r="F1154" s="12">
        <v>275</v>
      </c>
    </row>
    <row r="1155" spans="2:6" x14ac:dyDescent="0.4">
      <c r="B1155" s="12">
        <v>3</v>
      </c>
      <c r="C1155" s="155">
        <v>1</v>
      </c>
      <c r="D1155" s="12">
        <v>31</v>
      </c>
      <c r="E1155" s="13">
        <v>11</v>
      </c>
      <c r="F1155" s="12">
        <v>285</v>
      </c>
    </row>
    <row r="1156" spans="2:6" x14ac:dyDescent="0.4">
      <c r="B1156" s="12">
        <v>3</v>
      </c>
      <c r="C1156" s="155">
        <v>1</v>
      </c>
      <c r="D1156" s="12">
        <v>32</v>
      </c>
      <c r="E1156" s="13">
        <v>10</v>
      </c>
      <c r="F1156" s="12">
        <v>296</v>
      </c>
    </row>
    <row r="1157" spans="2:6" x14ac:dyDescent="0.4">
      <c r="B1157" s="12">
        <v>3</v>
      </c>
      <c r="C1157" s="155">
        <v>1</v>
      </c>
      <c r="D1157" s="12">
        <v>33</v>
      </c>
      <c r="E1157" s="13">
        <v>10</v>
      </c>
      <c r="F1157" s="12">
        <v>306</v>
      </c>
    </row>
    <row r="1158" spans="2:6" x14ac:dyDescent="0.4">
      <c r="B1158" s="12">
        <v>3</v>
      </c>
      <c r="C1158" s="155">
        <v>1</v>
      </c>
      <c r="D1158" s="12">
        <v>34</v>
      </c>
      <c r="E1158" s="13">
        <v>10</v>
      </c>
      <c r="F1158" s="12">
        <v>316</v>
      </c>
    </row>
    <row r="1159" spans="2:6" x14ac:dyDescent="0.4">
      <c r="B1159" s="12">
        <v>3</v>
      </c>
      <c r="C1159" s="155">
        <v>1</v>
      </c>
      <c r="D1159" s="12">
        <v>35</v>
      </c>
      <c r="E1159" s="13">
        <v>10</v>
      </c>
      <c r="F1159" s="12">
        <v>326</v>
      </c>
    </row>
    <row r="1160" spans="2:6" x14ac:dyDescent="0.4">
      <c r="B1160" s="12">
        <v>3</v>
      </c>
      <c r="C1160" s="155">
        <v>1</v>
      </c>
      <c r="D1160" s="12">
        <v>36</v>
      </c>
      <c r="E1160" s="13">
        <v>9</v>
      </c>
      <c r="F1160" s="12">
        <v>336</v>
      </c>
    </row>
    <row r="1161" spans="2:6" x14ac:dyDescent="0.4">
      <c r="B1161" s="12">
        <v>3</v>
      </c>
      <c r="C1161" s="155">
        <v>1</v>
      </c>
      <c r="D1161" s="12">
        <v>37</v>
      </c>
      <c r="E1161" s="13">
        <v>10</v>
      </c>
      <c r="F1161" s="12">
        <v>345</v>
      </c>
    </row>
    <row r="1162" spans="2:6" x14ac:dyDescent="0.4">
      <c r="B1162" s="12">
        <v>3</v>
      </c>
      <c r="C1162" s="155">
        <v>1</v>
      </c>
      <c r="D1162" s="12">
        <v>38</v>
      </c>
      <c r="E1162" s="13">
        <v>9</v>
      </c>
      <c r="F1162" s="12">
        <v>355</v>
      </c>
    </row>
    <row r="1163" spans="2:6" x14ac:dyDescent="0.4">
      <c r="B1163" s="12">
        <v>3</v>
      </c>
      <c r="C1163" s="155">
        <v>1</v>
      </c>
      <c r="D1163" s="12">
        <v>39</v>
      </c>
      <c r="E1163" s="13">
        <v>9</v>
      </c>
      <c r="F1163" s="12">
        <v>364</v>
      </c>
    </row>
    <row r="1164" spans="2:6" x14ac:dyDescent="0.4">
      <c r="B1164" s="12">
        <v>3</v>
      </c>
      <c r="C1164" s="155">
        <v>1</v>
      </c>
      <c r="D1164" s="12">
        <v>40</v>
      </c>
      <c r="E1164" s="13">
        <v>9</v>
      </c>
      <c r="F1164" s="12">
        <v>373</v>
      </c>
    </row>
    <row r="1165" spans="2:6" x14ac:dyDescent="0.4">
      <c r="B1165" s="12">
        <v>3</v>
      </c>
      <c r="C1165" s="155">
        <v>1</v>
      </c>
      <c r="D1165" s="12">
        <v>41</v>
      </c>
      <c r="E1165" s="13">
        <v>9</v>
      </c>
      <c r="F1165" s="12">
        <v>382</v>
      </c>
    </row>
    <row r="1166" spans="2:6" x14ac:dyDescent="0.4">
      <c r="B1166" s="12">
        <v>3</v>
      </c>
      <c r="C1166" s="155">
        <v>1</v>
      </c>
      <c r="D1166" s="12">
        <v>42</v>
      </c>
      <c r="E1166" s="13">
        <v>8</v>
      </c>
      <c r="F1166" s="12">
        <v>391</v>
      </c>
    </row>
    <row r="1167" spans="2:6" x14ac:dyDescent="0.4">
      <c r="B1167" s="12">
        <v>3</v>
      </c>
      <c r="C1167" s="155">
        <v>1</v>
      </c>
      <c r="D1167" s="12">
        <v>43</v>
      </c>
      <c r="E1167" s="13">
        <v>9</v>
      </c>
      <c r="F1167" s="12">
        <v>399</v>
      </c>
    </row>
    <row r="1168" spans="2:6" x14ac:dyDescent="0.4">
      <c r="B1168" s="12">
        <v>3</v>
      </c>
      <c r="C1168" s="155">
        <v>1</v>
      </c>
      <c r="D1168" s="12">
        <v>44</v>
      </c>
      <c r="E1168" s="13">
        <v>8</v>
      </c>
      <c r="F1168" s="12">
        <v>408</v>
      </c>
    </row>
    <row r="1169" spans="2:6" x14ac:dyDescent="0.4">
      <c r="B1169" s="12">
        <v>3</v>
      </c>
      <c r="C1169" s="155">
        <v>1</v>
      </c>
      <c r="D1169" s="12">
        <v>45</v>
      </c>
      <c r="E1169" s="13">
        <v>8</v>
      </c>
      <c r="F1169" s="12">
        <v>416</v>
      </c>
    </row>
    <row r="1170" spans="2:6" x14ac:dyDescent="0.4">
      <c r="B1170" s="12">
        <v>3</v>
      </c>
      <c r="C1170" s="155">
        <v>1</v>
      </c>
      <c r="D1170" s="12">
        <v>46</v>
      </c>
      <c r="E1170" s="13">
        <v>8</v>
      </c>
      <c r="F1170" s="12">
        <v>424</v>
      </c>
    </row>
    <row r="1171" spans="2:6" x14ac:dyDescent="0.4">
      <c r="B1171" s="12">
        <v>3</v>
      </c>
      <c r="C1171" s="155">
        <v>1</v>
      </c>
      <c r="D1171" s="12">
        <v>47</v>
      </c>
      <c r="E1171" s="13">
        <v>7</v>
      </c>
      <c r="F1171" s="12">
        <v>432</v>
      </c>
    </row>
    <row r="1172" spans="2:6" x14ac:dyDescent="0.4">
      <c r="B1172" s="12">
        <v>3</v>
      </c>
      <c r="C1172" s="155">
        <v>1</v>
      </c>
      <c r="D1172" s="12">
        <v>48</v>
      </c>
      <c r="E1172" s="13">
        <v>8</v>
      </c>
      <c r="F1172" s="12">
        <v>439</v>
      </c>
    </row>
    <row r="1173" spans="2:6" x14ac:dyDescent="0.4">
      <c r="B1173" s="12">
        <v>3</v>
      </c>
      <c r="C1173" s="155">
        <v>1</v>
      </c>
      <c r="D1173" s="12">
        <v>49</v>
      </c>
      <c r="E1173" s="13">
        <v>7</v>
      </c>
      <c r="F1173" s="12">
        <v>447</v>
      </c>
    </row>
    <row r="1174" spans="2:6" x14ac:dyDescent="0.4">
      <c r="B1174" s="12">
        <v>3</v>
      </c>
      <c r="C1174" s="155">
        <v>1</v>
      </c>
      <c r="D1174" s="12">
        <v>50</v>
      </c>
      <c r="E1174" s="13">
        <v>7</v>
      </c>
      <c r="F1174" s="12">
        <v>454</v>
      </c>
    </row>
    <row r="1175" spans="2:6" x14ac:dyDescent="0.4">
      <c r="B1175" s="12">
        <v>3</v>
      </c>
      <c r="C1175" s="155">
        <v>1</v>
      </c>
      <c r="D1175" s="12">
        <v>51</v>
      </c>
      <c r="E1175" s="13">
        <v>7</v>
      </c>
      <c r="F1175" s="12">
        <v>461</v>
      </c>
    </row>
    <row r="1176" spans="2:6" x14ac:dyDescent="0.4">
      <c r="B1176" s="12">
        <v>3</v>
      </c>
      <c r="C1176" s="155">
        <v>1</v>
      </c>
      <c r="D1176" s="12">
        <v>52</v>
      </c>
      <c r="E1176" s="13">
        <v>6</v>
      </c>
      <c r="F1176" s="12">
        <v>468</v>
      </c>
    </row>
    <row r="1177" spans="2:6" x14ac:dyDescent="0.4">
      <c r="B1177" s="12">
        <v>3</v>
      </c>
      <c r="C1177" s="155">
        <v>1</v>
      </c>
      <c r="D1177" s="12">
        <v>53</v>
      </c>
      <c r="E1177" s="13">
        <v>7</v>
      </c>
      <c r="F1177" s="12">
        <v>474</v>
      </c>
    </row>
    <row r="1178" spans="2:6" x14ac:dyDescent="0.4">
      <c r="B1178" s="12">
        <v>3</v>
      </c>
      <c r="C1178" s="155">
        <v>1</v>
      </c>
      <c r="D1178" s="12">
        <v>54</v>
      </c>
      <c r="E1178" s="13">
        <v>6</v>
      </c>
      <c r="F1178" s="12">
        <v>481</v>
      </c>
    </row>
    <row r="1179" spans="2:6" x14ac:dyDescent="0.4">
      <c r="B1179" s="12">
        <v>3</v>
      </c>
      <c r="C1179" s="155">
        <v>1</v>
      </c>
      <c r="D1179" s="12">
        <v>55</v>
      </c>
      <c r="E1179" s="13">
        <v>7</v>
      </c>
      <c r="F1179" s="12">
        <v>487</v>
      </c>
    </row>
    <row r="1180" spans="2:6" x14ac:dyDescent="0.4">
      <c r="B1180" s="12">
        <v>3</v>
      </c>
      <c r="C1180" s="155">
        <v>1</v>
      </c>
      <c r="D1180" s="12">
        <v>56</v>
      </c>
      <c r="E1180" s="13">
        <v>6</v>
      </c>
      <c r="F1180" s="12">
        <v>494</v>
      </c>
    </row>
    <row r="1181" spans="2:6" x14ac:dyDescent="0.4">
      <c r="B1181" s="12">
        <v>3</v>
      </c>
      <c r="C1181" s="155">
        <v>1</v>
      </c>
      <c r="D1181" s="12">
        <v>57</v>
      </c>
      <c r="E1181" s="13">
        <v>5</v>
      </c>
      <c r="F1181" s="12">
        <v>500</v>
      </c>
    </row>
    <row r="1182" spans="2:6" x14ac:dyDescent="0.4">
      <c r="B1182" s="12">
        <v>3</v>
      </c>
      <c r="C1182" s="155">
        <v>1</v>
      </c>
      <c r="D1182" s="12">
        <v>58</v>
      </c>
      <c r="E1182" s="13">
        <v>6</v>
      </c>
      <c r="F1182" s="12">
        <v>505</v>
      </c>
    </row>
    <row r="1183" spans="2:6" x14ac:dyDescent="0.4">
      <c r="B1183" s="12">
        <v>3</v>
      </c>
      <c r="C1183" s="155">
        <v>1</v>
      </c>
      <c r="D1183" s="12">
        <v>59</v>
      </c>
      <c r="E1183" s="13">
        <v>6</v>
      </c>
      <c r="F1183" s="12">
        <v>511</v>
      </c>
    </row>
    <row r="1184" spans="2:6" x14ac:dyDescent="0.4">
      <c r="B1184" s="12">
        <v>3</v>
      </c>
      <c r="C1184" s="155">
        <v>1</v>
      </c>
      <c r="D1184" s="12">
        <v>60</v>
      </c>
      <c r="E1184" s="13">
        <v>5</v>
      </c>
      <c r="F1184" s="12">
        <v>517</v>
      </c>
    </row>
    <row r="1185" spans="2:6" x14ac:dyDescent="0.4">
      <c r="B1185" s="12">
        <v>3</v>
      </c>
      <c r="C1185" s="155">
        <v>1</v>
      </c>
      <c r="D1185" s="12">
        <v>61</v>
      </c>
      <c r="E1185" s="13">
        <v>5</v>
      </c>
      <c r="F1185" s="12">
        <v>522</v>
      </c>
    </row>
    <row r="1186" spans="2:6" x14ac:dyDescent="0.4">
      <c r="B1186" s="12">
        <v>3</v>
      </c>
      <c r="C1186" s="155">
        <v>1</v>
      </c>
      <c r="D1186" s="12">
        <v>62</v>
      </c>
      <c r="E1186" s="13">
        <v>6</v>
      </c>
      <c r="F1186" s="12">
        <v>527</v>
      </c>
    </row>
    <row r="1187" spans="2:6" x14ac:dyDescent="0.4">
      <c r="B1187" s="12">
        <v>3</v>
      </c>
      <c r="C1187" s="155">
        <v>1</v>
      </c>
      <c r="D1187" s="12">
        <v>63</v>
      </c>
      <c r="E1187" s="13">
        <v>5</v>
      </c>
      <c r="F1187" s="12">
        <v>533</v>
      </c>
    </row>
    <row r="1188" spans="2:6" x14ac:dyDescent="0.4">
      <c r="B1188" s="12">
        <v>3</v>
      </c>
      <c r="C1188" s="155">
        <v>1</v>
      </c>
      <c r="D1188" s="12">
        <v>64</v>
      </c>
      <c r="E1188" s="13">
        <v>4</v>
      </c>
      <c r="F1188" s="12">
        <v>538</v>
      </c>
    </row>
    <row r="1189" spans="2:6" x14ac:dyDescent="0.4">
      <c r="B1189" s="12">
        <v>3</v>
      </c>
      <c r="C1189" s="155">
        <v>1</v>
      </c>
      <c r="D1189" s="12">
        <v>65</v>
      </c>
      <c r="E1189" s="13">
        <v>5</v>
      </c>
      <c r="F1189" s="12">
        <v>542</v>
      </c>
    </row>
    <row r="1190" spans="2:6" x14ac:dyDescent="0.4">
      <c r="B1190" s="12">
        <v>3</v>
      </c>
      <c r="C1190" s="155">
        <v>1</v>
      </c>
      <c r="D1190" s="12">
        <v>66</v>
      </c>
      <c r="E1190" s="13">
        <v>5</v>
      </c>
      <c r="F1190" s="12">
        <v>547</v>
      </c>
    </row>
    <row r="1191" spans="2:6" x14ac:dyDescent="0.4">
      <c r="B1191" s="12">
        <v>3</v>
      </c>
      <c r="C1191" s="155">
        <v>1</v>
      </c>
      <c r="D1191" s="12">
        <v>67</v>
      </c>
      <c r="E1191" s="13">
        <v>4</v>
      </c>
      <c r="F1191" s="12">
        <v>552</v>
      </c>
    </row>
    <row r="1192" spans="2:6" x14ac:dyDescent="0.4">
      <c r="B1192" s="12">
        <v>3</v>
      </c>
      <c r="C1192" s="155">
        <v>1</v>
      </c>
      <c r="D1192" s="12">
        <v>68</v>
      </c>
      <c r="E1192" s="13">
        <v>5</v>
      </c>
      <c r="F1192" s="12">
        <v>556</v>
      </c>
    </row>
    <row r="1193" spans="2:6" x14ac:dyDescent="0.4">
      <c r="B1193" s="12">
        <v>3</v>
      </c>
      <c r="C1193" s="155">
        <v>1</v>
      </c>
      <c r="D1193" s="12">
        <v>69</v>
      </c>
      <c r="E1193" s="13">
        <v>4</v>
      </c>
      <c r="F1193" s="12">
        <v>561</v>
      </c>
    </row>
    <row r="1194" spans="2:6" x14ac:dyDescent="0.4">
      <c r="B1194" s="12">
        <v>3</v>
      </c>
      <c r="C1194" s="155">
        <v>1</v>
      </c>
      <c r="D1194" s="12">
        <v>70</v>
      </c>
      <c r="E1194" s="13">
        <v>4</v>
      </c>
      <c r="F1194" s="12">
        <v>565</v>
      </c>
    </row>
    <row r="1195" spans="2:6" x14ac:dyDescent="0.4">
      <c r="B1195" s="12">
        <v>3</v>
      </c>
      <c r="C1195" s="155">
        <v>1</v>
      </c>
      <c r="D1195" s="12">
        <v>71</v>
      </c>
      <c r="E1195" s="13">
        <v>4</v>
      </c>
      <c r="F1195" s="12">
        <v>569</v>
      </c>
    </row>
    <row r="1196" spans="2:6" x14ac:dyDescent="0.4">
      <c r="B1196" s="12">
        <v>3</v>
      </c>
      <c r="C1196" s="155">
        <v>1</v>
      </c>
      <c r="D1196" s="12">
        <v>72</v>
      </c>
      <c r="E1196" s="13">
        <v>4</v>
      </c>
      <c r="F1196" s="12">
        <v>573</v>
      </c>
    </row>
    <row r="1197" spans="2:6" x14ac:dyDescent="0.4">
      <c r="B1197" s="12">
        <v>3</v>
      </c>
      <c r="C1197" s="155">
        <v>1</v>
      </c>
      <c r="D1197" s="12">
        <v>73</v>
      </c>
      <c r="E1197" s="13">
        <v>3</v>
      </c>
      <c r="F1197" s="12">
        <v>577</v>
      </c>
    </row>
    <row r="1198" spans="2:6" x14ac:dyDescent="0.4">
      <c r="B1198" s="12">
        <v>3</v>
      </c>
      <c r="C1198" s="155">
        <v>1</v>
      </c>
      <c r="D1198" s="12">
        <v>74</v>
      </c>
      <c r="E1198" s="13">
        <v>4</v>
      </c>
      <c r="F1198" s="12">
        <v>580</v>
      </c>
    </row>
    <row r="1199" spans="2:6" x14ac:dyDescent="0.4">
      <c r="B1199" s="12">
        <v>3</v>
      </c>
      <c r="C1199" s="155">
        <v>1</v>
      </c>
      <c r="D1199" s="12">
        <v>75</v>
      </c>
      <c r="E1199" s="13">
        <v>4</v>
      </c>
      <c r="F1199" s="12">
        <v>584</v>
      </c>
    </row>
    <row r="1200" spans="2:6" x14ac:dyDescent="0.4">
      <c r="B1200" s="12">
        <v>3</v>
      </c>
      <c r="C1200" s="155">
        <v>1</v>
      </c>
      <c r="D1200" s="12">
        <v>76</v>
      </c>
      <c r="E1200" s="13">
        <v>3</v>
      </c>
      <c r="F1200" s="12">
        <v>588</v>
      </c>
    </row>
    <row r="1201" spans="2:6" x14ac:dyDescent="0.4">
      <c r="B1201" s="12">
        <v>3</v>
      </c>
      <c r="C1201" s="155">
        <v>1</v>
      </c>
      <c r="D1201" s="12">
        <v>77</v>
      </c>
      <c r="E1201" s="13">
        <v>3</v>
      </c>
      <c r="F1201" s="12">
        <v>591</v>
      </c>
    </row>
    <row r="1202" spans="2:6" x14ac:dyDescent="0.4">
      <c r="B1202" s="12">
        <v>3</v>
      </c>
      <c r="C1202" s="155">
        <v>1</v>
      </c>
      <c r="D1202" s="12">
        <v>78</v>
      </c>
      <c r="E1202" s="13">
        <v>4</v>
      </c>
      <c r="F1202" s="12">
        <v>594</v>
      </c>
    </row>
    <row r="1203" spans="2:6" x14ac:dyDescent="0.4">
      <c r="B1203" s="12">
        <v>3</v>
      </c>
      <c r="C1203" s="155">
        <v>1</v>
      </c>
      <c r="D1203" s="12">
        <v>79</v>
      </c>
      <c r="E1203" s="13">
        <v>3</v>
      </c>
      <c r="F1203" s="12">
        <v>598</v>
      </c>
    </row>
    <row r="1204" spans="2:6" x14ac:dyDescent="0.4">
      <c r="B1204" s="12">
        <v>3</v>
      </c>
      <c r="C1204" s="155">
        <v>1</v>
      </c>
      <c r="D1204" s="12">
        <v>80</v>
      </c>
      <c r="E1204" s="13">
        <v>3</v>
      </c>
      <c r="F1204" s="12">
        <v>601</v>
      </c>
    </row>
    <row r="1205" spans="2:6" x14ac:dyDescent="0.4">
      <c r="B1205" s="12">
        <v>3</v>
      </c>
      <c r="C1205" s="155">
        <v>1</v>
      </c>
      <c r="D1205" s="12">
        <v>81</v>
      </c>
      <c r="E1205" s="13">
        <v>3</v>
      </c>
      <c r="F1205" s="12">
        <v>604</v>
      </c>
    </row>
    <row r="1206" spans="2:6" x14ac:dyDescent="0.4">
      <c r="B1206" s="12">
        <v>3</v>
      </c>
      <c r="C1206" s="155">
        <v>1</v>
      </c>
      <c r="D1206" s="12">
        <v>82</v>
      </c>
      <c r="E1206" s="13">
        <v>3</v>
      </c>
      <c r="F1206" s="12">
        <v>607</v>
      </c>
    </row>
    <row r="1207" spans="2:6" x14ac:dyDescent="0.4">
      <c r="B1207" s="12">
        <v>3</v>
      </c>
      <c r="C1207" s="155">
        <v>1</v>
      </c>
      <c r="D1207" s="12">
        <v>83</v>
      </c>
      <c r="E1207" s="13">
        <v>2</v>
      </c>
      <c r="F1207" s="12">
        <v>610</v>
      </c>
    </row>
    <row r="1208" spans="2:6" x14ac:dyDescent="0.4">
      <c r="B1208" s="12">
        <v>3</v>
      </c>
      <c r="C1208" s="155">
        <v>1</v>
      </c>
      <c r="D1208" s="12">
        <v>84</v>
      </c>
      <c r="E1208" s="13">
        <v>3</v>
      </c>
      <c r="F1208" s="12">
        <v>612</v>
      </c>
    </row>
    <row r="1209" spans="2:6" x14ac:dyDescent="0.4">
      <c r="B1209" s="12">
        <v>3</v>
      </c>
      <c r="C1209" s="155">
        <v>1</v>
      </c>
      <c r="D1209" s="12">
        <v>85</v>
      </c>
      <c r="E1209" s="13">
        <v>3</v>
      </c>
      <c r="F1209" s="12">
        <v>615</v>
      </c>
    </row>
    <row r="1210" spans="2:6" x14ac:dyDescent="0.4">
      <c r="B1210" s="12">
        <v>3</v>
      </c>
      <c r="C1210" s="155">
        <v>1</v>
      </c>
      <c r="D1210" s="12">
        <v>86</v>
      </c>
      <c r="E1210" s="13">
        <v>2</v>
      </c>
      <c r="F1210" s="12">
        <v>618</v>
      </c>
    </row>
    <row r="1211" spans="2:6" x14ac:dyDescent="0.4">
      <c r="B1211" s="12">
        <v>3</v>
      </c>
      <c r="C1211" s="155">
        <v>1</v>
      </c>
      <c r="D1211" s="12">
        <v>87</v>
      </c>
      <c r="E1211" s="13">
        <v>3</v>
      </c>
      <c r="F1211" s="12">
        <v>620</v>
      </c>
    </row>
    <row r="1212" spans="2:6" x14ac:dyDescent="0.4">
      <c r="B1212" s="12">
        <v>3</v>
      </c>
      <c r="C1212" s="155">
        <v>1</v>
      </c>
      <c r="D1212" s="12">
        <v>88</v>
      </c>
      <c r="E1212" s="13">
        <v>2</v>
      </c>
      <c r="F1212" s="12">
        <v>623</v>
      </c>
    </row>
    <row r="1213" spans="2:6" x14ac:dyDescent="0.4">
      <c r="B1213" s="12">
        <v>3</v>
      </c>
      <c r="C1213" s="155">
        <v>1</v>
      </c>
      <c r="D1213" s="12">
        <v>89</v>
      </c>
      <c r="E1213" s="13">
        <v>2</v>
      </c>
      <c r="F1213" s="12">
        <v>625</v>
      </c>
    </row>
    <row r="1214" spans="2:6" x14ac:dyDescent="0.4">
      <c r="B1214" s="12">
        <v>3</v>
      </c>
      <c r="C1214" s="155">
        <v>1</v>
      </c>
      <c r="D1214" s="12">
        <v>90</v>
      </c>
      <c r="E1214" s="13">
        <v>3</v>
      </c>
      <c r="F1214" s="12">
        <v>627</v>
      </c>
    </row>
    <row r="1215" spans="2:6" x14ac:dyDescent="0.4">
      <c r="B1215" s="12">
        <v>3</v>
      </c>
      <c r="C1215" s="155">
        <v>1</v>
      </c>
      <c r="D1215" s="12">
        <v>91</v>
      </c>
      <c r="E1215" s="13">
        <v>2</v>
      </c>
      <c r="F1215" s="12">
        <v>630</v>
      </c>
    </row>
    <row r="1216" spans="2:6" x14ac:dyDescent="0.4">
      <c r="B1216" s="12">
        <v>3</v>
      </c>
      <c r="C1216" s="155">
        <v>1</v>
      </c>
      <c r="D1216" s="12">
        <v>92</v>
      </c>
      <c r="E1216" s="13">
        <v>2</v>
      </c>
      <c r="F1216" s="12">
        <v>632</v>
      </c>
    </row>
    <row r="1217" spans="2:6" x14ac:dyDescent="0.4">
      <c r="B1217" s="12">
        <v>3</v>
      </c>
      <c r="C1217" s="155">
        <v>1</v>
      </c>
      <c r="D1217" s="12">
        <v>93</v>
      </c>
      <c r="E1217" s="13">
        <v>2</v>
      </c>
      <c r="F1217" s="12">
        <v>634</v>
      </c>
    </row>
    <row r="1218" spans="2:6" x14ac:dyDescent="0.4">
      <c r="B1218" s="12">
        <v>3</v>
      </c>
      <c r="C1218" s="155">
        <v>1</v>
      </c>
      <c r="D1218" s="12">
        <v>94</v>
      </c>
      <c r="E1218" s="13">
        <v>2</v>
      </c>
      <c r="F1218" s="12">
        <v>636</v>
      </c>
    </row>
    <row r="1219" spans="2:6" x14ac:dyDescent="0.4">
      <c r="B1219" s="12">
        <v>3</v>
      </c>
      <c r="C1219" s="155">
        <v>1</v>
      </c>
      <c r="D1219" s="12">
        <v>95</v>
      </c>
      <c r="E1219" s="13">
        <v>2</v>
      </c>
      <c r="F1219" s="12">
        <v>638</v>
      </c>
    </row>
    <row r="1220" spans="2:6" x14ac:dyDescent="0.4">
      <c r="B1220" s="12">
        <v>3</v>
      </c>
      <c r="C1220" s="155">
        <v>1</v>
      </c>
      <c r="D1220" s="12">
        <v>96</v>
      </c>
      <c r="E1220" s="13">
        <v>2</v>
      </c>
      <c r="F1220" s="12">
        <v>640</v>
      </c>
    </row>
    <row r="1221" spans="2:6" x14ac:dyDescent="0.4">
      <c r="B1221" s="12">
        <v>3</v>
      </c>
      <c r="C1221" s="155">
        <v>1</v>
      </c>
      <c r="D1221" s="12">
        <v>97</v>
      </c>
      <c r="E1221" s="13">
        <v>1</v>
      </c>
      <c r="F1221" s="12">
        <v>642</v>
      </c>
    </row>
    <row r="1222" spans="2:6" x14ac:dyDescent="0.4">
      <c r="B1222" s="12">
        <v>3</v>
      </c>
      <c r="C1222" s="155">
        <v>1</v>
      </c>
      <c r="D1222" s="12">
        <v>98</v>
      </c>
      <c r="E1222" s="13">
        <v>2</v>
      </c>
      <c r="F1222" s="12">
        <v>643</v>
      </c>
    </row>
    <row r="1223" spans="2:6" x14ac:dyDescent="0.4">
      <c r="B1223" s="12">
        <v>3</v>
      </c>
      <c r="C1223" s="155">
        <v>1</v>
      </c>
      <c r="D1223" s="12">
        <v>99</v>
      </c>
      <c r="E1223" s="13">
        <v>2</v>
      </c>
      <c r="F1223" s="12">
        <v>645</v>
      </c>
    </row>
    <row r="1224" spans="2:6" x14ac:dyDescent="0.4">
      <c r="B1224" s="12">
        <v>3</v>
      </c>
      <c r="C1224" s="155">
        <v>1</v>
      </c>
      <c r="D1224" s="12">
        <v>100</v>
      </c>
      <c r="E1224" s="13">
        <v>2</v>
      </c>
      <c r="F1224" s="12">
        <v>647</v>
      </c>
    </row>
    <row r="1225" spans="2:6" x14ac:dyDescent="0.4">
      <c r="B1225" s="12">
        <v>3</v>
      </c>
      <c r="C1225" s="155">
        <v>1</v>
      </c>
      <c r="D1225" s="12">
        <v>101</v>
      </c>
      <c r="E1225" s="13">
        <v>1</v>
      </c>
      <c r="F1225" s="12">
        <v>649</v>
      </c>
    </row>
    <row r="1226" spans="2:6" x14ac:dyDescent="0.4">
      <c r="B1226" s="12">
        <v>3</v>
      </c>
      <c r="C1226" s="155">
        <v>1</v>
      </c>
      <c r="D1226" s="12">
        <v>102</v>
      </c>
      <c r="E1226" s="13">
        <v>2</v>
      </c>
      <c r="F1226" s="12">
        <v>650</v>
      </c>
    </row>
    <row r="1227" spans="2:6" x14ac:dyDescent="0.4">
      <c r="B1227" s="12">
        <v>3</v>
      </c>
      <c r="C1227" s="155">
        <v>1</v>
      </c>
      <c r="D1227" s="12">
        <v>103</v>
      </c>
      <c r="E1227" s="13">
        <v>1</v>
      </c>
      <c r="F1227" s="12">
        <v>652</v>
      </c>
    </row>
    <row r="1228" spans="2:6" x14ac:dyDescent="0.4">
      <c r="B1228" s="12">
        <v>3</v>
      </c>
      <c r="C1228" s="155">
        <v>1</v>
      </c>
      <c r="D1228" s="12">
        <v>104</v>
      </c>
      <c r="E1228" s="13">
        <v>2</v>
      </c>
      <c r="F1228" s="12">
        <v>653</v>
      </c>
    </row>
    <row r="1229" spans="2:6" x14ac:dyDescent="0.4">
      <c r="B1229" s="12">
        <v>3</v>
      </c>
      <c r="C1229" s="155">
        <v>1</v>
      </c>
      <c r="D1229" s="12">
        <v>105</v>
      </c>
      <c r="E1229" s="13">
        <v>1</v>
      </c>
      <c r="F1229" s="12">
        <v>655</v>
      </c>
    </row>
    <row r="1230" spans="2:6" x14ac:dyDescent="0.4">
      <c r="B1230" s="12">
        <v>3</v>
      </c>
      <c r="C1230" s="155">
        <v>1</v>
      </c>
      <c r="D1230" s="12">
        <v>106</v>
      </c>
      <c r="E1230" s="13">
        <v>1</v>
      </c>
      <c r="F1230" s="12">
        <v>656</v>
      </c>
    </row>
    <row r="1231" spans="2:6" x14ac:dyDescent="0.4">
      <c r="B1231" s="12">
        <v>3</v>
      </c>
      <c r="C1231" s="155">
        <v>1</v>
      </c>
      <c r="D1231" s="12">
        <v>107</v>
      </c>
      <c r="E1231" s="13">
        <v>2</v>
      </c>
      <c r="F1231" s="12">
        <v>657</v>
      </c>
    </row>
    <row r="1232" spans="2:6" x14ac:dyDescent="0.4">
      <c r="B1232" s="12">
        <v>3</v>
      </c>
      <c r="C1232" s="155">
        <v>1</v>
      </c>
      <c r="D1232" s="12">
        <v>108</v>
      </c>
      <c r="E1232" s="13">
        <v>1</v>
      </c>
      <c r="F1232" s="12">
        <v>659</v>
      </c>
    </row>
    <row r="1233" spans="2:6" x14ac:dyDescent="0.4">
      <c r="B1233" s="12">
        <v>3</v>
      </c>
      <c r="C1233" s="155">
        <v>1</v>
      </c>
      <c r="D1233" s="12">
        <v>109</v>
      </c>
      <c r="E1233" s="13">
        <v>1</v>
      </c>
      <c r="F1233" s="12">
        <v>660</v>
      </c>
    </row>
    <row r="1234" spans="2:6" x14ac:dyDescent="0.4">
      <c r="B1234" s="12">
        <v>3</v>
      </c>
      <c r="C1234" s="155">
        <v>1</v>
      </c>
      <c r="D1234" s="12">
        <v>110</v>
      </c>
      <c r="E1234" s="13">
        <v>1</v>
      </c>
      <c r="F1234" s="12">
        <v>661</v>
      </c>
    </row>
    <row r="1235" spans="2:6" x14ac:dyDescent="0.4">
      <c r="B1235" s="12">
        <v>3</v>
      </c>
      <c r="C1235" s="155">
        <v>1</v>
      </c>
      <c r="D1235" s="12">
        <v>111</v>
      </c>
      <c r="E1235" s="13">
        <v>2</v>
      </c>
      <c r="F1235" s="12">
        <v>662</v>
      </c>
    </row>
    <row r="1236" spans="2:6" x14ac:dyDescent="0.4">
      <c r="B1236" s="12">
        <v>3</v>
      </c>
      <c r="C1236" s="155">
        <v>1</v>
      </c>
      <c r="D1236" s="12">
        <v>112</v>
      </c>
      <c r="E1236" s="13">
        <v>1</v>
      </c>
      <c r="F1236" s="12">
        <v>664</v>
      </c>
    </row>
    <row r="1237" spans="2:6" x14ac:dyDescent="0.4">
      <c r="B1237" s="12">
        <v>3</v>
      </c>
      <c r="C1237" s="155">
        <v>1</v>
      </c>
      <c r="D1237" s="12">
        <v>113</v>
      </c>
      <c r="E1237" s="13">
        <v>1</v>
      </c>
      <c r="F1237" s="12">
        <v>665</v>
      </c>
    </row>
    <row r="1238" spans="2:6" x14ac:dyDescent="0.4">
      <c r="B1238" s="12">
        <v>3</v>
      </c>
      <c r="C1238" s="155">
        <v>1</v>
      </c>
      <c r="D1238" s="12">
        <v>114</v>
      </c>
      <c r="E1238" s="13">
        <v>1</v>
      </c>
      <c r="F1238" s="12">
        <v>666</v>
      </c>
    </row>
    <row r="1239" spans="2:6" x14ac:dyDescent="0.4">
      <c r="B1239" s="12">
        <v>3</v>
      </c>
      <c r="C1239" s="155">
        <v>1</v>
      </c>
      <c r="D1239" s="12">
        <v>115</v>
      </c>
      <c r="E1239" s="13">
        <v>1</v>
      </c>
      <c r="F1239" s="12">
        <v>667</v>
      </c>
    </row>
    <row r="1240" spans="2:6" x14ac:dyDescent="0.4">
      <c r="B1240" s="12">
        <v>3</v>
      </c>
      <c r="C1240" s="155">
        <v>1</v>
      </c>
      <c r="D1240" s="12">
        <v>116</v>
      </c>
      <c r="E1240" s="13">
        <v>1</v>
      </c>
      <c r="F1240" s="12">
        <v>668</v>
      </c>
    </row>
    <row r="1241" spans="2:6" x14ac:dyDescent="0.4">
      <c r="B1241" s="12">
        <v>3</v>
      </c>
      <c r="C1241" s="155">
        <v>1</v>
      </c>
      <c r="D1241" s="12">
        <v>117</v>
      </c>
      <c r="E1241" s="13">
        <v>1</v>
      </c>
      <c r="F1241" s="12">
        <v>669</v>
      </c>
    </row>
    <row r="1242" spans="2:6" x14ac:dyDescent="0.4">
      <c r="B1242" s="12">
        <v>3</v>
      </c>
      <c r="C1242" s="155">
        <v>1</v>
      </c>
      <c r="D1242" s="12">
        <v>118</v>
      </c>
      <c r="E1242" s="13">
        <v>1</v>
      </c>
      <c r="F1242" s="12">
        <v>670</v>
      </c>
    </row>
    <row r="1243" spans="2:6" x14ac:dyDescent="0.4">
      <c r="B1243" s="12">
        <v>3</v>
      </c>
      <c r="C1243" s="155">
        <v>1</v>
      </c>
      <c r="D1243" s="12">
        <v>119</v>
      </c>
      <c r="E1243" s="13">
        <v>1</v>
      </c>
      <c r="F1243" s="12">
        <v>671</v>
      </c>
    </row>
    <row r="1244" spans="2:6" x14ac:dyDescent="0.4">
      <c r="B1244" s="12">
        <v>3</v>
      </c>
      <c r="C1244" s="155">
        <v>1</v>
      </c>
      <c r="D1244" s="12">
        <v>120</v>
      </c>
      <c r="E1244" s="13">
        <v>1</v>
      </c>
      <c r="F1244" s="12">
        <v>672</v>
      </c>
    </row>
    <row r="1245" spans="2:6" x14ac:dyDescent="0.4">
      <c r="B1245" s="12">
        <v>3</v>
      </c>
      <c r="C1245" s="155">
        <v>1</v>
      </c>
      <c r="D1245" s="12">
        <v>121</v>
      </c>
      <c r="E1245" s="13">
        <v>1</v>
      </c>
      <c r="F1245" s="12">
        <v>673</v>
      </c>
    </row>
    <row r="1246" spans="2:6" x14ac:dyDescent="0.4">
      <c r="B1246" s="12">
        <v>3</v>
      </c>
      <c r="C1246" s="155">
        <v>1</v>
      </c>
      <c r="D1246" s="12">
        <v>122</v>
      </c>
      <c r="E1246" s="13">
        <v>1</v>
      </c>
      <c r="F1246" s="12">
        <v>673</v>
      </c>
    </row>
    <row r="1247" spans="2:6" x14ac:dyDescent="0.4">
      <c r="B1247" s="12">
        <v>3</v>
      </c>
      <c r="C1247" s="155">
        <v>1</v>
      </c>
      <c r="D1247" s="12">
        <v>123</v>
      </c>
      <c r="E1247" s="13">
        <v>1</v>
      </c>
      <c r="F1247" s="12">
        <v>674</v>
      </c>
    </row>
    <row r="1248" spans="2:6" x14ac:dyDescent="0.4">
      <c r="B1248" s="12">
        <v>3</v>
      </c>
      <c r="C1248" s="155">
        <v>1</v>
      </c>
      <c r="D1248" s="12">
        <v>124</v>
      </c>
      <c r="E1248" s="13">
        <v>1</v>
      </c>
      <c r="F1248" s="12">
        <v>675</v>
      </c>
    </row>
    <row r="1249" spans="2:6" x14ac:dyDescent="0.4">
      <c r="B1249" s="12">
        <v>3</v>
      </c>
      <c r="C1249" s="155">
        <v>1</v>
      </c>
      <c r="D1249" s="12">
        <v>125</v>
      </c>
      <c r="E1249" s="13">
        <v>1</v>
      </c>
      <c r="F1249" s="12">
        <v>676</v>
      </c>
    </row>
    <row r="1250" spans="2:6" x14ac:dyDescent="0.4">
      <c r="B1250" s="12">
        <v>3</v>
      </c>
      <c r="C1250" s="155">
        <v>1</v>
      </c>
      <c r="D1250" s="12">
        <v>126</v>
      </c>
      <c r="E1250" s="13">
        <v>1</v>
      </c>
      <c r="F1250" s="12">
        <v>676</v>
      </c>
    </row>
    <row r="1251" spans="2:6" x14ac:dyDescent="0.4">
      <c r="B1251" s="12">
        <v>3</v>
      </c>
      <c r="C1251" s="155">
        <v>1</v>
      </c>
      <c r="D1251" s="12">
        <v>127</v>
      </c>
      <c r="E1251" s="13">
        <v>1</v>
      </c>
      <c r="F1251" s="12">
        <v>677</v>
      </c>
    </row>
    <row r="1252" spans="2:6" x14ac:dyDescent="0.4">
      <c r="B1252" s="12">
        <v>3</v>
      </c>
      <c r="C1252" s="155">
        <v>1</v>
      </c>
      <c r="D1252" s="12">
        <v>128</v>
      </c>
      <c r="E1252" s="13">
        <v>1</v>
      </c>
      <c r="F1252" s="12">
        <v>678</v>
      </c>
    </row>
    <row r="1253" spans="2:6" x14ac:dyDescent="0.4">
      <c r="B1253" s="12">
        <v>3</v>
      </c>
      <c r="C1253" s="155">
        <v>1</v>
      </c>
      <c r="D1253" s="12">
        <v>129</v>
      </c>
      <c r="E1253" s="13">
        <v>1</v>
      </c>
      <c r="F1253" s="12">
        <v>679</v>
      </c>
    </row>
    <row r="1254" spans="2:6" x14ac:dyDescent="0.4">
      <c r="B1254" s="12">
        <v>3</v>
      </c>
      <c r="C1254" s="155">
        <v>1</v>
      </c>
      <c r="D1254" s="12">
        <v>130</v>
      </c>
      <c r="E1254" s="13">
        <v>1</v>
      </c>
      <c r="F1254" s="12">
        <v>679</v>
      </c>
    </row>
    <row r="1255" spans="2:6" x14ac:dyDescent="0.4">
      <c r="B1255" s="12">
        <v>3</v>
      </c>
      <c r="C1255" s="155">
        <v>1</v>
      </c>
      <c r="D1255" s="12">
        <v>131</v>
      </c>
      <c r="E1255" s="13">
        <v>1</v>
      </c>
      <c r="F1255" s="12">
        <v>680</v>
      </c>
    </row>
    <row r="1256" spans="2:6" x14ac:dyDescent="0.4">
      <c r="B1256" s="12">
        <v>3</v>
      </c>
      <c r="C1256" s="155">
        <v>1</v>
      </c>
      <c r="D1256" s="12">
        <v>132</v>
      </c>
      <c r="E1256" s="13">
        <v>1</v>
      </c>
      <c r="F1256" s="12">
        <v>680</v>
      </c>
    </row>
    <row r="1257" spans="2:6" x14ac:dyDescent="0.4">
      <c r="B1257" s="12">
        <v>3</v>
      </c>
      <c r="C1257" s="155">
        <v>1</v>
      </c>
      <c r="D1257" s="12">
        <v>133</v>
      </c>
      <c r="E1257" s="13">
        <v>1</v>
      </c>
      <c r="F1257" s="12">
        <v>681</v>
      </c>
    </row>
    <row r="1258" spans="2:6" x14ac:dyDescent="0.4">
      <c r="B1258" s="12">
        <v>3</v>
      </c>
      <c r="C1258" s="155">
        <v>1</v>
      </c>
      <c r="D1258" s="12">
        <v>134</v>
      </c>
      <c r="E1258" s="13">
        <v>1</v>
      </c>
      <c r="F1258" s="12">
        <v>682</v>
      </c>
    </row>
    <row r="1259" spans="2:6" x14ac:dyDescent="0.4">
      <c r="B1259" s="12">
        <v>3</v>
      </c>
      <c r="C1259" s="155">
        <v>1</v>
      </c>
      <c r="D1259" s="12">
        <v>135</v>
      </c>
      <c r="E1259" s="13">
        <v>1</v>
      </c>
      <c r="F1259" s="12">
        <v>682</v>
      </c>
    </row>
    <row r="1260" spans="2:6" x14ac:dyDescent="0.4">
      <c r="B1260" s="12">
        <v>3</v>
      </c>
      <c r="C1260" s="155">
        <v>1</v>
      </c>
      <c r="D1260" s="12">
        <v>136</v>
      </c>
      <c r="E1260" s="13">
        <v>1</v>
      </c>
      <c r="F1260" s="12">
        <v>683</v>
      </c>
    </row>
    <row r="1261" spans="2:6" x14ac:dyDescent="0.4">
      <c r="B1261" s="12">
        <v>3</v>
      </c>
      <c r="C1261" s="155">
        <v>1</v>
      </c>
      <c r="D1261" s="12">
        <v>137</v>
      </c>
      <c r="E1261" s="13">
        <v>1</v>
      </c>
      <c r="F1261" s="12">
        <v>683</v>
      </c>
    </row>
    <row r="1262" spans="2:6" x14ac:dyDescent="0.4">
      <c r="B1262" s="12">
        <v>3</v>
      </c>
      <c r="C1262" s="155">
        <v>1</v>
      </c>
      <c r="D1262" s="12">
        <v>138</v>
      </c>
      <c r="E1262" s="13">
        <v>1</v>
      </c>
      <c r="F1262" s="12">
        <v>684</v>
      </c>
    </row>
    <row r="1263" spans="2:6" x14ac:dyDescent="0.4">
      <c r="B1263" s="12">
        <v>3</v>
      </c>
      <c r="C1263" s="155">
        <v>1</v>
      </c>
      <c r="D1263" s="12">
        <v>139</v>
      </c>
      <c r="E1263" s="13">
        <v>1</v>
      </c>
      <c r="F1263" s="12">
        <v>684</v>
      </c>
    </row>
    <row r="1264" spans="2:6" x14ac:dyDescent="0.4">
      <c r="B1264" s="12">
        <v>3</v>
      </c>
      <c r="C1264" s="155">
        <v>1</v>
      </c>
      <c r="D1264" s="12">
        <v>140</v>
      </c>
      <c r="E1264" s="13">
        <v>1</v>
      </c>
      <c r="F1264" s="12">
        <v>685</v>
      </c>
    </row>
    <row r="1265" spans="2:6" x14ac:dyDescent="0.4">
      <c r="B1265" s="12">
        <v>3</v>
      </c>
      <c r="C1265" s="155">
        <v>1</v>
      </c>
      <c r="D1265" s="12">
        <v>141</v>
      </c>
      <c r="E1265" s="13">
        <v>1</v>
      </c>
      <c r="F1265" s="12">
        <v>685</v>
      </c>
    </row>
    <row r="1266" spans="2:6" x14ac:dyDescent="0.4">
      <c r="B1266" s="12">
        <v>3</v>
      </c>
      <c r="C1266" s="155">
        <v>1</v>
      </c>
      <c r="D1266" s="12">
        <v>142</v>
      </c>
      <c r="E1266" s="13">
        <v>1</v>
      </c>
      <c r="F1266" s="12">
        <v>686</v>
      </c>
    </row>
    <row r="1267" spans="2:6" x14ac:dyDescent="0.4">
      <c r="B1267" s="12">
        <v>3</v>
      </c>
      <c r="C1267" s="155">
        <v>1</v>
      </c>
      <c r="D1267" s="12">
        <v>143</v>
      </c>
      <c r="E1267" s="13">
        <v>1</v>
      </c>
      <c r="F1267" s="12">
        <v>686</v>
      </c>
    </row>
    <row r="1268" spans="2:6" x14ac:dyDescent="0.4">
      <c r="B1268" s="12">
        <v>3</v>
      </c>
      <c r="C1268" s="155">
        <v>1</v>
      </c>
      <c r="D1268" s="12">
        <v>144</v>
      </c>
      <c r="E1268" s="13">
        <v>1</v>
      </c>
      <c r="F1268" s="12">
        <v>686</v>
      </c>
    </row>
    <row r="1269" spans="2:6" x14ac:dyDescent="0.4">
      <c r="B1269" s="12">
        <v>3</v>
      </c>
      <c r="C1269" s="155">
        <v>1</v>
      </c>
      <c r="D1269" s="12">
        <v>145</v>
      </c>
      <c r="E1269" s="13">
        <v>1</v>
      </c>
      <c r="F1269" s="12">
        <v>687</v>
      </c>
    </row>
    <row r="1270" spans="2:6" x14ac:dyDescent="0.4">
      <c r="B1270" s="12">
        <v>3</v>
      </c>
      <c r="C1270" s="155">
        <v>1</v>
      </c>
      <c r="D1270" s="12">
        <v>146</v>
      </c>
      <c r="E1270" s="13">
        <v>1</v>
      </c>
      <c r="F1270" s="12">
        <v>687</v>
      </c>
    </row>
    <row r="1271" spans="2:6" x14ac:dyDescent="0.4">
      <c r="B1271" s="12">
        <v>3</v>
      </c>
      <c r="C1271" s="155">
        <v>1</v>
      </c>
      <c r="D1271" s="12">
        <v>147</v>
      </c>
      <c r="E1271" s="13">
        <v>1</v>
      </c>
      <c r="F1271" s="12">
        <v>688</v>
      </c>
    </row>
    <row r="1272" spans="2:6" x14ac:dyDescent="0.4">
      <c r="B1272" s="12">
        <v>3</v>
      </c>
      <c r="C1272" s="155">
        <v>1</v>
      </c>
      <c r="D1272" s="12">
        <v>148</v>
      </c>
      <c r="E1272" s="13">
        <v>1</v>
      </c>
      <c r="F1272" s="12">
        <v>688</v>
      </c>
    </row>
    <row r="1273" spans="2:6" x14ac:dyDescent="0.4">
      <c r="B1273" s="12">
        <v>3</v>
      </c>
      <c r="C1273" s="155">
        <v>1</v>
      </c>
      <c r="D1273" s="12">
        <v>149</v>
      </c>
      <c r="E1273" s="13">
        <v>1</v>
      </c>
      <c r="F1273" s="12">
        <v>688</v>
      </c>
    </row>
    <row r="1274" spans="2:6" x14ac:dyDescent="0.4">
      <c r="B1274" s="12">
        <v>3</v>
      </c>
      <c r="C1274" s="155">
        <v>1</v>
      </c>
      <c r="D1274" s="12">
        <v>150</v>
      </c>
      <c r="E1274" s="13">
        <v>1</v>
      </c>
      <c r="F1274" s="12">
        <v>689</v>
      </c>
    </row>
    <row r="1275" spans="2:6" x14ac:dyDescent="0.4">
      <c r="B1275" s="155">
        <v>3</v>
      </c>
      <c r="C1275" s="155">
        <v>2</v>
      </c>
      <c r="D1275" s="155">
        <v>1</v>
      </c>
      <c r="E1275" s="156">
        <v>1</v>
      </c>
      <c r="F1275" s="155">
        <v>0</v>
      </c>
    </row>
    <row r="1276" spans="2:6" x14ac:dyDescent="0.4">
      <c r="B1276" s="155">
        <v>3</v>
      </c>
      <c r="C1276" s="155">
        <v>2</v>
      </c>
      <c r="D1276" s="155">
        <v>2</v>
      </c>
      <c r="E1276" s="156">
        <v>2</v>
      </c>
      <c r="F1276" s="155">
        <v>1</v>
      </c>
    </row>
    <row r="1277" spans="2:6" x14ac:dyDescent="0.4">
      <c r="B1277" s="155">
        <v>3</v>
      </c>
      <c r="C1277" s="155">
        <v>2</v>
      </c>
      <c r="D1277" s="155">
        <v>3</v>
      </c>
      <c r="E1277" s="156">
        <v>3</v>
      </c>
      <c r="F1277" s="155">
        <v>3</v>
      </c>
    </row>
    <row r="1278" spans="2:6" x14ac:dyDescent="0.4">
      <c r="B1278" s="155">
        <v>3</v>
      </c>
      <c r="C1278" s="155">
        <v>2</v>
      </c>
      <c r="D1278" s="155">
        <v>4</v>
      </c>
      <c r="E1278" s="156">
        <v>3</v>
      </c>
      <c r="F1278" s="155">
        <v>6</v>
      </c>
    </row>
    <row r="1279" spans="2:6" x14ac:dyDescent="0.4">
      <c r="B1279" s="155">
        <v>3</v>
      </c>
      <c r="C1279" s="155">
        <v>2</v>
      </c>
      <c r="D1279" s="155">
        <v>5</v>
      </c>
      <c r="E1279" s="156">
        <v>4</v>
      </c>
      <c r="F1279" s="155">
        <v>9</v>
      </c>
    </row>
    <row r="1280" spans="2:6" x14ac:dyDescent="0.4">
      <c r="B1280" s="155">
        <v>3</v>
      </c>
      <c r="C1280" s="155">
        <v>2</v>
      </c>
      <c r="D1280" s="155">
        <v>6</v>
      </c>
      <c r="E1280" s="156">
        <v>5</v>
      </c>
      <c r="F1280" s="155">
        <v>13</v>
      </c>
    </row>
    <row r="1281" spans="2:6" x14ac:dyDescent="0.4">
      <c r="B1281" s="155">
        <v>3</v>
      </c>
      <c r="C1281" s="155">
        <v>2</v>
      </c>
      <c r="D1281" s="155">
        <v>7</v>
      </c>
      <c r="E1281" s="156">
        <v>5</v>
      </c>
      <c r="F1281" s="155">
        <v>18</v>
      </c>
    </row>
    <row r="1282" spans="2:6" x14ac:dyDescent="0.4">
      <c r="B1282" s="155">
        <v>3</v>
      </c>
      <c r="C1282" s="155">
        <v>2</v>
      </c>
      <c r="D1282" s="155">
        <v>8</v>
      </c>
      <c r="E1282" s="156">
        <v>6</v>
      </c>
      <c r="F1282" s="155">
        <v>23</v>
      </c>
    </row>
    <row r="1283" spans="2:6" x14ac:dyDescent="0.4">
      <c r="B1283" s="155">
        <v>3</v>
      </c>
      <c r="C1283" s="155">
        <v>2</v>
      </c>
      <c r="D1283" s="155">
        <v>9</v>
      </c>
      <c r="E1283" s="156">
        <v>7</v>
      </c>
      <c r="F1283" s="155">
        <v>29</v>
      </c>
    </row>
    <row r="1284" spans="2:6" x14ac:dyDescent="0.4">
      <c r="B1284" s="155">
        <v>3</v>
      </c>
      <c r="C1284" s="155">
        <v>2</v>
      </c>
      <c r="D1284" s="155">
        <v>10</v>
      </c>
      <c r="E1284" s="156">
        <v>7</v>
      </c>
      <c r="F1284" s="155">
        <v>36</v>
      </c>
    </row>
    <row r="1285" spans="2:6" x14ac:dyDescent="0.4">
      <c r="B1285" s="155">
        <v>3</v>
      </c>
      <c r="C1285" s="155">
        <v>2</v>
      </c>
      <c r="D1285" s="155">
        <v>11</v>
      </c>
      <c r="E1285" s="156">
        <v>7</v>
      </c>
      <c r="F1285" s="155">
        <v>43</v>
      </c>
    </row>
    <row r="1286" spans="2:6" x14ac:dyDescent="0.4">
      <c r="B1286" s="155">
        <v>3</v>
      </c>
      <c r="C1286" s="155">
        <v>2</v>
      </c>
      <c r="D1286" s="155">
        <v>12</v>
      </c>
      <c r="E1286" s="156">
        <v>8</v>
      </c>
      <c r="F1286" s="155">
        <v>50</v>
      </c>
    </row>
    <row r="1287" spans="2:6" x14ac:dyDescent="0.4">
      <c r="B1287" s="155">
        <v>3</v>
      </c>
      <c r="C1287" s="155">
        <v>2</v>
      </c>
      <c r="D1287" s="155">
        <v>13</v>
      </c>
      <c r="E1287" s="156">
        <v>8</v>
      </c>
      <c r="F1287" s="155">
        <v>58</v>
      </c>
    </row>
    <row r="1288" spans="2:6" x14ac:dyDescent="0.4">
      <c r="B1288" s="155">
        <v>3</v>
      </c>
      <c r="C1288" s="155">
        <v>2</v>
      </c>
      <c r="D1288" s="155">
        <v>14</v>
      </c>
      <c r="E1288" s="156">
        <v>8</v>
      </c>
      <c r="F1288" s="155">
        <v>66</v>
      </c>
    </row>
    <row r="1289" spans="2:6" x14ac:dyDescent="0.4">
      <c r="B1289" s="155">
        <v>3</v>
      </c>
      <c r="C1289" s="155">
        <v>2</v>
      </c>
      <c r="D1289" s="155">
        <v>15</v>
      </c>
      <c r="E1289" s="156">
        <v>9</v>
      </c>
      <c r="F1289" s="155">
        <v>74</v>
      </c>
    </row>
    <row r="1290" spans="2:6" x14ac:dyDescent="0.4">
      <c r="B1290" s="12">
        <v>3</v>
      </c>
      <c r="C1290" s="155">
        <v>2</v>
      </c>
      <c r="D1290" s="12">
        <v>16</v>
      </c>
      <c r="E1290" s="13">
        <v>9</v>
      </c>
      <c r="F1290" s="12">
        <v>83</v>
      </c>
    </row>
    <row r="1291" spans="2:6" x14ac:dyDescent="0.4">
      <c r="B1291" s="12">
        <v>3</v>
      </c>
      <c r="C1291" s="155">
        <v>2</v>
      </c>
      <c r="D1291" s="12">
        <v>17</v>
      </c>
      <c r="E1291" s="13">
        <v>9</v>
      </c>
      <c r="F1291" s="12">
        <v>92</v>
      </c>
    </row>
    <row r="1292" spans="2:6" x14ac:dyDescent="0.4">
      <c r="B1292" s="12">
        <v>3</v>
      </c>
      <c r="C1292" s="155">
        <v>2</v>
      </c>
      <c r="D1292" s="12">
        <v>18</v>
      </c>
      <c r="E1292" s="13">
        <v>9</v>
      </c>
      <c r="F1292" s="12">
        <v>101</v>
      </c>
    </row>
    <row r="1293" spans="2:6" x14ac:dyDescent="0.4">
      <c r="B1293" s="12">
        <v>3</v>
      </c>
      <c r="C1293" s="155">
        <v>2</v>
      </c>
      <c r="D1293" s="12">
        <v>19</v>
      </c>
      <c r="E1293" s="13">
        <v>9</v>
      </c>
      <c r="F1293" s="12">
        <v>110</v>
      </c>
    </row>
    <row r="1294" spans="2:6" x14ac:dyDescent="0.4">
      <c r="B1294" s="12">
        <v>3</v>
      </c>
      <c r="C1294" s="155">
        <v>2</v>
      </c>
      <c r="D1294" s="12">
        <v>20</v>
      </c>
      <c r="E1294" s="13">
        <v>10</v>
      </c>
      <c r="F1294" s="12">
        <v>119</v>
      </c>
    </row>
    <row r="1295" spans="2:6" x14ac:dyDescent="0.4">
      <c r="B1295" s="12">
        <v>3</v>
      </c>
      <c r="C1295" s="155">
        <v>2</v>
      </c>
      <c r="D1295" s="12">
        <v>21</v>
      </c>
      <c r="E1295" s="13">
        <v>10</v>
      </c>
      <c r="F1295" s="12">
        <v>129</v>
      </c>
    </row>
    <row r="1296" spans="2:6" x14ac:dyDescent="0.4">
      <c r="B1296" s="12">
        <v>3</v>
      </c>
      <c r="C1296" s="155">
        <v>2</v>
      </c>
      <c r="D1296" s="12">
        <v>22</v>
      </c>
      <c r="E1296" s="13">
        <v>9</v>
      </c>
      <c r="F1296" s="12">
        <v>139</v>
      </c>
    </row>
    <row r="1297" spans="2:6" x14ac:dyDescent="0.4">
      <c r="B1297" s="12">
        <v>3</v>
      </c>
      <c r="C1297" s="155">
        <v>2</v>
      </c>
      <c r="D1297" s="12">
        <v>23</v>
      </c>
      <c r="E1297" s="13">
        <v>10</v>
      </c>
      <c r="F1297" s="12">
        <v>148</v>
      </c>
    </row>
    <row r="1298" spans="2:6" x14ac:dyDescent="0.4">
      <c r="B1298" s="12">
        <v>3</v>
      </c>
      <c r="C1298" s="155">
        <v>2</v>
      </c>
      <c r="D1298" s="12">
        <v>24</v>
      </c>
      <c r="E1298" s="13">
        <v>10</v>
      </c>
      <c r="F1298" s="12">
        <v>158</v>
      </c>
    </row>
    <row r="1299" spans="2:6" x14ac:dyDescent="0.4">
      <c r="B1299" s="12">
        <v>3</v>
      </c>
      <c r="C1299" s="155">
        <v>2</v>
      </c>
      <c r="D1299" s="12">
        <v>25</v>
      </c>
      <c r="E1299" s="13">
        <v>9</v>
      </c>
      <c r="F1299" s="12">
        <v>168</v>
      </c>
    </row>
    <row r="1300" spans="2:6" x14ac:dyDescent="0.4">
      <c r="B1300" s="12">
        <v>3</v>
      </c>
      <c r="C1300" s="155">
        <v>2</v>
      </c>
      <c r="D1300" s="12">
        <v>26</v>
      </c>
      <c r="E1300" s="13">
        <v>10</v>
      </c>
      <c r="F1300" s="12">
        <v>177</v>
      </c>
    </row>
    <row r="1301" spans="2:6" x14ac:dyDescent="0.4">
      <c r="B1301" s="12">
        <v>3</v>
      </c>
      <c r="C1301" s="155">
        <v>2</v>
      </c>
      <c r="D1301" s="12">
        <v>27</v>
      </c>
      <c r="E1301" s="13">
        <v>10</v>
      </c>
      <c r="F1301" s="12">
        <v>187</v>
      </c>
    </row>
    <row r="1302" spans="2:6" x14ac:dyDescent="0.4">
      <c r="B1302" s="12">
        <v>3</v>
      </c>
      <c r="C1302" s="155">
        <v>2</v>
      </c>
      <c r="D1302" s="12">
        <v>28</v>
      </c>
      <c r="E1302" s="13">
        <v>10</v>
      </c>
      <c r="F1302" s="12">
        <v>197</v>
      </c>
    </row>
    <row r="1303" spans="2:6" x14ac:dyDescent="0.4">
      <c r="B1303" s="12">
        <v>3</v>
      </c>
      <c r="C1303" s="155">
        <v>2</v>
      </c>
      <c r="D1303" s="12">
        <v>29</v>
      </c>
      <c r="E1303" s="13">
        <v>9</v>
      </c>
      <c r="F1303" s="12">
        <v>207</v>
      </c>
    </row>
    <row r="1304" spans="2:6" x14ac:dyDescent="0.4">
      <c r="B1304" s="12">
        <v>3</v>
      </c>
      <c r="C1304" s="155">
        <v>2</v>
      </c>
      <c r="D1304" s="12">
        <v>30</v>
      </c>
      <c r="E1304" s="13">
        <v>10</v>
      </c>
      <c r="F1304" s="12">
        <v>216</v>
      </c>
    </row>
    <row r="1305" spans="2:6" x14ac:dyDescent="0.4">
      <c r="B1305" s="12">
        <v>3</v>
      </c>
      <c r="C1305" s="155">
        <v>2</v>
      </c>
      <c r="D1305" s="12">
        <v>31</v>
      </c>
      <c r="E1305" s="13">
        <v>9</v>
      </c>
      <c r="F1305" s="12">
        <v>226</v>
      </c>
    </row>
    <row r="1306" spans="2:6" x14ac:dyDescent="0.4">
      <c r="B1306" s="12">
        <v>3</v>
      </c>
      <c r="C1306" s="155">
        <v>2</v>
      </c>
      <c r="D1306" s="12">
        <v>32</v>
      </c>
      <c r="E1306" s="13">
        <v>10</v>
      </c>
      <c r="F1306" s="12">
        <v>235</v>
      </c>
    </row>
    <row r="1307" spans="2:6" x14ac:dyDescent="0.4">
      <c r="B1307" s="12">
        <v>3</v>
      </c>
      <c r="C1307" s="155">
        <v>2</v>
      </c>
      <c r="D1307" s="12">
        <v>33</v>
      </c>
      <c r="E1307" s="13">
        <v>9</v>
      </c>
      <c r="F1307" s="12">
        <v>245</v>
      </c>
    </row>
    <row r="1308" spans="2:6" x14ac:dyDescent="0.4">
      <c r="B1308" s="12">
        <v>3</v>
      </c>
      <c r="C1308" s="155">
        <v>2</v>
      </c>
      <c r="D1308" s="12">
        <v>34</v>
      </c>
      <c r="E1308" s="13">
        <v>9</v>
      </c>
      <c r="F1308" s="12">
        <v>254</v>
      </c>
    </row>
    <row r="1309" spans="2:6" x14ac:dyDescent="0.4">
      <c r="B1309" s="12">
        <v>3</v>
      </c>
      <c r="C1309" s="155">
        <v>2</v>
      </c>
      <c r="D1309" s="12">
        <v>35</v>
      </c>
      <c r="E1309" s="13">
        <v>9</v>
      </c>
      <c r="F1309" s="12">
        <v>263</v>
      </c>
    </row>
    <row r="1310" spans="2:6" x14ac:dyDescent="0.4">
      <c r="B1310" s="12">
        <v>3</v>
      </c>
      <c r="C1310" s="155">
        <v>2</v>
      </c>
      <c r="D1310" s="12">
        <v>36</v>
      </c>
      <c r="E1310" s="13">
        <v>9</v>
      </c>
      <c r="F1310" s="12">
        <v>272</v>
      </c>
    </row>
    <row r="1311" spans="2:6" x14ac:dyDescent="0.4">
      <c r="B1311" s="12">
        <v>3</v>
      </c>
      <c r="C1311" s="155">
        <v>2</v>
      </c>
      <c r="D1311" s="12">
        <v>37</v>
      </c>
      <c r="E1311" s="13">
        <v>9</v>
      </c>
      <c r="F1311" s="12">
        <v>281</v>
      </c>
    </row>
    <row r="1312" spans="2:6" x14ac:dyDescent="0.4">
      <c r="B1312" s="12">
        <v>3</v>
      </c>
      <c r="C1312" s="155">
        <v>2</v>
      </c>
      <c r="D1312" s="12">
        <v>38</v>
      </c>
      <c r="E1312" s="13">
        <v>9</v>
      </c>
      <c r="F1312" s="12">
        <v>290</v>
      </c>
    </row>
    <row r="1313" spans="2:6" x14ac:dyDescent="0.4">
      <c r="B1313" s="12">
        <v>3</v>
      </c>
      <c r="C1313" s="155">
        <v>2</v>
      </c>
      <c r="D1313" s="12">
        <v>39</v>
      </c>
      <c r="E1313" s="13">
        <v>8</v>
      </c>
      <c r="F1313" s="12">
        <v>299</v>
      </c>
    </row>
    <row r="1314" spans="2:6" x14ac:dyDescent="0.4">
      <c r="B1314" s="12">
        <v>3</v>
      </c>
      <c r="C1314" s="155">
        <v>2</v>
      </c>
      <c r="D1314" s="12">
        <v>40</v>
      </c>
      <c r="E1314" s="13">
        <v>9</v>
      </c>
      <c r="F1314" s="12">
        <v>307</v>
      </c>
    </row>
    <row r="1315" spans="2:6" x14ac:dyDescent="0.4">
      <c r="B1315" s="12">
        <v>3</v>
      </c>
      <c r="C1315" s="155">
        <v>2</v>
      </c>
      <c r="D1315" s="12">
        <v>41</v>
      </c>
      <c r="E1315" s="13">
        <v>8</v>
      </c>
      <c r="F1315" s="12">
        <v>316</v>
      </c>
    </row>
    <row r="1316" spans="2:6" x14ac:dyDescent="0.4">
      <c r="B1316" s="12">
        <v>3</v>
      </c>
      <c r="C1316" s="155">
        <v>2</v>
      </c>
      <c r="D1316" s="12">
        <v>42</v>
      </c>
      <c r="E1316" s="13">
        <v>8</v>
      </c>
      <c r="F1316" s="12">
        <v>324</v>
      </c>
    </row>
    <row r="1317" spans="2:6" x14ac:dyDescent="0.4">
      <c r="B1317" s="12">
        <v>3</v>
      </c>
      <c r="C1317" s="155">
        <v>2</v>
      </c>
      <c r="D1317" s="12">
        <v>43</v>
      </c>
      <c r="E1317" s="13">
        <v>8</v>
      </c>
      <c r="F1317" s="12">
        <v>332</v>
      </c>
    </row>
    <row r="1318" spans="2:6" x14ac:dyDescent="0.4">
      <c r="B1318" s="12">
        <v>3</v>
      </c>
      <c r="C1318" s="155">
        <v>2</v>
      </c>
      <c r="D1318" s="12">
        <v>44</v>
      </c>
      <c r="E1318" s="13">
        <v>8</v>
      </c>
      <c r="F1318" s="12">
        <v>340</v>
      </c>
    </row>
    <row r="1319" spans="2:6" x14ac:dyDescent="0.4">
      <c r="B1319" s="12">
        <v>3</v>
      </c>
      <c r="C1319" s="155">
        <v>2</v>
      </c>
      <c r="D1319" s="12">
        <v>45</v>
      </c>
      <c r="E1319" s="13">
        <v>8</v>
      </c>
      <c r="F1319" s="12">
        <v>348</v>
      </c>
    </row>
    <row r="1320" spans="2:6" x14ac:dyDescent="0.4">
      <c r="B1320" s="12">
        <v>3</v>
      </c>
      <c r="C1320" s="155">
        <v>2</v>
      </c>
      <c r="D1320" s="12">
        <v>46</v>
      </c>
      <c r="E1320" s="13">
        <v>7</v>
      </c>
      <c r="F1320" s="12">
        <v>356</v>
      </c>
    </row>
    <row r="1321" spans="2:6" x14ac:dyDescent="0.4">
      <c r="B1321" s="12">
        <v>3</v>
      </c>
      <c r="C1321" s="155">
        <v>2</v>
      </c>
      <c r="D1321" s="12">
        <v>47</v>
      </c>
      <c r="E1321" s="13">
        <v>8</v>
      </c>
      <c r="F1321" s="12">
        <v>363</v>
      </c>
    </row>
    <row r="1322" spans="2:6" x14ac:dyDescent="0.4">
      <c r="B1322" s="12">
        <v>3</v>
      </c>
      <c r="C1322" s="155">
        <v>2</v>
      </c>
      <c r="D1322" s="12">
        <v>48</v>
      </c>
      <c r="E1322" s="13">
        <v>7</v>
      </c>
      <c r="F1322" s="12">
        <v>371</v>
      </c>
    </row>
    <row r="1323" spans="2:6" x14ac:dyDescent="0.4">
      <c r="B1323" s="12">
        <v>3</v>
      </c>
      <c r="C1323" s="155">
        <v>2</v>
      </c>
      <c r="D1323" s="12">
        <v>49</v>
      </c>
      <c r="E1323" s="13">
        <v>7</v>
      </c>
      <c r="F1323" s="12">
        <v>378</v>
      </c>
    </row>
    <row r="1324" spans="2:6" x14ac:dyDescent="0.4">
      <c r="B1324" s="12">
        <v>3</v>
      </c>
      <c r="C1324" s="155">
        <v>2</v>
      </c>
      <c r="D1324" s="12">
        <v>50</v>
      </c>
      <c r="E1324" s="13">
        <v>7</v>
      </c>
      <c r="F1324" s="12">
        <v>385</v>
      </c>
    </row>
    <row r="1325" spans="2:6" x14ac:dyDescent="0.4">
      <c r="B1325" s="12">
        <v>3</v>
      </c>
      <c r="C1325" s="155">
        <v>2</v>
      </c>
      <c r="D1325" s="12">
        <v>51</v>
      </c>
      <c r="E1325" s="13">
        <v>7</v>
      </c>
      <c r="F1325" s="12">
        <v>392</v>
      </c>
    </row>
    <row r="1326" spans="2:6" x14ac:dyDescent="0.4">
      <c r="B1326" s="12">
        <v>3</v>
      </c>
      <c r="C1326" s="155">
        <v>2</v>
      </c>
      <c r="D1326" s="12">
        <v>52</v>
      </c>
      <c r="E1326" s="13">
        <v>7</v>
      </c>
      <c r="F1326" s="12">
        <v>399</v>
      </c>
    </row>
    <row r="1327" spans="2:6" x14ac:dyDescent="0.4">
      <c r="B1327" s="12">
        <v>3</v>
      </c>
      <c r="C1327" s="155">
        <v>2</v>
      </c>
      <c r="D1327" s="12">
        <v>53</v>
      </c>
      <c r="E1327" s="13">
        <v>6</v>
      </c>
      <c r="F1327" s="12">
        <v>406</v>
      </c>
    </row>
    <row r="1328" spans="2:6" x14ac:dyDescent="0.4">
      <c r="B1328" s="12">
        <v>3</v>
      </c>
      <c r="C1328" s="155">
        <v>2</v>
      </c>
      <c r="D1328" s="12">
        <v>54</v>
      </c>
      <c r="E1328" s="13">
        <v>7</v>
      </c>
      <c r="F1328" s="12">
        <v>412</v>
      </c>
    </row>
    <row r="1329" spans="2:6" x14ac:dyDescent="0.4">
      <c r="B1329" s="12">
        <v>3</v>
      </c>
      <c r="C1329" s="155">
        <v>2</v>
      </c>
      <c r="D1329" s="12">
        <v>55</v>
      </c>
      <c r="E1329" s="13">
        <v>6</v>
      </c>
      <c r="F1329" s="12">
        <v>419</v>
      </c>
    </row>
    <row r="1330" spans="2:6" x14ac:dyDescent="0.4">
      <c r="B1330" s="12">
        <v>3</v>
      </c>
      <c r="C1330" s="155">
        <v>2</v>
      </c>
      <c r="D1330" s="12">
        <v>56</v>
      </c>
      <c r="E1330" s="13">
        <v>6</v>
      </c>
      <c r="F1330" s="12">
        <v>425</v>
      </c>
    </row>
    <row r="1331" spans="2:6" x14ac:dyDescent="0.4">
      <c r="B1331" s="12">
        <v>3</v>
      </c>
      <c r="C1331" s="155">
        <v>2</v>
      </c>
      <c r="D1331" s="12">
        <v>57</v>
      </c>
      <c r="E1331" s="13">
        <v>6</v>
      </c>
      <c r="F1331" s="12">
        <v>431</v>
      </c>
    </row>
    <row r="1332" spans="2:6" x14ac:dyDescent="0.4">
      <c r="B1332" s="12">
        <v>3</v>
      </c>
      <c r="C1332" s="155">
        <v>2</v>
      </c>
      <c r="D1332" s="12">
        <v>58</v>
      </c>
      <c r="E1332" s="13">
        <v>6</v>
      </c>
      <c r="F1332" s="12">
        <v>437</v>
      </c>
    </row>
    <row r="1333" spans="2:6" x14ac:dyDescent="0.4">
      <c r="B1333" s="12">
        <v>3</v>
      </c>
      <c r="C1333" s="155">
        <v>2</v>
      </c>
      <c r="D1333" s="12">
        <v>59</v>
      </c>
      <c r="E1333" s="13">
        <v>5</v>
      </c>
      <c r="F1333" s="12">
        <v>443</v>
      </c>
    </row>
    <row r="1334" spans="2:6" x14ac:dyDescent="0.4">
      <c r="B1334" s="12">
        <v>3</v>
      </c>
      <c r="C1334" s="155">
        <v>2</v>
      </c>
      <c r="D1334" s="12">
        <v>60</v>
      </c>
      <c r="E1334" s="13">
        <v>6</v>
      </c>
      <c r="F1334" s="12">
        <v>448</v>
      </c>
    </row>
    <row r="1335" spans="2:6" x14ac:dyDescent="0.4">
      <c r="B1335" s="12">
        <v>3</v>
      </c>
      <c r="C1335" s="155">
        <v>2</v>
      </c>
      <c r="D1335" s="12">
        <v>61</v>
      </c>
      <c r="E1335" s="13">
        <v>5</v>
      </c>
      <c r="F1335" s="12">
        <v>454</v>
      </c>
    </row>
    <row r="1336" spans="2:6" x14ac:dyDescent="0.4">
      <c r="B1336" s="12">
        <v>3</v>
      </c>
      <c r="C1336" s="155">
        <v>2</v>
      </c>
      <c r="D1336" s="12">
        <v>62</v>
      </c>
      <c r="E1336" s="13">
        <v>6</v>
      </c>
      <c r="F1336" s="12">
        <v>459</v>
      </c>
    </row>
    <row r="1337" spans="2:6" x14ac:dyDescent="0.4">
      <c r="B1337" s="12">
        <v>3</v>
      </c>
      <c r="C1337" s="155">
        <v>2</v>
      </c>
      <c r="D1337" s="12">
        <v>63</v>
      </c>
      <c r="E1337" s="13">
        <v>5</v>
      </c>
      <c r="F1337" s="12">
        <v>465</v>
      </c>
    </row>
    <row r="1338" spans="2:6" x14ac:dyDescent="0.4">
      <c r="B1338" s="12">
        <v>3</v>
      </c>
      <c r="C1338" s="155">
        <v>2</v>
      </c>
      <c r="D1338" s="12">
        <v>64</v>
      </c>
      <c r="E1338" s="13">
        <v>5</v>
      </c>
      <c r="F1338" s="12">
        <v>470</v>
      </c>
    </row>
    <row r="1339" spans="2:6" x14ac:dyDescent="0.4">
      <c r="B1339" s="12">
        <v>3</v>
      </c>
      <c r="C1339" s="155">
        <v>2</v>
      </c>
      <c r="D1339" s="12">
        <v>65</v>
      </c>
      <c r="E1339" s="13">
        <v>5</v>
      </c>
      <c r="F1339" s="12">
        <v>475</v>
      </c>
    </row>
    <row r="1340" spans="2:6" x14ac:dyDescent="0.4">
      <c r="B1340" s="12">
        <v>3</v>
      </c>
      <c r="C1340" s="155">
        <v>2</v>
      </c>
      <c r="D1340" s="12">
        <v>66</v>
      </c>
      <c r="E1340" s="13">
        <v>5</v>
      </c>
      <c r="F1340" s="12">
        <v>480</v>
      </c>
    </row>
    <row r="1341" spans="2:6" x14ac:dyDescent="0.4">
      <c r="B1341" s="12">
        <v>3</v>
      </c>
      <c r="C1341" s="155">
        <v>2</v>
      </c>
      <c r="D1341" s="12">
        <v>67</v>
      </c>
      <c r="E1341" s="13">
        <v>4</v>
      </c>
      <c r="F1341" s="12">
        <v>485</v>
      </c>
    </row>
    <row r="1342" spans="2:6" x14ac:dyDescent="0.4">
      <c r="B1342" s="12">
        <v>3</v>
      </c>
      <c r="C1342" s="155">
        <v>2</v>
      </c>
      <c r="D1342" s="12">
        <v>68</v>
      </c>
      <c r="E1342" s="13">
        <v>5</v>
      </c>
      <c r="F1342" s="12">
        <v>489</v>
      </c>
    </row>
    <row r="1343" spans="2:6" x14ac:dyDescent="0.4">
      <c r="B1343" s="12">
        <v>3</v>
      </c>
      <c r="C1343" s="155">
        <v>2</v>
      </c>
      <c r="D1343" s="12">
        <v>69</v>
      </c>
      <c r="E1343" s="13">
        <v>4</v>
      </c>
      <c r="F1343" s="12">
        <v>494</v>
      </c>
    </row>
    <row r="1344" spans="2:6" x14ac:dyDescent="0.4">
      <c r="B1344" s="12">
        <v>3</v>
      </c>
      <c r="C1344" s="155">
        <v>2</v>
      </c>
      <c r="D1344" s="12">
        <v>70</v>
      </c>
      <c r="E1344" s="13">
        <v>5</v>
      </c>
      <c r="F1344" s="12">
        <v>498</v>
      </c>
    </row>
    <row r="1345" spans="2:6" x14ac:dyDescent="0.4">
      <c r="B1345" s="12">
        <v>3</v>
      </c>
      <c r="C1345" s="155">
        <v>2</v>
      </c>
      <c r="D1345" s="12">
        <v>71</v>
      </c>
      <c r="E1345" s="13">
        <v>4</v>
      </c>
      <c r="F1345" s="12">
        <v>503</v>
      </c>
    </row>
    <row r="1346" spans="2:6" x14ac:dyDescent="0.4">
      <c r="B1346" s="12">
        <v>3</v>
      </c>
      <c r="C1346" s="155">
        <v>2</v>
      </c>
      <c r="D1346" s="12">
        <v>72</v>
      </c>
      <c r="E1346" s="13">
        <v>4</v>
      </c>
      <c r="F1346" s="12">
        <v>507</v>
      </c>
    </row>
    <row r="1347" spans="2:6" x14ac:dyDescent="0.4">
      <c r="B1347" s="12">
        <v>3</v>
      </c>
      <c r="C1347" s="155">
        <v>2</v>
      </c>
      <c r="D1347" s="12">
        <v>73</v>
      </c>
      <c r="E1347" s="13">
        <v>4</v>
      </c>
      <c r="F1347" s="12">
        <v>511</v>
      </c>
    </row>
    <row r="1348" spans="2:6" x14ac:dyDescent="0.4">
      <c r="B1348" s="12">
        <v>3</v>
      </c>
      <c r="C1348" s="155">
        <v>2</v>
      </c>
      <c r="D1348" s="12">
        <v>74</v>
      </c>
      <c r="E1348" s="13">
        <v>4</v>
      </c>
      <c r="F1348" s="12">
        <v>515</v>
      </c>
    </row>
    <row r="1349" spans="2:6" x14ac:dyDescent="0.4">
      <c r="B1349" s="12">
        <v>3</v>
      </c>
      <c r="C1349" s="155">
        <v>2</v>
      </c>
      <c r="D1349" s="12">
        <v>75</v>
      </c>
      <c r="E1349" s="13">
        <v>3</v>
      </c>
      <c r="F1349" s="12">
        <v>519</v>
      </c>
    </row>
    <row r="1350" spans="2:6" x14ac:dyDescent="0.4">
      <c r="B1350" s="12">
        <v>3</v>
      </c>
      <c r="C1350" s="155">
        <v>2</v>
      </c>
      <c r="D1350" s="12">
        <v>76</v>
      </c>
      <c r="E1350" s="13">
        <v>4</v>
      </c>
      <c r="F1350" s="12">
        <v>522</v>
      </c>
    </row>
    <row r="1351" spans="2:6" x14ac:dyDescent="0.4">
      <c r="B1351" s="12">
        <v>3</v>
      </c>
      <c r="C1351" s="155">
        <v>2</v>
      </c>
      <c r="D1351" s="12">
        <v>77</v>
      </c>
      <c r="E1351" s="13">
        <v>4</v>
      </c>
      <c r="F1351" s="12">
        <v>526</v>
      </c>
    </row>
    <row r="1352" spans="2:6" x14ac:dyDescent="0.4">
      <c r="B1352" s="12">
        <v>3</v>
      </c>
      <c r="C1352" s="155">
        <v>2</v>
      </c>
      <c r="D1352" s="12">
        <v>78</v>
      </c>
      <c r="E1352" s="13">
        <v>3</v>
      </c>
      <c r="F1352" s="12">
        <v>530</v>
      </c>
    </row>
    <row r="1353" spans="2:6" x14ac:dyDescent="0.4">
      <c r="B1353" s="12">
        <v>3</v>
      </c>
      <c r="C1353" s="155">
        <v>2</v>
      </c>
      <c r="D1353" s="12">
        <v>79</v>
      </c>
      <c r="E1353" s="13">
        <v>4</v>
      </c>
      <c r="F1353" s="12">
        <v>533</v>
      </c>
    </row>
    <row r="1354" spans="2:6" x14ac:dyDescent="0.4">
      <c r="B1354" s="12">
        <v>3</v>
      </c>
      <c r="C1354" s="155">
        <v>2</v>
      </c>
      <c r="D1354" s="12">
        <v>80</v>
      </c>
      <c r="E1354" s="13">
        <v>3</v>
      </c>
      <c r="F1354" s="12">
        <v>537</v>
      </c>
    </row>
    <row r="1355" spans="2:6" x14ac:dyDescent="0.4">
      <c r="B1355" s="12">
        <v>3</v>
      </c>
      <c r="C1355" s="155">
        <v>2</v>
      </c>
      <c r="D1355" s="12">
        <v>81</v>
      </c>
      <c r="E1355" s="13">
        <v>3</v>
      </c>
      <c r="F1355" s="12">
        <v>540</v>
      </c>
    </row>
    <row r="1356" spans="2:6" x14ac:dyDescent="0.4">
      <c r="B1356" s="12">
        <v>3</v>
      </c>
      <c r="C1356" s="155">
        <v>2</v>
      </c>
      <c r="D1356" s="12">
        <v>82</v>
      </c>
      <c r="E1356" s="13">
        <v>3</v>
      </c>
      <c r="F1356" s="12">
        <v>543</v>
      </c>
    </row>
    <row r="1357" spans="2:6" x14ac:dyDescent="0.4">
      <c r="B1357" s="12">
        <v>3</v>
      </c>
      <c r="C1357" s="155">
        <v>2</v>
      </c>
      <c r="D1357" s="12">
        <v>83</v>
      </c>
      <c r="E1357" s="13">
        <v>3</v>
      </c>
      <c r="F1357" s="12">
        <v>546</v>
      </c>
    </row>
    <row r="1358" spans="2:6" x14ac:dyDescent="0.4">
      <c r="B1358" s="12">
        <v>3</v>
      </c>
      <c r="C1358" s="155">
        <v>2</v>
      </c>
      <c r="D1358" s="12">
        <v>84</v>
      </c>
      <c r="E1358" s="13">
        <v>3</v>
      </c>
      <c r="F1358" s="12">
        <v>549</v>
      </c>
    </row>
    <row r="1359" spans="2:6" x14ac:dyDescent="0.4">
      <c r="B1359" s="12">
        <v>3</v>
      </c>
      <c r="C1359" s="155">
        <v>2</v>
      </c>
      <c r="D1359" s="12">
        <v>85</v>
      </c>
      <c r="E1359" s="13">
        <v>3</v>
      </c>
      <c r="F1359" s="12">
        <v>552</v>
      </c>
    </row>
    <row r="1360" spans="2:6" x14ac:dyDescent="0.4">
      <c r="B1360" s="12">
        <v>3</v>
      </c>
      <c r="C1360" s="155">
        <v>2</v>
      </c>
      <c r="D1360" s="12">
        <v>86</v>
      </c>
      <c r="E1360" s="13">
        <v>3</v>
      </c>
      <c r="F1360" s="12">
        <v>555</v>
      </c>
    </row>
    <row r="1361" spans="2:6" x14ac:dyDescent="0.4">
      <c r="B1361" s="12">
        <v>3</v>
      </c>
      <c r="C1361" s="155">
        <v>2</v>
      </c>
      <c r="D1361" s="12">
        <v>87</v>
      </c>
      <c r="E1361" s="13">
        <v>2</v>
      </c>
      <c r="F1361" s="12">
        <v>558</v>
      </c>
    </row>
    <row r="1362" spans="2:6" x14ac:dyDescent="0.4">
      <c r="B1362" s="12">
        <v>3</v>
      </c>
      <c r="C1362" s="155">
        <v>2</v>
      </c>
      <c r="D1362" s="12">
        <v>88</v>
      </c>
      <c r="E1362" s="13">
        <v>3</v>
      </c>
      <c r="F1362" s="12">
        <v>560</v>
      </c>
    </row>
    <row r="1363" spans="2:6" x14ac:dyDescent="0.4">
      <c r="B1363" s="12">
        <v>3</v>
      </c>
      <c r="C1363" s="155">
        <v>2</v>
      </c>
      <c r="D1363" s="12">
        <v>89</v>
      </c>
      <c r="E1363" s="13">
        <v>3</v>
      </c>
      <c r="F1363" s="12">
        <v>563</v>
      </c>
    </row>
    <row r="1364" spans="2:6" x14ac:dyDescent="0.4">
      <c r="B1364" s="12">
        <v>3</v>
      </c>
      <c r="C1364" s="155">
        <v>2</v>
      </c>
      <c r="D1364" s="12">
        <v>90</v>
      </c>
      <c r="E1364" s="13">
        <v>2</v>
      </c>
      <c r="F1364" s="12">
        <v>566</v>
      </c>
    </row>
    <row r="1365" spans="2:6" x14ac:dyDescent="0.4">
      <c r="B1365" s="12">
        <v>3</v>
      </c>
      <c r="C1365" s="155">
        <v>2</v>
      </c>
      <c r="D1365" s="12">
        <v>91</v>
      </c>
      <c r="E1365" s="13">
        <v>2</v>
      </c>
      <c r="F1365" s="12">
        <v>568</v>
      </c>
    </row>
    <row r="1366" spans="2:6" x14ac:dyDescent="0.4">
      <c r="B1366" s="12">
        <v>3</v>
      </c>
      <c r="C1366" s="155">
        <v>2</v>
      </c>
      <c r="D1366" s="12">
        <v>92</v>
      </c>
      <c r="E1366" s="13">
        <v>3</v>
      </c>
      <c r="F1366" s="12">
        <v>570</v>
      </c>
    </row>
    <row r="1367" spans="2:6" x14ac:dyDescent="0.4">
      <c r="B1367" s="12">
        <v>3</v>
      </c>
      <c r="C1367" s="155">
        <v>2</v>
      </c>
      <c r="D1367" s="12">
        <v>93</v>
      </c>
      <c r="E1367" s="13">
        <v>2</v>
      </c>
      <c r="F1367" s="12">
        <v>573</v>
      </c>
    </row>
    <row r="1368" spans="2:6" x14ac:dyDescent="0.4">
      <c r="B1368" s="12">
        <v>3</v>
      </c>
      <c r="C1368" s="155">
        <v>2</v>
      </c>
      <c r="D1368" s="12">
        <v>94</v>
      </c>
      <c r="E1368" s="13">
        <v>2</v>
      </c>
      <c r="F1368" s="12">
        <v>575</v>
      </c>
    </row>
    <row r="1369" spans="2:6" x14ac:dyDescent="0.4">
      <c r="B1369" s="12">
        <v>3</v>
      </c>
      <c r="C1369" s="155">
        <v>2</v>
      </c>
      <c r="D1369" s="12">
        <v>95</v>
      </c>
      <c r="E1369" s="13">
        <v>2</v>
      </c>
      <c r="F1369" s="12">
        <v>577</v>
      </c>
    </row>
    <row r="1370" spans="2:6" x14ac:dyDescent="0.4">
      <c r="B1370" s="12">
        <v>3</v>
      </c>
      <c r="C1370" s="155">
        <v>2</v>
      </c>
      <c r="D1370" s="12">
        <v>96</v>
      </c>
      <c r="E1370" s="13">
        <v>3</v>
      </c>
      <c r="F1370" s="12">
        <v>579</v>
      </c>
    </row>
    <row r="1371" spans="2:6" x14ac:dyDescent="0.4">
      <c r="B1371" s="12">
        <v>3</v>
      </c>
      <c r="C1371" s="155">
        <v>2</v>
      </c>
      <c r="D1371" s="12">
        <v>97</v>
      </c>
      <c r="E1371" s="13">
        <v>2</v>
      </c>
      <c r="F1371" s="12">
        <v>582</v>
      </c>
    </row>
    <row r="1372" spans="2:6" x14ac:dyDescent="0.4">
      <c r="B1372" s="12">
        <v>3</v>
      </c>
      <c r="C1372" s="155">
        <v>2</v>
      </c>
      <c r="D1372" s="12">
        <v>98</v>
      </c>
      <c r="E1372" s="13">
        <v>2</v>
      </c>
      <c r="F1372" s="12">
        <v>584</v>
      </c>
    </row>
    <row r="1373" spans="2:6" x14ac:dyDescent="0.4">
      <c r="B1373" s="12">
        <v>3</v>
      </c>
      <c r="C1373" s="155">
        <v>2</v>
      </c>
      <c r="D1373" s="12">
        <v>99</v>
      </c>
      <c r="E1373" s="13">
        <v>1</v>
      </c>
      <c r="F1373" s="12">
        <v>586</v>
      </c>
    </row>
    <row r="1374" spans="2:6" x14ac:dyDescent="0.4">
      <c r="B1374" s="12">
        <v>3</v>
      </c>
      <c r="C1374" s="155">
        <v>2</v>
      </c>
      <c r="D1374" s="12">
        <v>100</v>
      </c>
      <c r="E1374" s="13">
        <v>2</v>
      </c>
      <c r="F1374" s="12">
        <v>587</v>
      </c>
    </row>
    <row r="1375" spans="2:6" x14ac:dyDescent="0.4">
      <c r="B1375" s="12">
        <v>3</v>
      </c>
      <c r="C1375" s="155">
        <v>2</v>
      </c>
      <c r="D1375" s="12">
        <v>101</v>
      </c>
      <c r="E1375" s="13">
        <v>2</v>
      </c>
      <c r="F1375" s="12">
        <v>589</v>
      </c>
    </row>
    <row r="1376" spans="2:6" x14ac:dyDescent="0.4">
      <c r="B1376" s="12">
        <v>3</v>
      </c>
      <c r="C1376" s="155">
        <v>2</v>
      </c>
      <c r="D1376" s="12">
        <v>102</v>
      </c>
      <c r="E1376" s="13">
        <v>2</v>
      </c>
      <c r="F1376" s="12">
        <v>591</v>
      </c>
    </row>
    <row r="1377" spans="2:6" x14ac:dyDescent="0.4">
      <c r="B1377" s="12">
        <v>3</v>
      </c>
      <c r="C1377" s="155">
        <v>2</v>
      </c>
      <c r="D1377" s="12">
        <v>103</v>
      </c>
      <c r="E1377" s="13">
        <v>2</v>
      </c>
      <c r="F1377" s="12">
        <v>593</v>
      </c>
    </row>
    <row r="1378" spans="2:6" x14ac:dyDescent="0.4">
      <c r="B1378" s="12">
        <v>3</v>
      </c>
      <c r="C1378" s="155">
        <v>2</v>
      </c>
      <c r="D1378" s="12">
        <v>104</v>
      </c>
      <c r="E1378" s="13">
        <v>1</v>
      </c>
      <c r="F1378" s="12">
        <v>595</v>
      </c>
    </row>
    <row r="1379" spans="2:6" x14ac:dyDescent="0.4">
      <c r="B1379" s="12">
        <v>3</v>
      </c>
      <c r="C1379" s="155">
        <v>2</v>
      </c>
      <c r="D1379" s="12">
        <v>105</v>
      </c>
      <c r="E1379" s="13">
        <v>2</v>
      </c>
      <c r="F1379" s="12">
        <v>596</v>
      </c>
    </row>
    <row r="1380" spans="2:6" x14ac:dyDescent="0.4">
      <c r="B1380" s="12">
        <v>3</v>
      </c>
      <c r="C1380" s="155">
        <v>2</v>
      </c>
      <c r="D1380" s="12">
        <v>106</v>
      </c>
      <c r="E1380" s="13">
        <v>1</v>
      </c>
      <c r="F1380" s="12">
        <v>598</v>
      </c>
    </row>
    <row r="1381" spans="2:6" x14ac:dyDescent="0.4">
      <c r="B1381" s="12">
        <v>3</v>
      </c>
      <c r="C1381" s="155">
        <v>2</v>
      </c>
      <c r="D1381" s="12">
        <v>107</v>
      </c>
      <c r="E1381" s="13">
        <v>2</v>
      </c>
      <c r="F1381" s="12">
        <v>599</v>
      </c>
    </row>
    <row r="1382" spans="2:6" x14ac:dyDescent="0.4">
      <c r="B1382" s="12">
        <v>3</v>
      </c>
      <c r="C1382" s="155">
        <v>2</v>
      </c>
      <c r="D1382" s="12">
        <v>108</v>
      </c>
      <c r="E1382" s="13">
        <v>1</v>
      </c>
      <c r="F1382" s="12">
        <v>601</v>
      </c>
    </row>
    <row r="1383" spans="2:6" x14ac:dyDescent="0.4">
      <c r="B1383" s="12">
        <v>3</v>
      </c>
      <c r="C1383" s="155">
        <v>2</v>
      </c>
      <c r="D1383" s="12">
        <v>109</v>
      </c>
      <c r="E1383" s="13">
        <v>2</v>
      </c>
      <c r="F1383" s="12">
        <v>602</v>
      </c>
    </row>
    <row r="1384" spans="2:6" x14ac:dyDescent="0.4">
      <c r="B1384" s="12">
        <v>3</v>
      </c>
      <c r="C1384" s="155">
        <v>2</v>
      </c>
      <c r="D1384" s="12">
        <v>110</v>
      </c>
      <c r="E1384" s="13">
        <v>1</v>
      </c>
      <c r="F1384" s="12">
        <v>604</v>
      </c>
    </row>
    <row r="1385" spans="2:6" x14ac:dyDescent="0.4">
      <c r="B1385" s="12">
        <v>3</v>
      </c>
      <c r="C1385" s="155">
        <v>2</v>
      </c>
      <c r="D1385" s="12">
        <v>111</v>
      </c>
      <c r="E1385" s="13">
        <v>1</v>
      </c>
      <c r="F1385" s="12">
        <v>605</v>
      </c>
    </row>
    <row r="1386" spans="2:6" x14ac:dyDescent="0.4">
      <c r="B1386" s="12">
        <v>3</v>
      </c>
      <c r="C1386" s="155">
        <v>2</v>
      </c>
      <c r="D1386" s="12">
        <v>112</v>
      </c>
      <c r="E1386" s="13">
        <v>2</v>
      </c>
      <c r="F1386" s="12">
        <v>606</v>
      </c>
    </row>
    <row r="1387" spans="2:6" x14ac:dyDescent="0.4">
      <c r="B1387" s="12">
        <v>3</v>
      </c>
      <c r="C1387" s="155">
        <v>2</v>
      </c>
      <c r="D1387" s="12">
        <v>113</v>
      </c>
      <c r="E1387" s="13">
        <v>1</v>
      </c>
      <c r="F1387" s="12">
        <v>608</v>
      </c>
    </row>
    <row r="1388" spans="2:6" x14ac:dyDescent="0.4">
      <c r="B1388" s="12">
        <v>3</v>
      </c>
      <c r="C1388" s="155">
        <v>2</v>
      </c>
      <c r="D1388" s="12">
        <v>114</v>
      </c>
      <c r="E1388" s="13">
        <v>1</v>
      </c>
      <c r="F1388" s="12">
        <v>609</v>
      </c>
    </row>
    <row r="1389" spans="2:6" x14ac:dyDescent="0.4">
      <c r="B1389" s="12">
        <v>3</v>
      </c>
      <c r="C1389" s="155">
        <v>2</v>
      </c>
      <c r="D1389" s="12">
        <v>115</v>
      </c>
      <c r="E1389" s="13">
        <v>1</v>
      </c>
      <c r="F1389" s="12">
        <v>610</v>
      </c>
    </row>
    <row r="1390" spans="2:6" x14ac:dyDescent="0.4">
      <c r="B1390" s="12">
        <v>3</v>
      </c>
      <c r="C1390" s="155">
        <v>2</v>
      </c>
      <c r="D1390" s="12">
        <v>116</v>
      </c>
      <c r="E1390" s="13">
        <v>2</v>
      </c>
      <c r="F1390" s="12">
        <v>611</v>
      </c>
    </row>
    <row r="1391" spans="2:6" x14ac:dyDescent="0.4">
      <c r="B1391" s="12">
        <v>3</v>
      </c>
      <c r="C1391" s="155">
        <v>2</v>
      </c>
      <c r="D1391" s="12">
        <v>117</v>
      </c>
      <c r="E1391" s="13">
        <v>1</v>
      </c>
      <c r="F1391" s="12">
        <v>613</v>
      </c>
    </row>
    <row r="1392" spans="2:6" x14ac:dyDescent="0.4">
      <c r="B1392" s="12">
        <v>3</v>
      </c>
      <c r="C1392" s="155">
        <v>2</v>
      </c>
      <c r="D1392" s="12">
        <v>118</v>
      </c>
      <c r="E1392" s="13">
        <v>1</v>
      </c>
      <c r="F1392" s="12">
        <v>614</v>
      </c>
    </row>
    <row r="1393" spans="2:6" x14ac:dyDescent="0.4">
      <c r="B1393" s="12">
        <v>3</v>
      </c>
      <c r="C1393" s="155">
        <v>2</v>
      </c>
      <c r="D1393" s="12">
        <v>119</v>
      </c>
      <c r="E1393" s="13">
        <v>1</v>
      </c>
      <c r="F1393" s="12">
        <v>615</v>
      </c>
    </row>
    <row r="1394" spans="2:6" x14ac:dyDescent="0.4">
      <c r="B1394" s="12">
        <v>3</v>
      </c>
      <c r="C1394" s="155">
        <v>2</v>
      </c>
      <c r="D1394" s="12">
        <v>120</v>
      </c>
      <c r="E1394" s="13">
        <v>1</v>
      </c>
      <c r="F1394" s="12">
        <v>616</v>
      </c>
    </row>
    <row r="1395" spans="2:6" x14ac:dyDescent="0.4">
      <c r="B1395" s="12">
        <v>3</v>
      </c>
      <c r="C1395" s="155">
        <v>2</v>
      </c>
      <c r="D1395" s="12">
        <v>121</v>
      </c>
      <c r="E1395" s="13">
        <v>1</v>
      </c>
      <c r="F1395" s="12">
        <v>617</v>
      </c>
    </row>
    <row r="1396" spans="2:6" x14ac:dyDescent="0.4">
      <c r="B1396" s="12">
        <v>3</v>
      </c>
      <c r="C1396" s="155">
        <v>2</v>
      </c>
      <c r="D1396" s="12">
        <v>122</v>
      </c>
      <c r="E1396" s="13">
        <v>1</v>
      </c>
      <c r="F1396" s="12">
        <v>618</v>
      </c>
    </row>
    <row r="1397" spans="2:6" x14ac:dyDescent="0.4">
      <c r="B1397" s="12">
        <v>3</v>
      </c>
      <c r="C1397" s="155">
        <v>2</v>
      </c>
      <c r="D1397" s="12">
        <v>123</v>
      </c>
      <c r="E1397" s="13">
        <v>1</v>
      </c>
      <c r="F1397" s="12">
        <v>619</v>
      </c>
    </row>
    <row r="1398" spans="2:6" x14ac:dyDescent="0.4">
      <c r="B1398" s="12">
        <v>3</v>
      </c>
      <c r="C1398" s="155">
        <v>2</v>
      </c>
      <c r="D1398" s="12">
        <v>124</v>
      </c>
      <c r="E1398" s="13">
        <v>1</v>
      </c>
      <c r="F1398" s="12">
        <v>620</v>
      </c>
    </row>
    <row r="1399" spans="2:6" x14ac:dyDescent="0.4">
      <c r="B1399" s="12">
        <v>3</v>
      </c>
      <c r="C1399" s="155">
        <v>2</v>
      </c>
      <c r="D1399" s="12">
        <v>125</v>
      </c>
      <c r="E1399" s="13">
        <v>1</v>
      </c>
      <c r="F1399" s="12">
        <v>621</v>
      </c>
    </row>
    <row r="1400" spans="2:6" x14ac:dyDescent="0.4">
      <c r="B1400" s="12">
        <v>3</v>
      </c>
      <c r="C1400" s="155">
        <v>2</v>
      </c>
      <c r="D1400" s="12">
        <v>126</v>
      </c>
      <c r="E1400" s="13">
        <v>1</v>
      </c>
      <c r="F1400" s="12">
        <v>622</v>
      </c>
    </row>
    <row r="1401" spans="2:6" x14ac:dyDescent="0.4">
      <c r="B1401" s="12">
        <v>3</v>
      </c>
      <c r="C1401" s="155">
        <v>2</v>
      </c>
      <c r="D1401" s="12">
        <v>127</v>
      </c>
      <c r="E1401" s="13">
        <v>1</v>
      </c>
      <c r="F1401" s="12">
        <v>622</v>
      </c>
    </row>
    <row r="1402" spans="2:6" x14ac:dyDescent="0.4">
      <c r="B1402" s="12">
        <v>3</v>
      </c>
      <c r="C1402" s="155">
        <v>2</v>
      </c>
      <c r="D1402" s="12">
        <v>128</v>
      </c>
      <c r="E1402" s="13">
        <v>1</v>
      </c>
      <c r="F1402" s="12">
        <v>623</v>
      </c>
    </row>
    <row r="1403" spans="2:6" x14ac:dyDescent="0.4">
      <c r="B1403" s="12">
        <v>3</v>
      </c>
      <c r="C1403" s="155">
        <v>2</v>
      </c>
      <c r="D1403" s="12">
        <v>129</v>
      </c>
      <c r="E1403" s="13">
        <v>1</v>
      </c>
      <c r="F1403" s="12">
        <v>624</v>
      </c>
    </row>
    <row r="1404" spans="2:6" x14ac:dyDescent="0.4">
      <c r="B1404" s="12">
        <v>3</v>
      </c>
      <c r="C1404" s="155">
        <v>2</v>
      </c>
      <c r="D1404" s="12">
        <v>130</v>
      </c>
      <c r="E1404" s="13">
        <v>1</v>
      </c>
      <c r="F1404" s="12">
        <v>625</v>
      </c>
    </row>
    <row r="1405" spans="2:6" x14ac:dyDescent="0.4">
      <c r="B1405" s="12">
        <v>3</v>
      </c>
      <c r="C1405" s="155">
        <v>2</v>
      </c>
      <c r="D1405" s="12">
        <v>131</v>
      </c>
      <c r="E1405" s="13">
        <v>1</v>
      </c>
      <c r="F1405" s="12">
        <v>626</v>
      </c>
    </row>
    <row r="1406" spans="2:6" x14ac:dyDescent="0.4">
      <c r="B1406" s="12">
        <v>3</v>
      </c>
      <c r="C1406" s="155">
        <v>2</v>
      </c>
      <c r="D1406" s="12">
        <v>132</v>
      </c>
      <c r="E1406" s="13">
        <v>1</v>
      </c>
      <c r="F1406" s="12">
        <v>626</v>
      </c>
    </row>
    <row r="1407" spans="2:6" x14ac:dyDescent="0.4">
      <c r="B1407" s="12">
        <v>3</v>
      </c>
      <c r="C1407" s="155">
        <v>2</v>
      </c>
      <c r="D1407" s="12">
        <v>133</v>
      </c>
      <c r="E1407" s="13">
        <v>1</v>
      </c>
      <c r="F1407" s="12">
        <v>627</v>
      </c>
    </row>
    <row r="1408" spans="2:6" x14ac:dyDescent="0.4">
      <c r="B1408" s="12">
        <v>3</v>
      </c>
      <c r="C1408" s="155">
        <v>2</v>
      </c>
      <c r="D1408" s="12">
        <v>134</v>
      </c>
      <c r="E1408" s="13">
        <v>1</v>
      </c>
      <c r="F1408" s="12">
        <v>628</v>
      </c>
    </row>
    <row r="1409" spans="2:6" x14ac:dyDescent="0.4">
      <c r="B1409" s="12">
        <v>3</v>
      </c>
      <c r="C1409" s="155">
        <v>2</v>
      </c>
      <c r="D1409" s="12">
        <v>135</v>
      </c>
      <c r="E1409" s="13">
        <v>1</v>
      </c>
      <c r="F1409" s="12">
        <v>628</v>
      </c>
    </row>
    <row r="1410" spans="2:6" x14ac:dyDescent="0.4">
      <c r="B1410" s="12">
        <v>3</v>
      </c>
      <c r="C1410" s="155">
        <v>2</v>
      </c>
      <c r="D1410" s="12">
        <v>136</v>
      </c>
      <c r="E1410" s="13">
        <v>1</v>
      </c>
      <c r="F1410" s="12">
        <v>629</v>
      </c>
    </row>
    <row r="1411" spans="2:6" x14ac:dyDescent="0.4">
      <c r="B1411" s="12">
        <v>3</v>
      </c>
      <c r="C1411" s="155">
        <v>2</v>
      </c>
      <c r="D1411" s="12">
        <v>137</v>
      </c>
      <c r="E1411" s="13">
        <v>1</v>
      </c>
      <c r="F1411" s="12">
        <v>630</v>
      </c>
    </row>
    <row r="1412" spans="2:6" x14ac:dyDescent="0.4">
      <c r="B1412" s="12">
        <v>3</v>
      </c>
      <c r="C1412" s="155">
        <v>2</v>
      </c>
      <c r="D1412" s="12">
        <v>138</v>
      </c>
      <c r="E1412" s="13">
        <v>1</v>
      </c>
      <c r="F1412" s="12">
        <v>630</v>
      </c>
    </row>
    <row r="1413" spans="2:6" x14ac:dyDescent="0.4">
      <c r="B1413" s="12">
        <v>3</v>
      </c>
      <c r="C1413" s="155">
        <v>2</v>
      </c>
      <c r="D1413" s="12">
        <v>139</v>
      </c>
      <c r="E1413" s="13">
        <v>1</v>
      </c>
      <c r="F1413" s="12">
        <v>631</v>
      </c>
    </row>
    <row r="1414" spans="2:6" x14ac:dyDescent="0.4">
      <c r="B1414" s="12">
        <v>3</v>
      </c>
      <c r="C1414" s="155">
        <v>2</v>
      </c>
      <c r="D1414" s="12">
        <v>140</v>
      </c>
      <c r="E1414" s="13">
        <v>1</v>
      </c>
      <c r="F1414" s="12">
        <v>631</v>
      </c>
    </row>
    <row r="1415" spans="2:6" x14ac:dyDescent="0.4">
      <c r="B1415" s="12">
        <v>3</v>
      </c>
      <c r="C1415" s="155">
        <v>2</v>
      </c>
      <c r="D1415" s="12">
        <v>141</v>
      </c>
      <c r="E1415" s="13">
        <v>1</v>
      </c>
      <c r="F1415" s="12">
        <v>632</v>
      </c>
    </row>
    <row r="1416" spans="2:6" x14ac:dyDescent="0.4">
      <c r="B1416" s="12">
        <v>3</v>
      </c>
      <c r="C1416" s="155">
        <v>2</v>
      </c>
      <c r="D1416" s="12">
        <v>142</v>
      </c>
      <c r="E1416" s="13">
        <v>1</v>
      </c>
      <c r="F1416" s="12">
        <v>633</v>
      </c>
    </row>
    <row r="1417" spans="2:6" x14ac:dyDescent="0.4">
      <c r="B1417" s="12">
        <v>3</v>
      </c>
      <c r="C1417" s="155">
        <v>2</v>
      </c>
      <c r="D1417" s="12">
        <v>143</v>
      </c>
      <c r="E1417" s="13">
        <v>1</v>
      </c>
      <c r="F1417" s="12">
        <v>633</v>
      </c>
    </row>
    <row r="1418" spans="2:6" x14ac:dyDescent="0.4">
      <c r="B1418" s="12">
        <v>3</v>
      </c>
      <c r="C1418" s="155">
        <v>2</v>
      </c>
      <c r="D1418" s="12">
        <v>144</v>
      </c>
      <c r="E1418" s="13">
        <v>1</v>
      </c>
      <c r="F1418" s="12">
        <v>634</v>
      </c>
    </row>
    <row r="1419" spans="2:6" x14ac:dyDescent="0.4">
      <c r="B1419" s="12">
        <v>3</v>
      </c>
      <c r="C1419" s="155">
        <v>2</v>
      </c>
      <c r="D1419" s="12">
        <v>145</v>
      </c>
      <c r="E1419" s="13">
        <v>1</v>
      </c>
      <c r="F1419" s="12">
        <v>634</v>
      </c>
    </row>
    <row r="1420" spans="2:6" x14ac:dyDescent="0.4">
      <c r="B1420" s="12">
        <v>3</v>
      </c>
      <c r="C1420" s="155">
        <v>2</v>
      </c>
      <c r="D1420" s="12">
        <v>146</v>
      </c>
      <c r="E1420" s="13">
        <v>1</v>
      </c>
      <c r="F1420" s="12">
        <v>635</v>
      </c>
    </row>
    <row r="1421" spans="2:6" x14ac:dyDescent="0.4">
      <c r="B1421" s="12">
        <v>3</v>
      </c>
      <c r="C1421" s="155">
        <v>2</v>
      </c>
      <c r="D1421" s="12">
        <v>147</v>
      </c>
      <c r="E1421" s="13">
        <v>1</v>
      </c>
      <c r="F1421" s="12">
        <v>635</v>
      </c>
    </row>
    <row r="1422" spans="2:6" x14ac:dyDescent="0.4">
      <c r="B1422" s="12">
        <v>3</v>
      </c>
      <c r="C1422" s="155">
        <v>2</v>
      </c>
      <c r="D1422" s="12">
        <v>148</v>
      </c>
      <c r="E1422" s="13">
        <v>1</v>
      </c>
      <c r="F1422" s="12">
        <v>635</v>
      </c>
    </row>
    <row r="1423" spans="2:6" x14ac:dyDescent="0.4">
      <c r="B1423" s="12">
        <v>3</v>
      </c>
      <c r="C1423" s="155">
        <v>2</v>
      </c>
      <c r="D1423" s="12">
        <v>149</v>
      </c>
      <c r="E1423" s="13">
        <v>1</v>
      </c>
      <c r="F1423" s="12">
        <v>636</v>
      </c>
    </row>
    <row r="1424" spans="2:6" x14ac:dyDescent="0.4">
      <c r="B1424" s="12">
        <v>3</v>
      </c>
      <c r="C1424" s="155">
        <v>2</v>
      </c>
      <c r="D1424" s="12">
        <v>150</v>
      </c>
      <c r="E1424" s="13">
        <v>1</v>
      </c>
      <c r="F1424" s="12">
        <v>636</v>
      </c>
    </row>
    <row r="1425" spans="2:6" x14ac:dyDescent="0.4">
      <c r="B1425" s="155">
        <v>3</v>
      </c>
      <c r="C1425" s="155">
        <v>3</v>
      </c>
      <c r="D1425" s="155">
        <v>1</v>
      </c>
      <c r="E1425" s="156">
        <v>1</v>
      </c>
      <c r="F1425" s="155">
        <v>0</v>
      </c>
    </row>
    <row r="1426" spans="2:6" x14ac:dyDescent="0.4">
      <c r="B1426" s="155">
        <v>3</v>
      </c>
      <c r="C1426" s="155">
        <v>3</v>
      </c>
      <c r="D1426" s="155">
        <v>2</v>
      </c>
      <c r="E1426" s="156">
        <v>2</v>
      </c>
      <c r="F1426" s="155">
        <v>1</v>
      </c>
    </row>
    <row r="1427" spans="2:6" x14ac:dyDescent="0.4">
      <c r="B1427" s="155">
        <v>3</v>
      </c>
      <c r="C1427" s="155">
        <v>3</v>
      </c>
      <c r="D1427" s="155">
        <v>3</v>
      </c>
      <c r="E1427" s="156">
        <v>2</v>
      </c>
      <c r="F1427" s="155">
        <v>3</v>
      </c>
    </row>
    <row r="1428" spans="2:6" x14ac:dyDescent="0.4">
      <c r="B1428" s="155">
        <v>3</v>
      </c>
      <c r="C1428" s="155">
        <v>3</v>
      </c>
      <c r="D1428" s="155">
        <v>4</v>
      </c>
      <c r="E1428" s="156">
        <v>3</v>
      </c>
      <c r="F1428" s="155">
        <v>5</v>
      </c>
    </row>
    <row r="1429" spans="2:6" x14ac:dyDescent="0.4">
      <c r="B1429" s="155">
        <v>3</v>
      </c>
      <c r="C1429" s="155">
        <v>3</v>
      </c>
      <c r="D1429" s="155">
        <v>5</v>
      </c>
      <c r="E1429" s="156">
        <v>4</v>
      </c>
      <c r="F1429" s="155">
        <v>8</v>
      </c>
    </row>
    <row r="1430" spans="2:6" x14ac:dyDescent="0.4">
      <c r="B1430" s="155">
        <v>3</v>
      </c>
      <c r="C1430" s="155">
        <v>3</v>
      </c>
      <c r="D1430" s="155">
        <v>6</v>
      </c>
      <c r="E1430" s="156">
        <v>4</v>
      </c>
      <c r="F1430" s="155">
        <v>12</v>
      </c>
    </row>
    <row r="1431" spans="2:6" x14ac:dyDescent="0.4">
      <c r="B1431" s="155">
        <v>3</v>
      </c>
      <c r="C1431" s="155">
        <v>3</v>
      </c>
      <c r="D1431" s="155">
        <v>7</v>
      </c>
      <c r="E1431" s="156">
        <v>5</v>
      </c>
      <c r="F1431" s="155">
        <v>16</v>
      </c>
    </row>
    <row r="1432" spans="2:6" x14ac:dyDescent="0.4">
      <c r="B1432" s="155">
        <v>3</v>
      </c>
      <c r="C1432" s="155">
        <v>3</v>
      </c>
      <c r="D1432" s="155">
        <v>8</v>
      </c>
      <c r="E1432" s="156">
        <v>5</v>
      </c>
      <c r="F1432" s="155">
        <v>21</v>
      </c>
    </row>
    <row r="1433" spans="2:6" x14ac:dyDescent="0.4">
      <c r="B1433" s="155">
        <v>3</v>
      </c>
      <c r="C1433" s="155">
        <v>3</v>
      </c>
      <c r="D1433" s="155">
        <v>9</v>
      </c>
      <c r="E1433" s="156">
        <v>6</v>
      </c>
      <c r="F1433" s="155">
        <v>26</v>
      </c>
    </row>
    <row r="1434" spans="2:6" x14ac:dyDescent="0.4">
      <c r="B1434" s="155">
        <v>3</v>
      </c>
      <c r="C1434" s="155">
        <v>3</v>
      </c>
      <c r="D1434" s="155">
        <v>10</v>
      </c>
      <c r="E1434" s="156">
        <v>7</v>
      </c>
      <c r="F1434" s="155">
        <v>32</v>
      </c>
    </row>
    <row r="1435" spans="2:6" x14ac:dyDescent="0.4">
      <c r="B1435" s="155">
        <v>3</v>
      </c>
      <c r="C1435" s="155">
        <v>3</v>
      </c>
      <c r="D1435" s="155">
        <v>11</v>
      </c>
      <c r="E1435" s="156">
        <v>7</v>
      </c>
      <c r="F1435" s="155">
        <v>39</v>
      </c>
    </row>
    <row r="1436" spans="2:6" x14ac:dyDescent="0.4">
      <c r="B1436" s="155">
        <v>3</v>
      </c>
      <c r="C1436" s="155">
        <v>3</v>
      </c>
      <c r="D1436" s="155">
        <v>12</v>
      </c>
      <c r="E1436" s="156">
        <v>7</v>
      </c>
      <c r="F1436" s="155">
        <v>46</v>
      </c>
    </row>
    <row r="1437" spans="2:6" x14ac:dyDescent="0.4">
      <c r="B1437" s="155">
        <v>3</v>
      </c>
      <c r="C1437" s="155">
        <v>3</v>
      </c>
      <c r="D1437" s="155">
        <v>13</v>
      </c>
      <c r="E1437" s="156">
        <v>7</v>
      </c>
      <c r="F1437" s="155">
        <v>53</v>
      </c>
    </row>
    <row r="1438" spans="2:6" x14ac:dyDescent="0.4">
      <c r="B1438" s="155">
        <v>3</v>
      </c>
      <c r="C1438" s="155">
        <v>3</v>
      </c>
      <c r="D1438" s="155">
        <v>14</v>
      </c>
      <c r="E1438" s="156">
        <v>8</v>
      </c>
      <c r="F1438" s="155">
        <v>60</v>
      </c>
    </row>
    <row r="1439" spans="2:6" x14ac:dyDescent="0.4">
      <c r="B1439" s="155">
        <v>3</v>
      </c>
      <c r="C1439" s="155">
        <v>3</v>
      </c>
      <c r="D1439" s="155">
        <v>15</v>
      </c>
      <c r="E1439" s="156">
        <v>8</v>
      </c>
      <c r="F1439" s="155">
        <v>68</v>
      </c>
    </row>
    <row r="1440" spans="2:6" x14ac:dyDescent="0.4">
      <c r="B1440" s="12">
        <v>3</v>
      </c>
      <c r="C1440" s="155">
        <v>3</v>
      </c>
      <c r="D1440" s="12">
        <v>16</v>
      </c>
      <c r="E1440" s="13">
        <v>8</v>
      </c>
      <c r="F1440" s="12">
        <v>76</v>
      </c>
    </row>
    <row r="1441" spans="2:6" x14ac:dyDescent="0.4">
      <c r="B1441" s="12">
        <v>3</v>
      </c>
      <c r="C1441" s="155">
        <v>3</v>
      </c>
      <c r="D1441" s="12">
        <v>17</v>
      </c>
      <c r="E1441" s="13">
        <v>9</v>
      </c>
      <c r="F1441" s="12">
        <v>84</v>
      </c>
    </row>
    <row r="1442" spans="2:6" x14ac:dyDescent="0.4">
      <c r="B1442" s="12">
        <v>3</v>
      </c>
      <c r="C1442" s="155">
        <v>3</v>
      </c>
      <c r="D1442" s="12">
        <v>18</v>
      </c>
      <c r="E1442" s="13">
        <v>8</v>
      </c>
      <c r="F1442" s="12">
        <v>93</v>
      </c>
    </row>
    <row r="1443" spans="2:6" x14ac:dyDescent="0.4">
      <c r="B1443" s="12">
        <v>3</v>
      </c>
      <c r="C1443" s="155">
        <v>3</v>
      </c>
      <c r="D1443" s="12">
        <v>19</v>
      </c>
      <c r="E1443" s="13">
        <v>9</v>
      </c>
      <c r="F1443" s="12">
        <v>101</v>
      </c>
    </row>
    <row r="1444" spans="2:6" x14ac:dyDescent="0.4">
      <c r="B1444" s="12">
        <v>3</v>
      </c>
      <c r="C1444" s="155">
        <v>3</v>
      </c>
      <c r="D1444" s="12">
        <v>20</v>
      </c>
      <c r="E1444" s="13">
        <v>9</v>
      </c>
      <c r="F1444" s="12">
        <v>110</v>
      </c>
    </row>
    <row r="1445" spans="2:6" x14ac:dyDescent="0.4">
      <c r="B1445" s="12">
        <v>3</v>
      </c>
      <c r="C1445" s="155">
        <v>3</v>
      </c>
      <c r="D1445" s="12">
        <v>21</v>
      </c>
      <c r="E1445" s="13">
        <v>9</v>
      </c>
      <c r="F1445" s="12">
        <v>119</v>
      </c>
    </row>
    <row r="1446" spans="2:6" x14ac:dyDescent="0.4">
      <c r="B1446" s="12">
        <v>3</v>
      </c>
      <c r="C1446" s="155">
        <v>3</v>
      </c>
      <c r="D1446" s="12">
        <v>22</v>
      </c>
      <c r="E1446" s="13">
        <v>8</v>
      </c>
      <c r="F1446" s="12">
        <v>128</v>
      </c>
    </row>
    <row r="1447" spans="2:6" x14ac:dyDescent="0.4">
      <c r="B1447" s="12">
        <v>3</v>
      </c>
      <c r="C1447" s="155">
        <v>3</v>
      </c>
      <c r="D1447" s="12">
        <v>23</v>
      </c>
      <c r="E1447" s="13">
        <v>9</v>
      </c>
      <c r="F1447" s="12">
        <v>136</v>
      </c>
    </row>
    <row r="1448" spans="2:6" x14ac:dyDescent="0.4">
      <c r="B1448" s="12">
        <v>3</v>
      </c>
      <c r="C1448" s="155">
        <v>3</v>
      </c>
      <c r="D1448" s="12">
        <v>24</v>
      </c>
      <c r="E1448" s="13">
        <v>9</v>
      </c>
      <c r="F1448" s="12">
        <v>145</v>
      </c>
    </row>
    <row r="1449" spans="2:6" x14ac:dyDescent="0.4">
      <c r="B1449" s="12">
        <v>3</v>
      </c>
      <c r="C1449" s="155">
        <v>3</v>
      </c>
      <c r="D1449" s="12">
        <v>25</v>
      </c>
      <c r="E1449" s="13">
        <v>9</v>
      </c>
      <c r="F1449" s="12">
        <v>154</v>
      </c>
    </row>
    <row r="1450" spans="2:6" x14ac:dyDescent="0.4">
      <c r="B1450" s="12">
        <v>3</v>
      </c>
      <c r="C1450" s="155">
        <v>3</v>
      </c>
      <c r="D1450" s="12">
        <v>26</v>
      </c>
      <c r="E1450" s="13">
        <v>9</v>
      </c>
      <c r="F1450" s="12">
        <v>163</v>
      </c>
    </row>
    <row r="1451" spans="2:6" x14ac:dyDescent="0.4">
      <c r="B1451" s="12">
        <v>3</v>
      </c>
      <c r="C1451" s="155">
        <v>3</v>
      </c>
      <c r="D1451" s="12">
        <v>27</v>
      </c>
      <c r="E1451" s="13">
        <v>9</v>
      </c>
      <c r="F1451" s="12">
        <v>172</v>
      </c>
    </row>
    <row r="1452" spans="2:6" x14ac:dyDescent="0.4">
      <c r="B1452" s="12">
        <v>3</v>
      </c>
      <c r="C1452" s="155">
        <v>3</v>
      </c>
      <c r="D1452" s="12">
        <v>28</v>
      </c>
      <c r="E1452" s="13">
        <v>9</v>
      </c>
      <c r="F1452" s="12">
        <v>181</v>
      </c>
    </row>
    <row r="1453" spans="2:6" x14ac:dyDescent="0.4">
      <c r="B1453" s="12">
        <v>3</v>
      </c>
      <c r="C1453" s="155">
        <v>3</v>
      </c>
      <c r="D1453" s="12">
        <v>29</v>
      </c>
      <c r="E1453" s="13">
        <v>8</v>
      </c>
      <c r="F1453" s="12">
        <v>190</v>
      </c>
    </row>
    <row r="1454" spans="2:6" x14ac:dyDescent="0.4">
      <c r="B1454" s="12">
        <v>3</v>
      </c>
      <c r="C1454" s="155">
        <v>3</v>
      </c>
      <c r="D1454" s="12">
        <v>30</v>
      </c>
      <c r="E1454" s="13">
        <v>9</v>
      </c>
      <c r="F1454" s="12">
        <v>198</v>
      </c>
    </row>
    <row r="1455" spans="2:6" x14ac:dyDescent="0.4">
      <c r="B1455" s="12">
        <v>3</v>
      </c>
      <c r="C1455" s="155">
        <v>3</v>
      </c>
      <c r="D1455" s="12">
        <v>31</v>
      </c>
      <c r="E1455" s="13">
        <v>9</v>
      </c>
      <c r="F1455" s="12">
        <v>207</v>
      </c>
    </row>
    <row r="1456" spans="2:6" x14ac:dyDescent="0.4">
      <c r="B1456" s="12">
        <v>3</v>
      </c>
      <c r="C1456" s="155">
        <v>3</v>
      </c>
      <c r="D1456" s="12">
        <v>32</v>
      </c>
      <c r="E1456" s="13">
        <v>8</v>
      </c>
      <c r="F1456" s="12">
        <v>216</v>
      </c>
    </row>
    <row r="1457" spans="2:6" x14ac:dyDescent="0.4">
      <c r="B1457" s="12">
        <v>3</v>
      </c>
      <c r="C1457" s="155">
        <v>3</v>
      </c>
      <c r="D1457" s="12">
        <v>33</v>
      </c>
      <c r="E1457" s="13">
        <v>8</v>
      </c>
      <c r="F1457" s="12">
        <v>224</v>
      </c>
    </row>
    <row r="1458" spans="2:6" x14ac:dyDescent="0.4">
      <c r="B1458" s="12">
        <v>3</v>
      </c>
      <c r="C1458" s="155">
        <v>3</v>
      </c>
      <c r="D1458" s="12">
        <v>34</v>
      </c>
      <c r="E1458" s="13">
        <v>9</v>
      </c>
      <c r="F1458" s="12">
        <v>232</v>
      </c>
    </row>
    <row r="1459" spans="2:6" x14ac:dyDescent="0.4">
      <c r="B1459" s="12">
        <v>3</v>
      </c>
      <c r="C1459" s="155">
        <v>3</v>
      </c>
      <c r="D1459" s="12">
        <v>35</v>
      </c>
      <c r="E1459" s="13">
        <v>8</v>
      </c>
      <c r="F1459" s="12">
        <v>241</v>
      </c>
    </row>
    <row r="1460" spans="2:6" x14ac:dyDescent="0.4">
      <c r="B1460" s="12">
        <v>3</v>
      </c>
      <c r="C1460" s="155">
        <v>3</v>
      </c>
      <c r="D1460" s="12">
        <v>36</v>
      </c>
      <c r="E1460" s="13">
        <v>8</v>
      </c>
      <c r="F1460" s="12">
        <v>249</v>
      </c>
    </row>
    <row r="1461" spans="2:6" x14ac:dyDescent="0.4">
      <c r="B1461" s="12">
        <v>3</v>
      </c>
      <c r="C1461" s="155">
        <v>3</v>
      </c>
      <c r="D1461" s="12">
        <v>37</v>
      </c>
      <c r="E1461" s="13">
        <v>8</v>
      </c>
      <c r="F1461" s="12">
        <v>257</v>
      </c>
    </row>
    <row r="1462" spans="2:6" x14ac:dyDescent="0.4">
      <c r="B1462" s="12">
        <v>3</v>
      </c>
      <c r="C1462" s="155">
        <v>3</v>
      </c>
      <c r="D1462" s="12">
        <v>38</v>
      </c>
      <c r="E1462" s="13">
        <v>7</v>
      </c>
      <c r="F1462" s="12">
        <v>265</v>
      </c>
    </row>
    <row r="1463" spans="2:6" x14ac:dyDescent="0.4">
      <c r="B1463" s="12">
        <v>3</v>
      </c>
      <c r="C1463" s="155">
        <v>3</v>
      </c>
      <c r="D1463" s="12">
        <v>39</v>
      </c>
      <c r="E1463" s="13">
        <v>8</v>
      </c>
      <c r="F1463" s="12">
        <v>272</v>
      </c>
    </row>
    <row r="1464" spans="2:6" x14ac:dyDescent="0.4">
      <c r="B1464" s="12">
        <v>3</v>
      </c>
      <c r="C1464" s="155">
        <v>3</v>
      </c>
      <c r="D1464" s="12">
        <v>40</v>
      </c>
      <c r="E1464" s="13">
        <v>7</v>
      </c>
      <c r="F1464" s="12">
        <v>280</v>
      </c>
    </row>
    <row r="1465" spans="2:6" x14ac:dyDescent="0.4">
      <c r="B1465" s="12">
        <v>3</v>
      </c>
      <c r="C1465" s="155">
        <v>3</v>
      </c>
      <c r="D1465" s="12">
        <v>41</v>
      </c>
      <c r="E1465" s="13">
        <v>8</v>
      </c>
      <c r="F1465" s="12">
        <v>287</v>
      </c>
    </row>
    <row r="1466" spans="2:6" x14ac:dyDescent="0.4">
      <c r="B1466" s="12">
        <v>3</v>
      </c>
      <c r="C1466" s="155">
        <v>3</v>
      </c>
      <c r="D1466" s="12">
        <v>42</v>
      </c>
      <c r="E1466" s="13">
        <v>7</v>
      </c>
      <c r="F1466" s="12">
        <v>295</v>
      </c>
    </row>
    <row r="1467" spans="2:6" x14ac:dyDescent="0.4">
      <c r="B1467" s="12">
        <v>3</v>
      </c>
      <c r="C1467" s="155">
        <v>3</v>
      </c>
      <c r="D1467" s="12">
        <v>43</v>
      </c>
      <c r="E1467" s="13">
        <v>7</v>
      </c>
      <c r="F1467" s="12">
        <v>302</v>
      </c>
    </row>
    <row r="1468" spans="2:6" x14ac:dyDescent="0.4">
      <c r="B1468" s="12">
        <v>3</v>
      </c>
      <c r="C1468" s="155">
        <v>3</v>
      </c>
      <c r="D1468" s="12">
        <v>44</v>
      </c>
      <c r="E1468" s="13">
        <v>7</v>
      </c>
      <c r="F1468" s="12">
        <v>309</v>
      </c>
    </row>
    <row r="1469" spans="2:6" x14ac:dyDescent="0.4">
      <c r="B1469" s="12">
        <v>3</v>
      </c>
      <c r="C1469" s="155">
        <v>3</v>
      </c>
      <c r="D1469" s="12">
        <v>45</v>
      </c>
      <c r="E1469" s="13">
        <v>6</v>
      </c>
      <c r="F1469" s="12">
        <v>316</v>
      </c>
    </row>
    <row r="1470" spans="2:6" x14ac:dyDescent="0.4">
      <c r="B1470" s="12">
        <v>3</v>
      </c>
      <c r="C1470" s="155">
        <v>3</v>
      </c>
      <c r="D1470" s="12">
        <v>46</v>
      </c>
      <c r="E1470" s="13">
        <v>7</v>
      </c>
      <c r="F1470" s="12">
        <v>322</v>
      </c>
    </row>
    <row r="1471" spans="2:6" x14ac:dyDescent="0.4">
      <c r="B1471" s="12">
        <v>3</v>
      </c>
      <c r="C1471" s="155">
        <v>3</v>
      </c>
      <c r="D1471" s="12">
        <v>47</v>
      </c>
      <c r="E1471" s="13">
        <v>6</v>
      </c>
      <c r="F1471" s="12">
        <v>329</v>
      </c>
    </row>
    <row r="1472" spans="2:6" x14ac:dyDescent="0.4">
      <c r="B1472" s="12">
        <v>3</v>
      </c>
      <c r="C1472" s="155">
        <v>3</v>
      </c>
      <c r="D1472" s="12">
        <v>48</v>
      </c>
      <c r="E1472" s="13">
        <v>7</v>
      </c>
      <c r="F1472" s="12">
        <v>335</v>
      </c>
    </row>
    <row r="1473" spans="2:6" x14ac:dyDescent="0.4">
      <c r="B1473" s="12">
        <v>3</v>
      </c>
      <c r="C1473" s="155">
        <v>3</v>
      </c>
      <c r="D1473" s="12">
        <v>49</v>
      </c>
      <c r="E1473" s="13">
        <v>6</v>
      </c>
      <c r="F1473" s="12">
        <v>342</v>
      </c>
    </row>
    <row r="1474" spans="2:6" x14ac:dyDescent="0.4">
      <c r="B1474" s="12">
        <v>3</v>
      </c>
      <c r="C1474" s="155">
        <v>3</v>
      </c>
      <c r="D1474" s="12">
        <v>50</v>
      </c>
      <c r="E1474" s="13">
        <v>6</v>
      </c>
      <c r="F1474" s="12">
        <v>348</v>
      </c>
    </row>
    <row r="1475" spans="2:6" x14ac:dyDescent="0.4">
      <c r="B1475" s="12">
        <v>3</v>
      </c>
      <c r="C1475" s="155">
        <v>3</v>
      </c>
      <c r="D1475" s="12">
        <v>51</v>
      </c>
      <c r="E1475" s="13">
        <v>6</v>
      </c>
      <c r="F1475" s="12">
        <v>354</v>
      </c>
    </row>
    <row r="1476" spans="2:6" x14ac:dyDescent="0.4">
      <c r="B1476" s="12">
        <v>3</v>
      </c>
      <c r="C1476" s="155">
        <v>3</v>
      </c>
      <c r="D1476" s="12">
        <v>52</v>
      </c>
      <c r="E1476" s="13">
        <v>5</v>
      </c>
      <c r="F1476" s="12">
        <v>360</v>
      </c>
    </row>
    <row r="1477" spans="2:6" x14ac:dyDescent="0.4">
      <c r="B1477" s="12">
        <v>3</v>
      </c>
      <c r="C1477" s="155">
        <v>3</v>
      </c>
      <c r="D1477" s="12">
        <v>53</v>
      </c>
      <c r="E1477" s="13">
        <v>6</v>
      </c>
      <c r="F1477" s="12">
        <v>365</v>
      </c>
    </row>
    <row r="1478" spans="2:6" x14ac:dyDescent="0.4">
      <c r="B1478" s="12">
        <v>3</v>
      </c>
      <c r="C1478" s="155">
        <v>3</v>
      </c>
      <c r="D1478" s="12">
        <v>54</v>
      </c>
      <c r="E1478" s="13">
        <v>5</v>
      </c>
      <c r="F1478" s="12">
        <v>371</v>
      </c>
    </row>
    <row r="1479" spans="2:6" x14ac:dyDescent="0.4">
      <c r="B1479" s="12">
        <v>3</v>
      </c>
      <c r="C1479" s="155">
        <v>3</v>
      </c>
      <c r="D1479" s="12">
        <v>55</v>
      </c>
      <c r="E1479" s="13">
        <v>6</v>
      </c>
      <c r="F1479" s="12">
        <v>376</v>
      </c>
    </row>
    <row r="1480" spans="2:6" x14ac:dyDescent="0.4">
      <c r="B1480" s="12">
        <v>3</v>
      </c>
      <c r="C1480" s="155">
        <v>3</v>
      </c>
      <c r="D1480" s="12">
        <v>56</v>
      </c>
      <c r="E1480" s="13">
        <v>5</v>
      </c>
      <c r="F1480" s="12">
        <v>382</v>
      </c>
    </row>
    <row r="1481" spans="2:6" x14ac:dyDescent="0.4">
      <c r="B1481" s="12">
        <v>3</v>
      </c>
      <c r="C1481" s="155">
        <v>3</v>
      </c>
      <c r="D1481" s="12">
        <v>57</v>
      </c>
      <c r="E1481" s="13">
        <v>5</v>
      </c>
      <c r="F1481" s="12">
        <v>387</v>
      </c>
    </row>
    <row r="1482" spans="2:6" x14ac:dyDescent="0.4">
      <c r="B1482" s="12">
        <v>3</v>
      </c>
      <c r="C1482" s="155">
        <v>3</v>
      </c>
      <c r="D1482" s="12">
        <v>58</v>
      </c>
      <c r="E1482" s="13">
        <v>5</v>
      </c>
      <c r="F1482" s="12">
        <v>392</v>
      </c>
    </row>
    <row r="1483" spans="2:6" x14ac:dyDescent="0.4">
      <c r="B1483" s="12">
        <v>3</v>
      </c>
      <c r="C1483" s="155">
        <v>3</v>
      </c>
      <c r="D1483" s="12">
        <v>59</v>
      </c>
      <c r="E1483" s="13">
        <v>5</v>
      </c>
      <c r="F1483" s="12">
        <v>397</v>
      </c>
    </row>
    <row r="1484" spans="2:6" x14ac:dyDescent="0.4">
      <c r="B1484" s="12">
        <v>3</v>
      </c>
      <c r="C1484" s="155">
        <v>3</v>
      </c>
      <c r="D1484" s="12">
        <v>60</v>
      </c>
      <c r="E1484" s="13">
        <v>4</v>
      </c>
      <c r="F1484" s="12">
        <v>402</v>
      </c>
    </row>
    <row r="1485" spans="2:6" x14ac:dyDescent="0.4">
      <c r="B1485" s="12">
        <v>3</v>
      </c>
      <c r="C1485" s="155">
        <v>3</v>
      </c>
      <c r="D1485" s="12">
        <v>61</v>
      </c>
      <c r="E1485" s="13">
        <v>5</v>
      </c>
      <c r="F1485" s="12">
        <v>406</v>
      </c>
    </row>
    <row r="1486" spans="2:6" x14ac:dyDescent="0.4">
      <c r="B1486" s="12">
        <v>3</v>
      </c>
      <c r="C1486" s="155">
        <v>3</v>
      </c>
      <c r="D1486" s="12">
        <v>62</v>
      </c>
      <c r="E1486" s="13">
        <v>4</v>
      </c>
      <c r="F1486" s="12">
        <v>411</v>
      </c>
    </row>
    <row r="1487" spans="2:6" x14ac:dyDescent="0.4">
      <c r="B1487" s="12">
        <v>3</v>
      </c>
      <c r="C1487" s="155">
        <v>3</v>
      </c>
      <c r="D1487" s="12">
        <v>63</v>
      </c>
      <c r="E1487" s="13">
        <v>4</v>
      </c>
      <c r="F1487" s="12">
        <v>415</v>
      </c>
    </row>
    <row r="1488" spans="2:6" x14ac:dyDescent="0.4">
      <c r="B1488" s="12">
        <v>3</v>
      </c>
      <c r="C1488" s="155">
        <v>3</v>
      </c>
      <c r="D1488" s="12">
        <v>64</v>
      </c>
      <c r="E1488" s="13">
        <v>4</v>
      </c>
      <c r="F1488" s="12">
        <v>419</v>
      </c>
    </row>
    <row r="1489" spans="2:6" x14ac:dyDescent="0.4">
      <c r="B1489" s="12">
        <v>3</v>
      </c>
      <c r="C1489" s="155">
        <v>3</v>
      </c>
      <c r="D1489" s="12">
        <v>65</v>
      </c>
      <c r="E1489" s="13">
        <v>4</v>
      </c>
      <c r="F1489" s="12">
        <v>423</v>
      </c>
    </row>
    <row r="1490" spans="2:6" x14ac:dyDescent="0.4">
      <c r="B1490" s="12">
        <v>3</v>
      </c>
      <c r="C1490" s="155">
        <v>3</v>
      </c>
      <c r="D1490" s="12">
        <v>66</v>
      </c>
      <c r="E1490" s="13">
        <v>4</v>
      </c>
      <c r="F1490" s="12">
        <v>427</v>
      </c>
    </row>
    <row r="1491" spans="2:6" x14ac:dyDescent="0.4">
      <c r="B1491" s="12">
        <v>3</v>
      </c>
      <c r="C1491" s="155">
        <v>3</v>
      </c>
      <c r="D1491" s="12">
        <v>67</v>
      </c>
      <c r="E1491" s="13">
        <v>4</v>
      </c>
      <c r="F1491" s="12">
        <v>431</v>
      </c>
    </row>
    <row r="1492" spans="2:6" x14ac:dyDescent="0.4">
      <c r="B1492" s="12">
        <v>3</v>
      </c>
      <c r="C1492" s="155">
        <v>3</v>
      </c>
      <c r="D1492" s="12">
        <v>68</v>
      </c>
      <c r="E1492" s="13">
        <v>4</v>
      </c>
      <c r="F1492" s="12">
        <v>435</v>
      </c>
    </row>
    <row r="1493" spans="2:6" x14ac:dyDescent="0.4">
      <c r="B1493" s="12">
        <v>3</v>
      </c>
      <c r="C1493" s="155">
        <v>3</v>
      </c>
      <c r="D1493" s="12">
        <v>69</v>
      </c>
      <c r="E1493" s="13">
        <v>4</v>
      </c>
      <c r="F1493" s="12">
        <v>439</v>
      </c>
    </row>
    <row r="1494" spans="2:6" x14ac:dyDescent="0.4">
      <c r="B1494" s="12">
        <v>3</v>
      </c>
      <c r="C1494" s="155">
        <v>3</v>
      </c>
      <c r="D1494" s="12">
        <v>70</v>
      </c>
      <c r="E1494" s="13">
        <v>3</v>
      </c>
      <c r="F1494" s="12">
        <v>443</v>
      </c>
    </row>
    <row r="1495" spans="2:6" x14ac:dyDescent="0.4">
      <c r="B1495" s="12">
        <v>3</v>
      </c>
      <c r="C1495" s="155">
        <v>3</v>
      </c>
      <c r="D1495" s="12">
        <v>71</v>
      </c>
      <c r="E1495" s="13">
        <v>3</v>
      </c>
      <c r="F1495" s="12">
        <v>446</v>
      </c>
    </row>
    <row r="1496" spans="2:6" x14ac:dyDescent="0.4">
      <c r="B1496" s="12">
        <v>3</v>
      </c>
      <c r="C1496" s="155">
        <v>3</v>
      </c>
      <c r="D1496" s="12">
        <v>72</v>
      </c>
      <c r="E1496" s="13">
        <v>4</v>
      </c>
      <c r="F1496" s="12">
        <v>449</v>
      </c>
    </row>
    <row r="1497" spans="2:6" x14ac:dyDescent="0.4">
      <c r="B1497" s="12">
        <v>3</v>
      </c>
      <c r="C1497" s="155">
        <v>3</v>
      </c>
      <c r="D1497" s="12">
        <v>73</v>
      </c>
      <c r="E1497" s="13">
        <v>3</v>
      </c>
      <c r="F1497" s="12">
        <v>453</v>
      </c>
    </row>
    <row r="1498" spans="2:6" x14ac:dyDescent="0.4">
      <c r="B1498" s="12">
        <v>3</v>
      </c>
      <c r="C1498" s="155">
        <v>3</v>
      </c>
      <c r="D1498" s="12">
        <v>74</v>
      </c>
      <c r="E1498" s="13">
        <v>3</v>
      </c>
      <c r="F1498" s="12">
        <v>456</v>
      </c>
    </row>
    <row r="1499" spans="2:6" x14ac:dyDescent="0.4">
      <c r="B1499" s="12">
        <v>3</v>
      </c>
      <c r="C1499" s="155">
        <v>3</v>
      </c>
      <c r="D1499" s="12">
        <v>75</v>
      </c>
      <c r="E1499" s="13">
        <v>3</v>
      </c>
      <c r="F1499" s="12">
        <v>459</v>
      </c>
    </row>
    <row r="1500" spans="2:6" x14ac:dyDescent="0.4">
      <c r="B1500" s="12">
        <v>3</v>
      </c>
      <c r="C1500" s="155">
        <v>3</v>
      </c>
      <c r="D1500" s="12">
        <v>76</v>
      </c>
      <c r="E1500" s="13">
        <v>3</v>
      </c>
      <c r="F1500" s="12">
        <v>462</v>
      </c>
    </row>
    <row r="1501" spans="2:6" x14ac:dyDescent="0.4">
      <c r="B1501" s="12">
        <v>3</v>
      </c>
      <c r="C1501" s="155">
        <v>3</v>
      </c>
      <c r="D1501" s="12">
        <v>77</v>
      </c>
      <c r="E1501" s="13">
        <v>3</v>
      </c>
      <c r="F1501" s="12">
        <v>465</v>
      </c>
    </row>
    <row r="1502" spans="2:6" x14ac:dyDescent="0.4">
      <c r="B1502" s="12">
        <v>3</v>
      </c>
      <c r="C1502" s="155">
        <v>3</v>
      </c>
      <c r="D1502" s="12">
        <v>78</v>
      </c>
      <c r="E1502" s="13">
        <v>2</v>
      </c>
      <c r="F1502" s="12">
        <v>468</v>
      </c>
    </row>
    <row r="1503" spans="2:6" x14ac:dyDescent="0.4">
      <c r="B1503" s="12">
        <v>3</v>
      </c>
      <c r="C1503" s="155">
        <v>3</v>
      </c>
      <c r="D1503" s="12">
        <v>79</v>
      </c>
      <c r="E1503" s="13">
        <v>3</v>
      </c>
      <c r="F1503" s="12">
        <v>470</v>
      </c>
    </row>
    <row r="1504" spans="2:6" x14ac:dyDescent="0.4">
      <c r="B1504" s="12">
        <v>3</v>
      </c>
      <c r="C1504" s="155">
        <v>3</v>
      </c>
      <c r="D1504" s="12">
        <v>80</v>
      </c>
      <c r="E1504" s="13">
        <v>3</v>
      </c>
      <c r="F1504" s="12">
        <v>473</v>
      </c>
    </row>
    <row r="1505" spans="2:6" x14ac:dyDescent="0.4">
      <c r="B1505" s="12">
        <v>3</v>
      </c>
      <c r="C1505" s="155">
        <v>3</v>
      </c>
      <c r="D1505" s="12">
        <v>81</v>
      </c>
      <c r="E1505" s="13">
        <v>2</v>
      </c>
      <c r="F1505" s="12">
        <v>476</v>
      </c>
    </row>
    <row r="1506" spans="2:6" x14ac:dyDescent="0.4">
      <c r="B1506" s="12">
        <v>3</v>
      </c>
      <c r="C1506" s="155">
        <v>3</v>
      </c>
      <c r="D1506" s="12">
        <v>82</v>
      </c>
      <c r="E1506" s="13">
        <v>3</v>
      </c>
      <c r="F1506" s="12">
        <v>478</v>
      </c>
    </row>
    <row r="1507" spans="2:6" x14ac:dyDescent="0.4">
      <c r="B1507" s="12">
        <v>3</v>
      </c>
      <c r="C1507" s="155">
        <v>3</v>
      </c>
      <c r="D1507" s="12">
        <v>83</v>
      </c>
      <c r="E1507" s="13">
        <v>2</v>
      </c>
      <c r="F1507" s="12">
        <v>481</v>
      </c>
    </row>
    <row r="1508" spans="2:6" x14ac:dyDescent="0.4">
      <c r="B1508" s="12">
        <v>3</v>
      </c>
      <c r="C1508" s="155">
        <v>3</v>
      </c>
      <c r="D1508" s="12">
        <v>84</v>
      </c>
      <c r="E1508" s="13">
        <v>2</v>
      </c>
      <c r="F1508" s="12">
        <v>483</v>
      </c>
    </row>
    <row r="1509" spans="2:6" x14ac:dyDescent="0.4">
      <c r="B1509" s="12">
        <v>3</v>
      </c>
      <c r="C1509" s="155">
        <v>3</v>
      </c>
      <c r="D1509" s="12">
        <v>85</v>
      </c>
      <c r="E1509" s="13">
        <v>3</v>
      </c>
      <c r="F1509" s="12">
        <v>485</v>
      </c>
    </row>
    <row r="1510" spans="2:6" x14ac:dyDescent="0.4">
      <c r="B1510" s="12">
        <v>3</v>
      </c>
      <c r="C1510" s="155">
        <v>3</v>
      </c>
      <c r="D1510" s="12">
        <v>86</v>
      </c>
      <c r="E1510" s="13">
        <v>2</v>
      </c>
      <c r="F1510" s="12">
        <v>488</v>
      </c>
    </row>
    <row r="1511" spans="2:6" x14ac:dyDescent="0.4">
      <c r="B1511" s="12">
        <v>3</v>
      </c>
      <c r="C1511" s="155">
        <v>3</v>
      </c>
      <c r="D1511" s="12">
        <v>87</v>
      </c>
      <c r="E1511" s="13">
        <v>2</v>
      </c>
      <c r="F1511" s="12">
        <v>490</v>
      </c>
    </row>
    <row r="1512" spans="2:6" x14ac:dyDescent="0.4">
      <c r="B1512" s="12">
        <v>3</v>
      </c>
      <c r="C1512" s="155">
        <v>3</v>
      </c>
      <c r="D1512" s="12">
        <v>88</v>
      </c>
      <c r="E1512" s="13">
        <v>2</v>
      </c>
      <c r="F1512" s="12">
        <v>492</v>
      </c>
    </row>
    <row r="1513" spans="2:6" x14ac:dyDescent="0.4">
      <c r="B1513" s="12">
        <v>3</v>
      </c>
      <c r="C1513" s="155">
        <v>3</v>
      </c>
      <c r="D1513" s="12">
        <v>89</v>
      </c>
      <c r="E1513" s="13">
        <v>2</v>
      </c>
      <c r="F1513" s="12">
        <v>494</v>
      </c>
    </row>
    <row r="1514" spans="2:6" x14ac:dyDescent="0.4">
      <c r="B1514" s="12">
        <v>3</v>
      </c>
      <c r="C1514" s="155">
        <v>3</v>
      </c>
      <c r="D1514" s="12">
        <v>90</v>
      </c>
      <c r="E1514" s="13">
        <v>2</v>
      </c>
      <c r="F1514" s="12">
        <v>496</v>
      </c>
    </row>
    <row r="1515" spans="2:6" x14ac:dyDescent="0.4">
      <c r="B1515" s="12">
        <v>3</v>
      </c>
      <c r="C1515" s="155">
        <v>3</v>
      </c>
      <c r="D1515" s="12">
        <v>91</v>
      </c>
      <c r="E1515" s="13">
        <v>1</v>
      </c>
      <c r="F1515" s="12">
        <v>498</v>
      </c>
    </row>
    <row r="1516" spans="2:6" x14ac:dyDescent="0.4">
      <c r="B1516" s="12">
        <v>3</v>
      </c>
      <c r="C1516" s="155">
        <v>3</v>
      </c>
      <c r="D1516" s="12">
        <v>92</v>
      </c>
      <c r="E1516" s="13">
        <v>2</v>
      </c>
      <c r="F1516" s="12">
        <v>499</v>
      </c>
    </row>
    <row r="1517" spans="2:6" x14ac:dyDescent="0.4">
      <c r="B1517" s="12">
        <v>3</v>
      </c>
      <c r="C1517" s="155">
        <v>3</v>
      </c>
      <c r="D1517" s="12">
        <v>93</v>
      </c>
      <c r="E1517" s="13">
        <v>2</v>
      </c>
      <c r="F1517" s="12">
        <v>501</v>
      </c>
    </row>
    <row r="1518" spans="2:6" x14ac:dyDescent="0.4">
      <c r="B1518" s="12">
        <v>3</v>
      </c>
      <c r="C1518" s="155">
        <v>3</v>
      </c>
      <c r="D1518" s="12">
        <v>94</v>
      </c>
      <c r="E1518" s="13">
        <v>2</v>
      </c>
      <c r="F1518" s="12">
        <v>503</v>
      </c>
    </row>
    <row r="1519" spans="2:6" x14ac:dyDescent="0.4">
      <c r="B1519" s="12">
        <v>3</v>
      </c>
      <c r="C1519" s="155">
        <v>3</v>
      </c>
      <c r="D1519" s="12">
        <v>95</v>
      </c>
      <c r="E1519" s="13">
        <v>1</v>
      </c>
      <c r="F1519" s="12">
        <v>505</v>
      </c>
    </row>
    <row r="1520" spans="2:6" x14ac:dyDescent="0.4">
      <c r="B1520" s="12">
        <v>3</v>
      </c>
      <c r="C1520" s="155">
        <v>3</v>
      </c>
      <c r="D1520" s="12">
        <v>96</v>
      </c>
      <c r="E1520" s="13">
        <v>2</v>
      </c>
      <c r="F1520" s="12">
        <v>506</v>
      </c>
    </row>
    <row r="1521" spans="2:6" x14ac:dyDescent="0.4">
      <c r="B1521" s="12">
        <v>3</v>
      </c>
      <c r="C1521" s="155">
        <v>3</v>
      </c>
      <c r="D1521" s="12">
        <v>97</v>
      </c>
      <c r="E1521" s="13">
        <v>1</v>
      </c>
      <c r="F1521" s="12">
        <v>508</v>
      </c>
    </row>
    <row r="1522" spans="2:6" x14ac:dyDescent="0.4">
      <c r="B1522" s="12">
        <v>3</v>
      </c>
      <c r="C1522" s="155">
        <v>3</v>
      </c>
      <c r="D1522" s="12">
        <v>98</v>
      </c>
      <c r="E1522" s="13">
        <v>2</v>
      </c>
      <c r="F1522" s="12">
        <v>509</v>
      </c>
    </row>
    <row r="1523" spans="2:6" x14ac:dyDescent="0.4">
      <c r="B1523" s="12">
        <v>3</v>
      </c>
      <c r="C1523" s="155">
        <v>3</v>
      </c>
      <c r="D1523" s="12">
        <v>99</v>
      </c>
      <c r="E1523" s="13">
        <v>1</v>
      </c>
      <c r="F1523" s="12">
        <v>511</v>
      </c>
    </row>
    <row r="1524" spans="2:6" x14ac:dyDescent="0.4">
      <c r="B1524" s="12">
        <v>3</v>
      </c>
      <c r="C1524" s="155">
        <v>3</v>
      </c>
      <c r="D1524" s="12">
        <v>100</v>
      </c>
      <c r="E1524" s="13">
        <v>2</v>
      </c>
      <c r="F1524" s="12">
        <v>512</v>
      </c>
    </row>
    <row r="1525" spans="2:6" x14ac:dyDescent="0.4">
      <c r="B1525" s="12">
        <v>3</v>
      </c>
      <c r="C1525" s="155">
        <v>3</v>
      </c>
      <c r="D1525" s="12">
        <v>101</v>
      </c>
      <c r="E1525" s="13">
        <v>1</v>
      </c>
      <c r="F1525" s="12">
        <v>514</v>
      </c>
    </row>
    <row r="1526" spans="2:6" x14ac:dyDescent="0.4">
      <c r="B1526" s="12">
        <v>3</v>
      </c>
      <c r="C1526" s="155">
        <v>3</v>
      </c>
      <c r="D1526" s="12">
        <v>102</v>
      </c>
      <c r="E1526" s="13">
        <v>1</v>
      </c>
      <c r="F1526" s="12">
        <v>515</v>
      </c>
    </row>
    <row r="1527" spans="2:6" x14ac:dyDescent="0.4">
      <c r="B1527" s="12">
        <v>3</v>
      </c>
      <c r="C1527" s="155">
        <v>3</v>
      </c>
      <c r="D1527" s="12">
        <v>103</v>
      </c>
      <c r="E1527" s="13">
        <v>1</v>
      </c>
      <c r="F1527" s="12">
        <v>516</v>
      </c>
    </row>
    <row r="1528" spans="2:6" x14ac:dyDescent="0.4">
      <c r="B1528" s="12">
        <v>3</v>
      </c>
      <c r="C1528" s="155">
        <v>3</v>
      </c>
      <c r="D1528" s="12">
        <v>104</v>
      </c>
      <c r="E1528" s="13">
        <v>2</v>
      </c>
      <c r="F1528" s="12">
        <v>517</v>
      </c>
    </row>
    <row r="1529" spans="2:6" x14ac:dyDescent="0.4">
      <c r="B1529" s="12">
        <v>3</v>
      </c>
      <c r="C1529" s="155">
        <v>3</v>
      </c>
      <c r="D1529" s="12">
        <v>105</v>
      </c>
      <c r="E1529" s="13">
        <v>1</v>
      </c>
      <c r="F1529" s="12">
        <v>519</v>
      </c>
    </row>
    <row r="1530" spans="2:6" x14ac:dyDescent="0.4">
      <c r="B1530" s="12">
        <v>3</v>
      </c>
      <c r="C1530" s="155">
        <v>3</v>
      </c>
      <c r="D1530" s="12">
        <v>106</v>
      </c>
      <c r="E1530" s="13">
        <v>1</v>
      </c>
      <c r="F1530" s="12">
        <v>520</v>
      </c>
    </row>
    <row r="1531" spans="2:6" x14ac:dyDescent="0.4">
      <c r="B1531" s="12">
        <v>3</v>
      </c>
      <c r="C1531" s="155">
        <v>3</v>
      </c>
      <c r="D1531" s="12">
        <v>107</v>
      </c>
      <c r="E1531" s="13">
        <v>1</v>
      </c>
      <c r="F1531" s="12">
        <v>521</v>
      </c>
    </row>
    <row r="1532" spans="2:6" x14ac:dyDescent="0.4">
      <c r="B1532" s="12">
        <v>3</v>
      </c>
      <c r="C1532" s="155">
        <v>3</v>
      </c>
      <c r="D1532" s="12">
        <v>108</v>
      </c>
      <c r="E1532" s="13">
        <v>1</v>
      </c>
      <c r="F1532" s="12">
        <v>522</v>
      </c>
    </row>
    <row r="1533" spans="2:6" x14ac:dyDescent="0.4">
      <c r="B1533" s="12">
        <v>3</v>
      </c>
      <c r="C1533" s="155">
        <v>3</v>
      </c>
      <c r="D1533" s="12">
        <v>109</v>
      </c>
      <c r="E1533" s="13">
        <v>1</v>
      </c>
      <c r="F1533" s="12">
        <v>523</v>
      </c>
    </row>
    <row r="1534" spans="2:6" x14ac:dyDescent="0.4">
      <c r="B1534" s="12">
        <v>3</v>
      </c>
      <c r="C1534" s="155">
        <v>3</v>
      </c>
      <c r="D1534" s="12">
        <v>110</v>
      </c>
      <c r="E1534" s="13">
        <v>1</v>
      </c>
      <c r="F1534" s="12">
        <v>524</v>
      </c>
    </row>
    <row r="1535" spans="2:6" x14ac:dyDescent="0.4">
      <c r="B1535" s="12">
        <v>3</v>
      </c>
      <c r="C1535" s="155">
        <v>3</v>
      </c>
      <c r="D1535" s="12">
        <v>111</v>
      </c>
      <c r="E1535" s="13">
        <v>1</v>
      </c>
      <c r="F1535" s="12">
        <v>525</v>
      </c>
    </row>
    <row r="1536" spans="2:6" x14ac:dyDescent="0.4">
      <c r="B1536" s="12">
        <v>3</v>
      </c>
      <c r="C1536" s="155">
        <v>3</v>
      </c>
      <c r="D1536" s="12">
        <v>112</v>
      </c>
      <c r="E1536" s="13">
        <v>1</v>
      </c>
      <c r="F1536" s="12">
        <v>526</v>
      </c>
    </row>
    <row r="1537" spans="2:6" x14ac:dyDescent="0.4">
      <c r="B1537" s="12">
        <v>3</v>
      </c>
      <c r="C1537" s="155">
        <v>3</v>
      </c>
      <c r="D1537" s="12">
        <v>113</v>
      </c>
      <c r="E1537" s="13">
        <v>1</v>
      </c>
      <c r="F1537" s="12">
        <v>527</v>
      </c>
    </row>
    <row r="1538" spans="2:6" x14ac:dyDescent="0.4">
      <c r="B1538" s="12">
        <v>3</v>
      </c>
      <c r="C1538" s="155">
        <v>3</v>
      </c>
      <c r="D1538" s="12">
        <v>114</v>
      </c>
      <c r="E1538" s="13">
        <v>1</v>
      </c>
      <c r="F1538" s="12">
        <v>528</v>
      </c>
    </row>
    <row r="1539" spans="2:6" x14ac:dyDescent="0.4">
      <c r="B1539" s="12">
        <v>3</v>
      </c>
      <c r="C1539" s="155">
        <v>3</v>
      </c>
      <c r="D1539" s="12">
        <v>115</v>
      </c>
      <c r="E1539" s="13">
        <v>1</v>
      </c>
      <c r="F1539" s="12">
        <v>529</v>
      </c>
    </row>
    <row r="1540" spans="2:6" x14ac:dyDescent="0.4">
      <c r="B1540" s="12">
        <v>3</v>
      </c>
      <c r="C1540" s="155">
        <v>3</v>
      </c>
      <c r="D1540" s="12">
        <v>116</v>
      </c>
      <c r="E1540" s="13">
        <v>1</v>
      </c>
      <c r="F1540" s="12">
        <v>530</v>
      </c>
    </row>
    <row r="1541" spans="2:6" x14ac:dyDescent="0.4">
      <c r="B1541" s="12">
        <v>3</v>
      </c>
      <c r="C1541" s="155">
        <v>3</v>
      </c>
      <c r="D1541" s="12">
        <v>117</v>
      </c>
      <c r="E1541" s="13">
        <v>1</v>
      </c>
      <c r="F1541" s="12">
        <v>531</v>
      </c>
    </row>
    <row r="1542" spans="2:6" x14ac:dyDescent="0.4">
      <c r="B1542" s="12">
        <v>3</v>
      </c>
      <c r="C1542" s="155">
        <v>3</v>
      </c>
      <c r="D1542" s="12">
        <v>118</v>
      </c>
      <c r="E1542" s="13">
        <v>1</v>
      </c>
      <c r="F1542" s="12">
        <v>531</v>
      </c>
    </row>
    <row r="1543" spans="2:6" x14ac:dyDescent="0.4">
      <c r="B1543" s="12">
        <v>3</v>
      </c>
      <c r="C1543" s="155">
        <v>3</v>
      </c>
      <c r="D1543" s="12">
        <v>119</v>
      </c>
      <c r="E1543" s="13">
        <v>1</v>
      </c>
      <c r="F1543" s="12">
        <v>532</v>
      </c>
    </row>
    <row r="1544" spans="2:6" x14ac:dyDescent="0.4">
      <c r="B1544" s="12">
        <v>3</v>
      </c>
      <c r="C1544" s="155">
        <v>3</v>
      </c>
      <c r="D1544" s="12">
        <v>120</v>
      </c>
      <c r="E1544" s="13">
        <v>1</v>
      </c>
      <c r="F1544" s="12">
        <v>533</v>
      </c>
    </row>
    <row r="1545" spans="2:6" x14ac:dyDescent="0.4">
      <c r="B1545" s="12">
        <v>3</v>
      </c>
      <c r="C1545" s="155">
        <v>3</v>
      </c>
      <c r="D1545" s="12">
        <v>121</v>
      </c>
      <c r="E1545" s="13">
        <v>1</v>
      </c>
      <c r="F1545" s="12">
        <v>534</v>
      </c>
    </row>
    <row r="1546" spans="2:6" x14ac:dyDescent="0.4">
      <c r="B1546" s="12">
        <v>3</v>
      </c>
      <c r="C1546" s="155">
        <v>3</v>
      </c>
      <c r="D1546" s="12">
        <v>122</v>
      </c>
      <c r="E1546" s="13">
        <v>1</v>
      </c>
      <c r="F1546" s="12">
        <v>534</v>
      </c>
    </row>
    <row r="1547" spans="2:6" x14ac:dyDescent="0.4">
      <c r="B1547" s="12">
        <v>3</v>
      </c>
      <c r="C1547" s="155">
        <v>3</v>
      </c>
      <c r="D1547" s="12">
        <v>123</v>
      </c>
      <c r="E1547" s="13">
        <v>1</v>
      </c>
      <c r="F1547" s="12">
        <v>535</v>
      </c>
    </row>
    <row r="1548" spans="2:6" x14ac:dyDescent="0.4">
      <c r="B1548" s="12">
        <v>3</v>
      </c>
      <c r="C1548" s="155">
        <v>3</v>
      </c>
      <c r="D1548" s="12">
        <v>124</v>
      </c>
      <c r="E1548" s="13">
        <v>1</v>
      </c>
      <c r="F1548" s="12">
        <v>536</v>
      </c>
    </row>
    <row r="1549" spans="2:6" x14ac:dyDescent="0.4">
      <c r="B1549" s="12">
        <v>3</v>
      </c>
      <c r="C1549" s="155">
        <v>3</v>
      </c>
      <c r="D1549" s="12">
        <v>125</v>
      </c>
      <c r="E1549" s="13">
        <v>1</v>
      </c>
      <c r="F1549" s="12">
        <v>536</v>
      </c>
    </row>
    <row r="1550" spans="2:6" x14ac:dyDescent="0.4">
      <c r="B1550" s="12">
        <v>3</v>
      </c>
      <c r="C1550" s="155">
        <v>3</v>
      </c>
      <c r="D1550" s="12">
        <v>126</v>
      </c>
      <c r="E1550" s="13">
        <v>1</v>
      </c>
      <c r="F1550" s="12">
        <v>537</v>
      </c>
    </row>
    <row r="1551" spans="2:6" x14ac:dyDescent="0.4">
      <c r="B1551" s="12">
        <v>3</v>
      </c>
      <c r="C1551" s="155">
        <v>3</v>
      </c>
      <c r="D1551" s="12">
        <v>127</v>
      </c>
      <c r="E1551" s="13">
        <v>1</v>
      </c>
      <c r="F1551" s="12">
        <v>537</v>
      </c>
    </row>
    <row r="1552" spans="2:6" x14ac:dyDescent="0.4">
      <c r="B1552" s="12">
        <v>3</v>
      </c>
      <c r="C1552" s="155">
        <v>3</v>
      </c>
      <c r="D1552" s="12">
        <v>128</v>
      </c>
      <c r="E1552" s="13">
        <v>1</v>
      </c>
      <c r="F1552" s="12">
        <v>538</v>
      </c>
    </row>
    <row r="1553" spans="2:6" x14ac:dyDescent="0.4">
      <c r="B1553" s="12">
        <v>3</v>
      </c>
      <c r="C1553" s="155">
        <v>3</v>
      </c>
      <c r="D1553" s="12">
        <v>129</v>
      </c>
      <c r="E1553" s="13">
        <v>1</v>
      </c>
      <c r="F1553" s="12">
        <v>539</v>
      </c>
    </row>
    <row r="1554" spans="2:6" x14ac:dyDescent="0.4">
      <c r="B1554" s="12">
        <v>3</v>
      </c>
      <c r="C1554" s="155">
        <v>3</v>
      </c>
      <c r="D1554" s="12">
        <v>130</v>
      </c>
      <c r="E1554" s="13">
        <v>1</v>
      </c>
      <c r="F1554" s="12">
        <v>539</v>
      </c>
    </row>
    <row r="1555" spans="2:6" x14ac:dyDescent="0.4">
      <c r="B1555" s="12">
        <v>3</v>
      </c>
      <c r="C1555" s="155">
        <v>3</v>
      </c>
      <c r="D1555" s="12">
        <v>131</v>
      </c>
      <c r="E1555" s="13">
        <v>1</v>
      </c>
      <c r="F1555" s="12">
        <v>540</v>
      </c>
    </row>
    <row r="1556" spans="2:6" x14ac:dyDescent="0.4">
      <c r="B1556" s="12">
        <v>3</v>
      </c>
      <c r="C1556" s="155">
        <v>3</v>
      </c>
      <c r="D1556" s="12">
        <v>132</v>
      </c>
      <c r="E1556" s="13">
        <v>1</v>
      </c>
      <c r="F1556" s="12">
        <v>540</v>
      </c>
    </row>
    <row r="1557" spans="2:6" x14ac:dyDescent="0.4">
      <c r="B1557" s="12">
        <v>3</v>
      </c>
      <c r="C1557" s="155">
        <v>3</v>
      </c>
      <c r="D1557" s="12">
        <v>133</v>
      </c>
      <c r="E1557" s="13">
        <v>1</v>
      </c>
      <c r="F1557" s="12">
        <v>541</v>
      </c>
    </row>
    <row r="1558" spans="2:6" x14ac:dyDescent="0.4">
      <c r="B1558" s="12">
        <v>3</v>
      </c>
      <c r="C1558" s="155">
        <v>3</v>
      </c>
      <c r="D1558" s="12">
        <v>134</v>
      </c>
      <c r="E1558" s="13">
        <v>1</v>
      </c>
      <c r="F1558" s="12">
        <v>541</v>
      </c>
    </row>
    <row r="1559" spans="2:6" x14ac:dyDescent="0.4">
      <c r="B1559" s="12">
        <v>3</v>
      </c>
      <c r="C1559" s="155">
        <v>3</v>
      </c>
      <c r="D1559" s="12">
        <v>135</v>
      </c>
      <c r="E1559" s="13">
        <v>1</v>
      </c>
      <c r="F1559" s="12">
        <v>541</v>
      </c>
    </row>
    <row r="1560" spans="2:6" x14ac:dyDescent="0.4">
      <c r="B1560" s="12">
        <v>3</v>
      </c>
      <c r="C1560" s="155">
        <v>3</v>
      </c>
      <c r="D1560" s="12">
        <v>136</v>
      </c>
      <c r="E1560" s="13">
        <v>1</v>
      </c>
      <c r="F1560" s="12">
        <v>542</v>
      </c>
    </row>
    <row r="1561" spans="2:6" x14ac:dyDescent="0.4">
      <c r="B1561" s="12">
        <v>3</v>
      </c>
      <c r="C1561" s="155">
        <v>3</v>
      </c>
      <c r="D1561" s="12">
        <v>137</v>
      </c>
      <c r="E1561" s="13">
        <v>1</v>
      </c>
      <c r="F1561" s="12">
        <v>542</v>
      </c>
    </row>
    <row r="1562" spans="2:6" x14ac:dyDescent="0.4">
      <c r="B1562" s="12">
        <v>3</v>
      </c>
      <c r="C1562" s="155">
        <v>3</v>
      </c>
      <c r="D1562" s="12">
        <v>138</v>
      </c>
      <c r="E1562" s="13">
        <v>1</v>
      </c>
      <c r="F1562" s="12">
        <v>543</v>
      </c>
    </row>
    <row r="1563" spans="2:6" x14ac:dyDescent="0.4">
      <c r="B1563" s="12">
        <v>3</v>
      </c>
      <c r="C1563" s="155">
        <v>3</v>
      </c>
      <c r="D1563" s="12">
        <v>139</v>
      </c>
      <c r="E1563" s="13">
        <v>1</v>
      </c>
      <c r="F1563" s="12">
        <v>543</v>
      </c>
    </row>
    <row r="1564" spans="2:6" x14ac:dyDescent="0.4">
      <c r="B1564" s="12">
        <v>3</v>
      </c>
      <c r="C1564" s="155">
        <v>3</v>
      </c>
      <c r="D1564" s="12">
        <v>140</v>
      </c>
      <c r="E1564" s="13">
        <v>1</v>
      </c>
      <c r="F1564" s="12">
        <v>544</v>
      </c>
    </row>
    <row r="1565" spans="2:6" x14ac:dyDescent="0.4">
      <c r="B1565" s="12">
        <v>3</v>
      </c>
      <c r="C1565" s="155">
        <v>3</v>
      </c>
      <c r="D1565" s="12">
        <v>141</v>
      </c>
      <c r="E1565" s="13">
        <v>1</v>
      </c>
      <c r="F1565" s="12">
        <v>544</v>
      </c>
    </row>
    <row r="1566" spans="2:6" x14ac:dyDescent="0.4">
      <c r="B1566" s="12">
        <v>3</v>
      </c>
      <c r="C1566" s="155">
        <v>3</v>
      </c>
      <c r="D1566" s="12">
        <v>142</v>
      </c>
      <c r="E1566" s="13">
        <v>1</v>
      </c>
      <c r="F1566" s="12">
        <v>544</v>
      </c>
    </row>
    <row r="1567" spans="2:6" x14ac:dyDescent="0.4">
      <c r="B1567" s="12">
        <v>3</v>
      </c>
      <c r="C1567" s="155">
        <v>3</v>
      </c>
      <c r="D1567" s="12">
        <v>143</v>
      </c>
      <c r="E1567" s="13">
        <v>1</v>
      </c>
      <c r="F1567" s="12">
        <v>545</v>
      </c>
    </row>
    <row r="1568" spans="2:6" x14ac:dyDescent="0.4">
      <c r="B1568" s="12">
        <v>3</v>
      </c>
      <c r="C1568" s="155">
        <v>3</v>
      </c>
      <c r="D1568" s="12">
        <v>144</v>
      </c>
      <c r="E1568" s="13">
        <v>1</v>
      </c>
      <c r="F1568" s="12">
        <v>545</v>
      </c>
    </row>
    <row r="1569" spans="2:6" x14ac:dyDescent="0.4">
      <c r="B1569" s="12">
        <v>3</v>
      </c>
      <c r="C1569" s="155">
        <v>3</v>
      </c>
      <c r="D1569" s="12">
        <v>145</v>
      </c>
      <c r="E1569" s="13">
        <v>1</v>
      </c>
      <c r="F1569" s="12">
        <v>545</v>
      </c>
    </row>
    <row r="1570" spans="2:6" x14ac:dyDescent="0.4">
      <c r="B1570" s="12">
        <v>3</v>
      </c>
      <c r="C1570" s="155">
        <v>3</v>
      </c>
      <c r="D1570" s="12">
        <v>146</v>
      </c>
      <c r="E1570" s="13">
        <v>1</v>
      </c>
      <c r="F1570" s="12">
        <v>546</v>
      </c>
    </row>
    <row r="1571" spans="2:6" x14ac:dyDescent="0.4">
      <c r="B1571" s="12">
        <v>3</v>
      </c>
      <c r="C1571" s="155">
        <v>3</v>
      </c>
      <c r="D1571" s="12">
        <v>147</v>
      </c>
      <c r="E1571" s="13">
        <v>1</v>
      </c>
      <c r="F1571" s="12">
        <v>546</v>
      </c>
    </row>
    <row r="1572" spans="2:6" x14ac:dyDescent="0.4">
      <c r="B1572" s="12">
        <v>3</v>
      </c>
      <c r="C1572" s="155">
        <v>3</v>
      </c>
      <c r="D1572" s="12">
        <v>148</v>
      </c>
      <c r="E1572" s="13">
        <v>1</v>
      </c>
      <c r="F1572" s="12">
        <v>546</v>
      </c>
    </row>
    <row r="1573" spans="2:6" x14ac:dyDescent="0.4">
      <c r="B1573" s="12">
        <v>3</v>
      </c>
      <c r="C1573" s="155">
        <v>3</v>
      </c>
      <c r="D1573" s="12">
        <v>149</v>
      </c>
      <c r="E1573" s="13">
        <v>1</v>
      </c>
      <c r="F1573" s="12">
        <v>546</v>
      </c>
    </row>
    <row r="1574" spans="2:6" x14ac:dyDescent="0.4">
      <c r="B1574" s="12">
        <v>3</v>
      </c>
      <c r="C1574" s="155">
        <v>3</v>
      </c>
      <c r="D1574" s="12">
        <v>150</v>
      </c>
      <c r="E1574" s="13">
        <v>1</v>
      </c>
      <c r="F1574" s="12">
        <v>547</v>
      </c>
    </row>
    <row r="1575" spans="2:6" x14ac:dyDescent="0.4">
      <c r="B1575" s="155">
        <v>3</v>
      </c>
      <c r="C1575" s="155">
        <v>4</v>
      </c>
      <c r="D1575" s="155">
        <v>1</v>
      </c>
      <c r="E1575" s="156">
        <v>0</v>
      </c>
      <c r="F1575" s="155">
        <v>0</v>
      </c>
    </row>
    <row r="1576" spans="2:6" x14ac:dyDescent="0.4">
      <c r="B1576" s="155">
        <v>3</v>
      </c>
      <c r="C1576" s="155">
        <v>4</v>
      </c>
      <c r="D1576" s="155">
        <v>2</v>
      </c>
      <c r="E1576" s="156">
        <v>1</v>
      </c>
      <c r="F1576" s="155">
        <v>0</v>
      </c>
    </row>
    <row r="1577" spans="2:6" x14ac:dyDescent="0.4">
      <c r="B1577" s="155">
        <v>3</v>
      </c>
      <c r="C1577" s="155">
        <v>4</v>
      </c>
      <c r="D1577" s="155">
        <v>3</v>
      </c>
      <c r="E1577" s="156">
        <v>1</v>
      </c>
      <c r="F1577" s="155">
        <v>1</v>
      </c>
    </row>
    <row r="1578" spans="2:6" x14ac:dyDescent="0.4">
      <c r="B1578" s="155">
        <v>3</v>
      </c>
      <c r="C1578" s="155">
        <v>4</v>
      </c>
      <c r="D1578" s="155">
        <v>4</v>
      </c>
      <c r="E1578" s="156">
        <v>2</v>
      </c>
      <c r="F1578" s="155">
        <v>2</v>
      </c>
    </row>
    <row r="1579" spans="2:6" x14ac:dyDescent="0.4">
      <c r="B1579" s="155">
        <v>3</v>
      </c>
      <c r="C1579" s="155">
        <v>4</v>
      </c>
      <c r="D1579" s="155">
        <v>5</v>
      </c>
      <c r="E1579" s="156">
        <v>3</v>
      </c>
      <c r="F1579" s="155">
        <v>4</v>
      </c>
    </row>
    <row r="1580" spans="2:6" x14ac:dyDescent="0.4">
      <c r="B1580" s="155">
        <v>3</v>
      </c>
      <c r="C1580" s="155">
        <v>4</v>
      </c>
      <c r="D1580" s="155">
        <v>6</v>
      </c>
      <c r="E1580" s="156">
        <v>3</v>
      </c>
      <c r="F1580" s="155">
        <v>7</v>
      </c>
    </row>
    <row r="1581" spans="2:6" x14ac:dyDescent="0.4">
      <c r="B1581" s="155">
        <v>3</v>
      </c>
      <c r="C1581" s="155">
        <v>4</v>
      </c>
      <c r="D1581" s="155">
        <v>7</v>
      </c>
      <c r="E1581" s="156">
        <v>3</v>
      </c>
      <c r="F1581" s="155">
        <v>10</v>
      </c>
    </row>
    <row r="1582" spans="2:6" x14ac:dyDescent="0.4">
      <c r="B1582" s="155">
        <v>3</v>
      </c>
      <c r="C1582" s="155">
        <v>4</v>
      </c>
      <c r="D1582" s="155">
        <v>8</v>
      </c>
      <c r="E1582" s="156">
        <v>4</v>
      </c>
      <c r="F1582" s="155">
        <v>13</v>
      </c>
    </row>
    <row r="1583" spans="2:6" x14ac:dyDescent="0.4">
      <c r="B1583" s="155">
        <v>3</v>
      </c>
      <c r="C1583" s="155">
        <v>4</v>
      </c>
      <c r="D1583" s="155">
        <v>9</v>
      </c>
      <c r="E1583" s="156">
        <v>4</v>
      </c>
      <c r="F1583" s="155">
        <v>17</v>
      </c>
    </row>
    <row r="1584" spans="2:6" x14ac:dyDescent="0.4">
      <c r="B1584" s="155">
        <v>3</v>
      </c>
      <c r="C1584" s="155">
        <v>4</v>
      </c>
      <c r="D1584" s="155">
        <v>10</v>
      </c>
      <c r="E1584" s="156">
        <v>5</v>
      </c>
      <c r="F1584" s="155">
        <v>21</v>
      </c>
    </row>
    <row r="1585" spans="2:6" x14ac:dyDescent="0.4">
      <c r="B1585" s="155">
        <v>3</v>
      </c>
      <c r="C1585" s="155">
        <v>4</v>
      </c>
      <c r="D1585" s="155">
        <v>11</v>
      </c>
      <c r="E1585" s="156">
        <v>6</v>
      </c>
      <c r="F1585" s="155">
        <v>26</v>
      </c>
    </row>
    <row r="1586" spans="2:6" x14ac:dyDescent="0.4">
      <c r="B1586" s="155">
        <v>3</v>
      </c>
      <c r="C1586" s="155">
        <v>4</v>
      </c>
      <c r="D1586" s="155">
        <v>12</v>
      </c>
      <c r="E1586" s="156">
        <v>5</v>
      </c>
      <c r="F1586" s="155">
        <v>32</v>
      </c>
    </row>
    <row r="1587" spans="2:6" x14ac:dyDescent="0.4">
      <c r="B1587" s="155">
        <v>3</v>
      </c>
      <c r="C1587" s="155">
        <v>4</v>
      </c>
      <c r="D1587" s="155">
        <v>13</v>
      </c>
      <c r="E1587" s="156">
        <v>7</v>
      </c>
      <c r="F1587" s="155">
        <v>37</v>
      </c>
    </row>
    <row r="1588" spans="2:6" x14ac:dyDescent="0.4">
      <c r="B1588" s="155">
        <v>3</v>
      </c>
      <c r="C1588" s="155">
        <v>4</v>
      </c>
      <c r="D1588" s="155">
        <v>14</v>
      </c>
      <c r="E1588" s="156">
        <v>6</v>
      </c>
      <c r="F1588" s="155">
        <v>44</v>
      </c>
    </row>
    <row r="1589" spans="2:6" x14ac:dyDescent="0.4">
      <c r="B1589" s="12">
        <v>3</v>
      </c>
      <c r="C1589" s="155">
        <v>4</v>
      </c>
      <c r="D1589" s="12">
        <v>15</v>
      </c>
      <c r="E1589" s="13">
        <v>7</v>
      </c>
      <c r="F1589" s="12">
        <v>50</v>
      </c>
    </row>
    <row r="1590" spans="2:6" x14ac:dyDescent="0.4">
      <c r="B1590" s="12">
        <v>3</v>
      </c>
      <c r="C1590" s="155">
        <v>4</v>
      </c>
      <c r="D1590" s="12">
        <v>16</v>
      </c>
      <c r="E1590" s="13">
        <v>7</v>
      </c>
      <c r="F1590" s="12">
        <v>57</v>
      </c>
    </row>
    <row r="1591" spans="2:6" x14ac:dyDescent="0.4">
      <c r="B1591" s="12">
        <v>3</v>
      </c>
      <c r="C1591" s="155">
        <v>4</v>
      </c>
      <c r="D1591" s="12">
        <v>17</v>
      </c>
      <c r="E1591" s="13">
        <v>7</v>
      </c>
      <c r="F1591" s="12">
        <v>64</v>
      </c>
    </row>
    <row r="1592" spans="2:6" x14ac:dyDescent="0.4">
      <c r="B1592" s="12">
        <v>3</v>
      </c>
      <c r="C1592" s="155">
        <v>4</v>
      </c>
      <c r="D1592" s="12">
        <v>18</v>
      </c>
      <c r="E1592" s="13">
        <v>7</v>
      </c>
      <c r="F1592" s="12">
        <v>71</v>
      </c>
    </row>
    <row r="1593" spans="2:6" x14ac:dyDescent="0.4">
      <c r="B1593" s="12">
        <v>3</v>
      </c>
      <c r="C1593" s="155">
        <v>4</v>
      </c>
      <c r="D1593" s="12">
        <v>19</v>
      </c>
      <c r="E1593" s="13">
        <v>8</v>
      </c>
      <c r="F1593" s="12">
        <v>78</v>
      </c>
    </row>
    <row r="1594" spans="2:6" x14ac:dyDescent="0.4">
      <c r="B1594" s="12">
        <v>3</v>
      </c>
      <c r="C1594" s="155">
        <v>4</v>
      </c>
      <c r="D1594" s="12">
        <v>20</v>
      </c>
      <c r="E1594" s="13">
        <v>8</v>
      </c>
      <c r="F1594" s="12">
        <v>86</v>
      </c>
    </row>
    <row r="1595" spans="2:6" x14ac:dyDescent="0.4">
      <c r="B1595" s="12">
        <v>3</v>
      </c>
      <c r="C1595" s="155">
        <v>4</v>
      </c>
      <c r="D1595" s="12">
        <v>21</v>
      </c>
      <c r="E1595" s="13">
        <v>7</v>
      </c>
      <c r="F1595" s="12">
        <v>94</v>
      </c>
    </row>
    <row r="1596" spans="2:6" x14ac:dyDescent="0.4">
      <c r="B1596" s="12">
        <v>3</v>
      </c>
      <c r="C1596" s="155">
        <v>4</v>
      </c>
      <c r="D1596" s="12">
        <v>22</v>
      </c>
      <c r="E1596" s="13">
        <v>8</v>
      </c>
      <c r="F1596" s="12">
        <v>101</v>
      </c>
    </row>
    <row r="1597" spans="2:6" x14ac:dyDescent="0.4">
      <c r="B1597" s="12">
        <v>3</v>
      </c>
      <c r="C1597" s="155">
        <v>4</v>
      </c>
      <c r="D1597" s="12">
        <v>23</v>
      </c>
      <c r="E1597" s="13">
        <v>8</v>
      </c>
      <c r="F1597" s="12">
        <v>109</v>
      </c>
    </row>
    <row r="1598" spans="2:6" x14ac:dyDescent="0.4">
      <c r="B1598" s="12">
        <v>3</v>
      </c>
      <c r="C1598" s="155">
        <v>4</v>
      </c>
      <c r="D1598" s="12">
        <v>24</v>
      </c>
      <c r="E1598" s="13">
        <v>8</v>
      </c>
      <c r="F1598" s="12">
        <v>117</v>
      </c>
    </row>
    <row r="1599" spans="2:6" x14ac:dyDescent="0.4">
      <c r="B1599" s="12">
        <v>3</v>
      </c>
      <c r="C1599" s="155">
        <v>4</v>
      </c>
      <c r="D1599" s="12">
        <v>25</v>
      </c>
      <c r="E1599" s="13">
        <v>8</v>
      </c>
      <c r="F1599" s="12">
        <v>125</v>
      </c>
    </row>
    <row r="1600" spans="2:6" x14ac:dyDescent="0.4">
      <c r="B1600" s="12">
        <v>3</v>
      </c>
      <c r="C1600" s="155">
        <v>4</v>
      </c>
      <c r="D1600" s="12">
        <v>26</v>
      </c>
      <c r="E1600" s="13">
        <v>8</v>
      </c>
      <c r="F1600" s="12">
        <v>133</v>
      </c>
    </row>
    <row r="1601" spans="2:6" x14ac:dyDescent="0.4">
      <c r="B1601" s="12">
        <v>3</v>
      </c>
      <c r="C1601" s="155">
        <v>4</v>
      </c>
      <c r="D1601" s="12">
        <v>27</v>
      </c>
      <c r="E1601" s="13">
        <v>8</v>
      </c>
      <c r="F1601" s="12">
        <v>141</v>
      </c>
    </row>
    <row r="1602" spans="2:6" x14ac:dyDescent="0.4">
      <c r="B1602" s="12">
        <v>3</v>
      </c>
      <c r="C1602" s="155">
        <v>4</v>
      </c>
      <c r="D1602" s="12">
        <v>28</v>
      </c>
      <c r="E1602" s="13">
        <v>8</v>
      </c>
      <c r="F1602" s="12">
        <v>149</v>
      </c>
    </row>
    <row r="1603" spans="2:6" x14ac:dyDescent="0.4">
      <c r="B1603" s="12">
        <v>3</v>
      </c>
      <c r="C1603" s="155">
        <v>4</v>
      </c>
      <c r="D1603" s="12">
        <v>29</v>
      </c>
      <c r="E1603" s="13">
        <v>8</v>
      </c>
      <c r="F1603" s="12">
        <v>157</v>
      </c>
    </row>
    <row r="1604" spans="2:6" x14ac:dyDescent="0.4">
      <c r="B1604" s="12">
        <v>3</v>
      </c>
      <c r="C1604" s="155">
        <v>4</v>
      </c>
      <c r="D1604" s="12">
        <v>30</v>
      </c>
      <c r="E1604" s="13">
        <v>8</v>
      </c>
      <c r="F1604" s="12">
        <v>165</v>
      </c>
    </row>
    <row r="1605" spans="2:6" x14ac:dyDescent="0.4">
      <c r="B1605" s="12">
        <v>3</v>
      </c>
      <c r="C1605" s="155">
        <v>4</v>
      </c>
      <c r="D1605" s="12">
        <v>31</v>
      </c>
      <c r="E1605" s="13">
        <v>7</v>
      </c>
      <c r="F1605" s="12">
        <v>173</v>
      </c>
    </row>
    <row r="1606" spans="2:6" x14ac:dyDescent="0.4">
      <c r="B1606" s="12">
        <v>3</v>
      </c>
      <c r="C1606" s="155">
        <v>4</v>
      </c>
      <c r="D1606" s="12">
        <v>32</v>
      </c>
      <c r="E1606" s="13">
        <v>8</v>
      </c>
      <c r="F1606" s="12">
        <v>180</v>
      </c>
    </row>
    <row r="1607" spans="2:6" x14ac:dyDescent="0.4">
      <c r="B1607" s="12">
        <v>3</v>
      </c>
      <c r="C1607" s="155">
        <v>4</v>
      </c>
      <c r="D1607" s="12">
        <v>33</v>
      </c>
      <c r="E1607" s="13">
        <v>7</v>
      </c>
      <c r="F1607" s="12">
        <v>188</v>
      </c>
    </row>
    <row r="1608" spans="2:6" x14ac:dyDescent="0.4">
      <c r="B1608" s="12">
        <v>3</v>
      </c>
      <c r="C1608" s="155">
        <v>4</v>
      </c>
      <c r="D1608" s="12">
        <v>34</v>
      </c>
      <c r="E1608" s="13">
        <v>8</v>
      </c>
      <c r="F1608" s="12">
        <v>195</v>
      </c>
    </row>
    <row r="1609" spans="2:6" x14ac:dyDescent="0.4">
      <c r="B1609" s="12">
        <v>3</v>
      </c>
      <c r="C1609" s="155">
        <v>4</v>
      </c>
      <c r="D1609" s="12">
        <v>35</v>
      </c>
      <c r="E1609" s="13">
        <v>7</v>
      </c>
      <c r="F1609" s="12">
        <v>203</v>
      </c>
    </row>
    <row r="1610" spans="2:6" x14ac:dyDescent="0.4">
      <c r="B1610" s="12">
        <v>3</v>
      </c>
      <c r="C1610" s="155">
        <v>4</v>
      </c>
      <c r="D1610" s="12">
        <v>36</v>
      </c>
      <c r="E1610" s="13">
        <v>7</v>
      </c>
      <c r="F1610" s="12">
        <v>210</v>
      </c>
    </row>
    <row r="1611" spans="2:6" x14ac:dyDescent="0.4">
      <c r="B1611" s="12">
        <v>3</v>
      </c>
      <c r="C1611" s="155">
        <v>4</v>
      </c>
      <c r="D1611" s="12">
        <v>37</v>
      </c>
      <c r="E1611" s="13">
        <v>7</v>
      </c>
      <c r="F1611" s="12">
        <v>217</v>
      </c>
    </row>
    <row r="1612" spans="2:6" x14ac:dyDescent="0.4">
      <c r="B1612" s="12">
        <v>3</v>
      </c>
      <c r="C1612" s="155">
        <v>4</v>
      </c>
      <c r="D1612" s="12">
        <v>38</v>
      </c>
      <c r="E1612" s="13">
        <v>7</v>
      </c>
      <c r="F1612" s="12">
        <v>224</v>
      </c>
    </row>
    <row r="1613" spans="2:6" x14ac:dyDescent="0.4">
      <c r="B1613" s="12">
        <v>3</v>
      </c>
      <c r="C1613" s="155">
        <v>4</v>
      </c>
      <c r="D1613" s="12">
        <v>39</v>
      </c>
      <c r="E1613" s="13">
        <v>7</v>
      </c>
      <c r="F1613" s="12">
        <v>231</v>
      </c>
    </row>
    <row r="1614" spans="2:6" x14ac:dyDescent="0.4">
      <c r="B1614" s="12">
        <v>3</v>
      </c>
      <c r="C1614" s="155">
        <v>4</v>
      </c>
      <c r="D1614" s="12">
        <v>40</v>
      </c>
      <c r="E1614" s="13">
        <v>7</v>
      </c>
      <c r="F1614" s="12">
        <v>238</v>
      </c>
    </row>
    <row r="1615" spans="2:6" x14ac:dyDescent="0.4">
      <c r="B1615" s="12">
        <v>3</v>
      </c>
      <c r="C1615" s="155">
        <v>4</v>
      </c>
      <c r="D1615" s="12">
        <v>41</v>
      </c>
      <c r="E1615" s="13">
        <v>6</v>
      </c>
      <c r="F1615" s="12">
        <v>245</v>
      </c>
    </row>
    <row r="1616" spans="2:6" x14ac:dyDescent="0.4">
      <c r="B1616" s="12">
        <v>3</v>
      </c>
      <c r="C1616" s="155">
        <v>4</v>
      </c>
      <c r="D1616" s="12">
        <v>42</v>
      </c>
      <c r="E1616" s="13">
        <v>7</v>
      </c>
      <c r="F1616" s="12">
        <v>251</v>
      </c>
    </row>
    <row r="1617" spans="2:6" x14ac:dyDescent="0.4">
      <c r="B1617" s="12">
        <v>3</v>
      </c>
      <c r="C1617" s="155">
        <v>4</v>
      </c>
      <c r="D1617" s="12">
        <v>43</v>
      </c>
      <c r="E1617" s="13">
        <v>6</v>
      </c>
      <c r="F1617" s="12">
        <v>258</v>
      </c>
    </row>
    <row r="1618" spans="2:6" x14ac:dyDescent="0.4">
      <c r="B1618" s="12">
        <v>3</v>
      </c>
      <c r="C1618" s="155">
        <v>4</v>
      </c>
      <c r="D1618" s="12">
        <v>44</v>
      </c>
      <c r="E1618" s="13">
        <v>6</v>
      </c>
      <c r="F1618" s="12">
        <v>264</v>
      </c>
    </row>
    <row r="1619" spans="2:6" x14ac:dyDescent="0.4">
      <c r="B1619" s="12">
        <v>3</v>
      </c>
      <c r="C1619" s="155">
        <v>4</v>
      </c>
      <c r="D1619" s="12">
        <v>45</v>
      </c>
      <c r="E1619" s="13">
        <v>6</v>
      </c>
      <c r="F1619" s="12">
        <v>270</v>
      </c>
    </row>
    <row r="1620" spans="2:6" x14ac:dyDescent="0.4">
      <c r="B1620" s="12">
        <v>3</v>
      </c>
      <c r="C1620" s="155">
        <v>4</v>
      </c>
      <c r="D1620" s="12">
        <v>46</v>
      </c>
      <c r="E1620" s="13">
        <v>6</v>
      </c>
      <c r="F1620" s="12">
        <v>276</v>
      </c>
    </row>
    <row r="1621" spans="2:6" x14ac:dyDescent="0.4">
      <c r="B1621" s="12">
        <v>3</v>
      </c>
      <c r="C1621" s="155">
        <v>4</v>
      </c>
      <c r="D1621" s="12">
        <v>47</v>
      </c>
      <c r="E1621" s="13">
        <v>5</v>
      </c>
      <c r="F1621" s="12">
        <v>282</v>
      </c>
    </row>
    <row r="1622" spans="2:6" x14ac:dyDescent="0.4">
      <c r="B1622" s="12">
        <v>3</v>
      </c>
      <c r="C1622" s="155">
        <v>4</v>
      </c>
      <c r="D1622" s="12">
        <v>48</v>
      </c>
      <c r="E1622" s="13">
        <v>6</v>
      </c>
      <c r="F1622" s="12">
        <v>287</v>
      </c>
    </row>
    <row r="1623" spans="2:6" x14ac:dyDescent="0.4">
      <c r="B1623" s="12">
        <v>3</v>
      </c>
      <c r="C1623" s="155">
        <v>4</v>
      </c>
      <c r="D1623" s="12">
        <v>49</v>
      </c>
      <c r="E1623" s="13">
        <v>5</v>
      </c>
      <c r="F1623" s="12">
        <v>293</v>
      </c>
    </row>
    <row r="1624" spans="2:6" x14ac:dyDescent="0.4">
      <c r="B1624" s="12">
        <v>3</v>
      </c>
      <c r="C1624" s="155">
        <v>4</v>
      </c>
      <c r="D1624" s="12">
        <v>50</v>
      </c>
      <c r="E1624" s="13">
        <v>5</v>
      </c>
      <c r="F1624" s="12">
        <v>298</v>
      </c>
    </row>
    <row r="1625" spans="2:6" x14ac:dyDescent="0.4">
      <c r="B1625" s="12">
        <v>3</v>
      </c>
      <c r="C1625" s="155">
        <v>4</v>
      </c>
      <c r="D1625" s="12">
        <v>51</v>
      </c>
      <c r="E1625" s="13">
        <v>5</v>
      </c>
      <c r="F1625" s="12">
        <v>303</v>
      </c>
    </row>
    <row r="1626" spans="2:6" x14ac:dyDescent="0.4">
      <c r="B1626" s="12">
        <v>3</v>
      </c>
      <c r="C1626" s="155">
        <v>4</v>
      </c>
      <c r="D1626" s="12">
        <v>52</v>
      </c>
      <c r="E1626" s="13">
        <v>5</v>
      </c>
      <c r="F1626" s="12">
        <v>308</v>
      </c>
    </row>
    <row r="1627" spans="2:6" x14ac:dyDescent="0.4">
      <c r="B1627" s="12">
        <v>3</v>
      </c>
      <c r="C1627" s="155">
        <v>4</v>
      </c>
      <c r="D1627" s="12">
        <v>53</v>
      </c>
      <c r="E1627" s="13">
        <v>5</v>
      </c>
      <c r="F1627" s="12">
        <v>313</v>
      </c>
    </row>
    <row r="1628" spans="2:6" x14ac:dyDescent="0.4">
      <c r="B1628" s="12">
        <v>3</v>
      </c>
      <c r="C1628" s="155">
        <v>4</v>
      </c>
      <c r="D1628" s="12">
        <v>54</v>
      </c>
      <c r="E1628" s="13">
        <v>5</v>
      </c>
      <c r="F1628" s="12">
        <v>318</v>
      </c>
    </row>
    <row r="1629" spans="2:6" x14ac:dyDescent="0.4">
      <c r="B1629" s="12">
        <v>3</v>
      </c>
      <c r="C1629" s="155">
        <v>4</v>
      </c>
      <c r="D1629" s="12">
        <v>55</v>
      </c>
      <c r="E1629" s="13">
        <v>4</v>
      </c>
      <c r="F1629" s="12">
        <v>323</v>
      </c>
    </row>
    <row r="1630" spans="2:6" x14ac:dyDescent="0.4">
      <c r="B1630" s="12">
        <v>3</v>
      </c>
      <c r="C1630" s="155">
        <v>4</v>
      </c>
      <c r="D1630" s="12">
        <v>56</v>
      </c>
      <c r="E1630" s="13">
        <v>5</v>
      </c>
      <c r="F1630" s="12">
        <v>327</v>
      </c>
    </row>
    <row r="1631" spans="2:6" x14ac:dyDescent="0.4">
      <c r="B1631" s="12">
        <v>3</v>
      </c>
      <c r="C1631" s="155">
        <v>4</v>
      </c>
      <c r="D1631" s="12">
        <v>57</v>
      </c>
      <c r="E1631" s="13">
        <v>4</v>
      </c>
      <c r="F1631" s="12">
        <v>332</v>
      </c>
    </row>
    <row r="1632" spans="2:6" x14ac:dyDescent="0.4">
      <c r="B1632" s="12">
        <v>3</v>
      </c>
      <c r="C1632" s="155">
        <v>4</v>
      </c>
      <c r="D1632" s="12">
        <v>58</v>
      </c>
      <c r="E1632" s="13">
        <v>4</v>
      </c>
      <c r="F1632" s="12">
        <v>336</v>
      </c>
    </row>
    <row r="1633" spans="2:6" x14ac:dyDescent="0.4">
      <c r="B1633" s="12">
        <v>3</v>
      </c>
      <c r="C1633" s="155">
        <v>4</v>
      </c>
      <c r="D1633" s="12">
        <v>59</v>
      </c>
      <c r="E1633" s="13">
        <v>4</v>
      </c>
      <c r="F1633" s="12">
        <v>340</v>
      </c>
    </row>
    <row r="1634" spans="2:6" x14ac:dyDescent="0.4">
      <c r="B1634" s="12">
        <v>3</v>
      </c>
      <c r="C1634" s="155">
        <v>4</v>
      </c>
      <c r="D1634" s="12">
        <v>60</v>
      </c>
      <c r="E1634" s="13">
        <v>4</v>
      </c>
      <c r="F1634" s="12">
        <v>344</v>
      </c>
    </row>
    <row r="1635" spans="2:6" x14ac:dyDescent="0.4">
      <c r="B1635" s="12">
        <v>3</v>
      </c>
      <c r="C1635" s="155">
        <v>4</v>
      </c>
      <c r="D1635" s="12">
        <v>61</v>
      </c>
      <c r="E1635" s="13">
        <v>4</v>
      </c>
      <c r="F1635" s="12">
        <v>348</v>
      </c>
    </row>
    <row r="1636" spans="2:6" x14ac:dyDescent="0.4">
      <c r="B1636" s="12">
        <v>3</v>
      </c>
      <c r="C1636" s="155">
        <v>4</v>
      </c>
      <c r="D1636" s="12">
        <v>62</v>
      </c>
      <c r="E1636" s="13">
        <v>3</v>
      </c>
      <c r="F1636" s="12">
        <v>352</v>
      </c>
    </row>
    <row r="1637" spans="2:6" x14ac:dyDescent="0.4">
      <c r="B1637" s="12">
        <v>3</v>
      </c>
      <c r="C1637" s="155">
        <v>4</v>
      </c>
      <c r="D1637" s="12">
        <v>63</v>
      </c>
      <c r="E1637" s="13">
        <v>4</v>
      </c>
      <c r="F1637" s="12">
        <v>355</v>
      </c>
    </row>
    <row r="1638" spans="2:6" x14ac:dyDescent="0.4">
      <c r="B1638" s="12">
        <v>3</v>
      </c>
      <c r="C1638" s="155">
        <v>4</v>
      </c>
      <c r="D1638" s="12">
        <v>64</v>
      </c>
      <c r="E1638" s="13">
        <v>3</v>
      </c>
      <c r="F1638" s="12">
        <v>359</v>
      </c>
    </row>
    <row r="1639" spans="2:6" x14ac:dyDescent="0.4">
      <c r="B1639" s="12">
        <v>3</v>
      </c>
      <c r="C1639" s="155">
        <v>4</v>
      </c>
      <c r="D1639" s="12">
        <v>65</v>
      </c>
      <c r="E1639" s="13">
        <v>4</v>
      </c>
      <c r="F1639" s="12">
        <v>362</v>
      </c>
    </row>
    <row r="1640" spans="2:6" x14ac:dyDescent="0.4">
      <c r="B1640" s="12">
        <v>3</v>
      </c>
      <c r="C1640" s="155">
        <v>4</v>
      </c>
      <c r="D1640" s="12">
        <v>66</v>
      </c>
      <c r="E1640" s="13">
        <v>3</v>
      </c>
      <c r="F1640" s="12">
        <v>366</v>
      </c>
    </row>
    <row r="1641" spans="2:6" x14ac:dyDescent="0.4">
      <c r="B1641" s="12">
        <v>3</v>
      </c>
      <c r="C1641" s="155">
        <v>4</v>
      </c>
      <c r="D1641" s="12">
        <v>67</v>
      </c>
      <c r="E1641" s="13">
        <v>3</v>
      </c>
      <c r="F1641" s="12">
        <v>369</v>
      </c>
    </row>
    <row r="1642" spans="2:6" x14ac:dyDescent="0.4">
      <c r="B1642" s="12">
        <v>3</v>
      </c>
      <c r="C1642" s="155">
        <v>4</v>
      </c>
      <c r="D1642" s="12">
        <v>68</v>
      </c>
      <c r="E1642" s="13">
        <v>3</v>
      </c>
      <c r="F1642" s="12">
        <v>372</v>
      </c>
    </row>
    <row r="1643" spans="2:6" x14ac:dyDescent="0.4">
      <c r="B1643" s="12">
        <v>3</v>
      </c>
      <c r="C1643" s="155">
        <v>4</v>
      </c>
      <c r="D1643" s="12">
        <v>69</v>
      </c>
      <c r="E1643" s="13">
        <v>3</v>
      </c>
      <c r="F1643" s="12">
        <v>375</v>
      </c>
    </row>
    <row r="1644" spans="2:6" x14ac:dyDescent="0.4">
      <c r="B1644" s="12">
        <v>3</v>
      </c>
      <c r="C1644" s="155">
        <v>4</v>
      </c>
      <c r="D1644" s="12">
        <v>70</v>
      </c>
      <c r="E1644" s="13">
        <v>3</v>
      </c>
      <c r="F1644" s="12">
        <v>378</v>
      </c>
    </row>
    <row r="1645" spans="2:6" x14ac:dyDescent="0.4">
      <c r="B1645" s="12">
        <v>3</v>
      </c>
      <c r="C1645" s="155">
        <v>4</v>
      </c>
      <c r="D1645" s="12">
        <v>71</v>
      </c>
      <c r="E1645" s="13">
        <v>2</v>
      </c>
      <c r="F1645" s="12">
        <v>381</v>
      </c>
    </row>
    <row r="1646" spans="2:6" x14ac:dyDescent="0.4">
      <c r="B1646" s="12">
        <v>3</v>
      </c>
      <c r="C1646" s="155">
        <v>4</v>
      </c>
      <c r="D1646" s="12">
        <v>72</v>
      </c>
      <c r="E1646" s="13">
        <v>3</v>
      </c>
      <c r="F1646" s="12">
        <v>383</v>
      </c>
    </row>
    <row r="1647" spans="2:6" x14ac:dyDescent="0.4">
      <c r="B1647" s="12">
        <v>3</v>
      </c>
      <c r="C1647" s="155">
        <v>4</v>
      </c>
      <c r="D1647" s="12">
        <v>73</v>
      </c>
      <c r="E1647" s="13">
        <v>2</v>
      </c>
      <c r="F1647" s="12">
        <v>386</v>
      </c>
    </row>
    <row r="1648" spans="2:6" x14ac:dyDescent="0.4">
      <c r="B1648" s="12">
        <v>3</v>
      </c>
      <c r="C1648" s="155">
        <v>4</v>
      </c>
      <c r="D1648" s="12">
        <v>74</v>
      </c>
      <c r="E1648" s="13">
        <v>3</v>
      </c>
      <c r="F1648" s="12">
        <v>388</v>
      </c>
    </row>
    <row r="1649" spans="2:6" x14ac:dyDescent="0.4">
      <c r="B1649" s="12">
        <v>3</v>
      </c>
      <c r="C1649" s="155">
        <v>4</v>
      </c>
      <c r="D1649" s="12">
        <v>75</v>
      </c>
      <c r="E1649" s="13">
        <v>2</v>
      </c>
      <c r="F1649" s="12">
        <v>391</v>
      </c>
    </row>
    <row r="1650" spans="2:6" x14ac:dyDescent="0.4">
      <c r="B1650" s="12">
        <v>3</v>
      </c>
      <c r="C1650" s="155">
        <v>4</v>
      </c>
      <c r="D1650" s="12">
        <v>76</v>
      </c>
      <c r="E1650" s="13">
        <v>2</v>
      </c>
      <c r="F1650" s="12">
        <v>393</v>
      </c>
    </row>
    <row r="1651" spans="2:6" x14ac:dyDescent="0.4">
      <c r="B1651" s="12">
        <v>3</v>
      </c>
      <c r="C1651" s="155">
        <v>4</v>
      </c>
      <c r="D1651" s="12">
        <v>77</v>
      </c>
      <c r="E1651" s="13">
        <v>3</v>
      </c>
      <c r="F1651" s="12">
        <v>395</v>
      </c>
    </row>
    <row r="1652" spans="2:6" x14ac:dyDescent="0.4">
      <c r="B1652" s="12">
        <v>3</v>
      </c>
      <c r="C1652" s="155">
        <v>4</v>
      </c>
      <c r="D1652" s="12">
        <v>78</v>
      </c>
      <c r="E1652" s="13">
        <v>2</v>
      </c>
      <c r="F1652" s="12">
        <v>398</v>
      </c>
    </row>
    <row r="1653" spans="2:6" x14ac:dyDescent="0.4">
      <c r="B1653" s="12">
        <v>3</v>
      </c>
      <c r="C1653" s="155">
        <v>4</v>
      </c>
      <c r="D1653" s="12">
        <v>79</v>
      </c>
      <c r="E1653" s="13">
        <v>2</v>
      </c>
      <c r="F1653" s="12">
        <v>400</v>
      </c>
    </row>
    <row r="1654" spans="2:6" x14ac:dyDescent="0.4">
      <c r="B1654" s="12">
        <v>3</v>
      </c>
      <c r="C1654" s="155">
        <v>4</v>
      </c>
      <c r="D1654" s="12">
        <v>80</v>
      </c>
      <c r="E1654" s="13">
        <v>2</v>
      </c>
      <c r="F1654" s="12">
        <v>402</v>
      </c>
    </row>
    <row r="1655" spans="2:6" x14ac:dyDescent="0.4">
      <c r="B1655" s="12">
        <v>3</v>
      </c>
      <c r="C1655" s="155">
        <v>4</v>
      </c>
      <c r="D1655" s="12">
        <v>81</v>
      </c>
      <c r="E1655" s="13">
        <v>2</v>
      </c>
      <c r="F1655" s="12">
        <v>404</v>
      </c>
    </row>
    <row r="1656" spans="2:6" x14ac:dyDescent="0.4">
      <c r="B1656" s="12">
        <v>3</v>
      </c>
      <c r="C1656" s="155">
        <v>4</v>
      </c>
      <c r="D1656" s="12">
        <v>82</v>
      </c>
      <c r="E1656" s="13">
        <v>2</v>
      </c>
      <c r="F1656" s="12">
        <v>406</v>
      </c>
    </row>
    <row r="1657" spans="2:6" x14ac:dyDescent="0.4">
      <c r="B1657" s="12">
        <v>3</v>
      </c>
      <c r="C1657" s="155">
        <v>4</v>
      </c>
      <c r="D1657" s="12">
        <v>83</v>
      </c>
      <c r="E1657" s="13">
        <v>1</v>
      </c>
      <c r="F1657" s="12">
        <v>408</v>
      </c>
    </row>
    <row r="1658" spans="2:6" x14ac:dyDescent="0.4">
      <c r="B1658" s="12">
        <v>3</v>
      </c>
      <c r="C1658" s="155">
        <v>4</v>
      </c>
      <c r="D1658" s="12">
        <v>84</v>
      </c>
      <c r="E1658" s="13">
        <v>2</v>
      </c>
      <c r="F1658" s="12">
        <v>409</v>
      </c>
    </row>
    <row r="1659" spans="2:6" x14ac:dyDescent="0.4">
      <c r="B1659" s="12">
        <v>3</v>
      </c>
      <c r="C1659" s="155">
        <v>4</v>
      </c>
      <c r="D1659" s="12">
        <v>85</v>
      </c>
      <c r="E1659" s="13">
        <v>2</v>
      </c>
      <c r="F1659" s="12">
        <v>411</v>
      </c>
    </row>
    <row r="1660" spans="2:6" x14ac:dyDescent="0.4">
      <c r="B1660" s="12">
        <v>3</v>
      </c>
      <c r="C1660" s="155">
        <v>4</v>
      </c>
      <c r="D1660" s="12">
        <v>86</v>
      </c>
      <c r="E1660" s="13">
        <v>1</v>
      </c>
      <c r="F1660" s="12">
        <v>413</v>
      </c>
    </row>
    <row r="1661" spans="2:6" x14ac:dyDescent="0.4">
      <c r="B1661" s="12">
        <v>3</v>
      </c>
      <c r="C1661" s="155">
        <v>4</v>
      </c>
      <c r="D1661" s="12">
        <v>87</v>
      </c>
      <c r="E1661" s="13">
        <v>2</v>
      </c>
      <c r="F1661" s="12">
        <v>414</v>
      </c>
    </row>
    <row r="1662" spans="2:6" x14ac:dyDescent="0.4">
      <c r="B1662" s="12">
        <v>3</v>
      </c>
      <c r="C1662" s="155">
        <v>4</v>
      </c>
      <c r="D1662" s="12">
        <v>88</v>
      </c>
      <c r="E1662" s="13">
        <v>1</v>
      </c>
      <c r="F1662" s="12">
        <v>416</v>
      </c>
    </row>
    <row r="1663" spans="2:6" x14ac:dyDescent="0.4">
      <c r="B1663" s="12">
        <v>3</v>
      </c>
      <c r="C1663" s="155">
        <v>4</v>
      </c>
      <c r="D1663" s="12">
        <v>89</v>
      </c>
      <c r="E1663" s="13">
        <v>2</v>
      </c>
      <c r="F1663" s="12">
        <v>417</v>
      </c>
    </row>
    <row r="1664" spans="2:6" x14ac:dyDescent="0.4">
      <c r="B1664" s="12">
        <v>3</v>
      </c>
      <c r="C1664" s="155">
        <v>4</v>
      </c>
      <c r="D1664" s="12">
        <v>90</v>
      </c>
      <c r="E1664" s="13">
        <v>1</v>
      </c>
      <c r="F1664" s="12">
        <v>419</v>
      </c>
    </row>
    <row r="1665" spans="2:6" x14ac:dyDescent="0.4">
      <c r="B1665" s="12">
        <v>3</v>
      </c>
      <c r="C1665" s="155">
        <v>4</v>
      </c>
      <c r="D1665" s="12">
        <v>91</v>
      </c>
      <c r="E1665" s="13">
        <v>2</v>
      </c>
      <c r="F1665" s="12">
        <v>420</v>
      </c>
    </row>
    <row r="1666" spans="2:6" x14ac:dyDescent="0.4">
      <c r="B1666" s="12">
        <v>3</v>
      </c>
      <c r="C1666" s="155">
        <v>4</v>
      </c>
      <c r="D1666" s="12">
        <v>92</v>
      </c>
      <c r="E1666" s="13">
        <v>1</v>
      </c>
      <c r="F1666" s="12">
        <v>422</v>
      </c>
    </row>
    <row r="1667" spans="2:6" x14ac:dyDescent="0.4">
      <c r="B1667" s="12">
        <v>3</v>
      </c>
      <c r="C1667" s="155">
        <v>4</v>
      </c>
      <c r="D1667" s="12">
        <v>93</v>
      </c>
      <c r="E1667" s="13">
        <v>1</v>
      </c>
      <c r="F1667" s="12">
        <v>423</v>
      </c>
    </row>
    <row r="1668" spans="2:6" x14ac:dyDescent="0.4">
      <c r="B1668" s="12">
        <v>3</v>
      </c>
      <c r="C1668" s="155">
        <v>4</v>
      </c>
      <c r="D1668" s="12">
        <v>94</v>
      </c>
      <c r="E1668" s="13">
        <v>1</v>
      </c>
      <c r="F1668" s="12">
        <v>424</v>
      </c>
    </row>
    <row r="1669" spans="2:6" x14ac:dyDescent="0.4">
      <c r="B1669" s="12">
        <v>3</v>
      </c>
      <c r="C1669" s="155">
        <v>4</v>
      </c>
      <c r="D1669" s="12">
        <v>95</v>
      </c>
      <c r="E1669" s="13">
        <v>1</v>
      </c>
      <c r="F1669" s="12">
        <v>425</v>
      </c>
    </row>
    <row r="1670" spans="2:6" x14ac:dyDescent="0.4">
      <c r="B1670" s="12">
        <v>3</v>
      </c>
      <c r="C1670" s="155">
        <v>4</v>
      </c>
      <c r="D1670" s="12">
        <v>96</v>
      </c>
      <c r="E1670" s="13">
        <v>2</v>
      </c>
      <c r="F1670" s="12">
        <v>426</v>
      </c>
    </row>
    <row r="1671" spans="2:6" x14ac:dyDescent="0.4">
      <c r="B1671" s="12">
        <v>3</v>
      </c>
      <c r="C1671" s="155">
        <v>4</v>
      </c>
      <c r="D1671" s="12">
        <v>97</v>
      </c>
      <c r="E1671" s="13">
        <v>1</v>
      </c>
      <c r="F1671" s="12">
        <v>428</v>
      </c>
    </row>
    <row r="1672" spans="2:6" x14ac:dyDescent="0.4">
      <c r="B1672" s="12">
        <v>3</v>
      </c>
      <c r="C1672" s="155">
        <v>4</v>
      </c>
      <c r="D1672" s="12">
        <v>98</v>
      </c>
      <c r="E1672" s="13">
        <v>1</v>
      </c>
      <c r="F1672" s="12">
        <v>429</v>
      </c>
    </row>
    <row r="1673" spans="2:6" x14ac:dyDescent="0.4">
      <c r="B1673" s="12">
        <v>3</v>
      </c>
      <c r="C1673" s="155">
        <v>4</v>
      </c>
      <c r="D1673" s="12">
        <v>99</v>
      </c>
      <c r="E1673" s="13">
        <v>1</v>
      </c>
      <c r="F1673" s="12">
        <v>430</v>
      </c>
    </row>
    <row r="1674" spans="2:6" x14ac:dyDescent="0.4">
      <c r="B1674" s="12">
        <v>3</v>
      </c>
      <c r="C1674" s="155">
        <v>4</v>
      </c>
      <c r="D1674" s="12">
        <v>100</v>
      </c>
      <c r="E1674" s="13">
        <v>1</v>
      </c>
      <c r="F1674" s="12">
        <v>431</v>
      </c>
    </row>
    <row r="1675" spans="2:6" x14ac:dyDescent="0.4">
      <c r="B1675" s="12">
        <v>3</v>
      </c>
      <c r="C1675" s="155">
        <v>4</v>
      </c>
      <c r="D1675" s="12">
        <v>101</v>
      </c>
      <c r="E1675" s="13">
        <v>1</v>
      </c>
      <c r="F1675" s="12">
        <v>432</v>
      </c>
    </row>
    <row r="1676" spans="2:6" x14ac:dyDescent="0.4">
      <c r="B1676" s="12">
        <v>3</v>
      </c>
      <c r="C1676" s="155">
        <v>4</v>
      </c>
      <c r="D1676" s="12">
        <v>102</v>
      </c>
      <c r="E1676" s="13">
        <v>1</v>
      </c>
      <c r="F1676" s="12">
        <v>433</v>
      </c>
    </row>
    <row r="1677" spans="2:6" x14ac:dyDescent="0.4">
      <c r="B1677" s="12">
        <v>3</v>
      </c>
      <c r="C1677" s="155">
        <v>4</v>
      </c>
      <c r="D1677" s="12">
        <v>103</v>
      </c>
      <c r="E1677" s="13">
        <v>1</v>
      </c>
      <c r="F1677" s="12">
        <v>433</v>
      </c>
    </row>
    <row r="1678" spans="2:6" x14ac:dyDescent="0.4">
      <c r="B1678" s="12">
        <v>3</v>
      </c>
      <c r="C1678" s="155">
        <v>4</v>
      </c>
      <c r="D1678" s="12">
        <v>104</v>
      </c>
      <c r="E1678" s="13">
        <v>1</v>
      </c>
      <c r="F1678" s="12">
        <v>434</v>
      </c>
    </row>
    <row r="1679" spans="2:6" x14ac:dyDescent="0.4">
      <c r="B1679" s="12">
        <v>3</v>
      </c>
      <c r="C1679" s="155">
        <v>4</v>
      </c>
      <c r="D1679" s="12">
        <v>105</v>
      </c>
      <c r="E1679" s="13">
        <v>1</v>
      </c>
      <c r="F1679" s="12">
        <v>435</v>
      </c>
    </row>
    <row r="1680" spans="2:6" x14ac:dyDescent="0.4">
      <c r="B1680" s="12">
        <v>3</v>
      </c>
      <c r="C1680" s="155">
        <v>4</v>
      </c>
      <c r="D1680" s="12">
        <v>106</v>
      </c>
      <c r="E1680" s="13">
        <v>1</v>
      </c>
      <c r="F1680" s="12">
        <v>436</v>
      </c>
    </row>
    <row r="1681" spans="2:6" x14ac:dyDescent="0.4">
      <c r="B1681" s="12">
        <v>3</v>
      </c>
      <c r="C1681" s="155">
        <v>4</v>
      </c>
      <c r="D1681" s="12">
        <v>107</v>
      </c>
      <c r="E1681" s="13">
        <v>1</v>
      </c>
      <c r="F1681" s="12">
        <v>437</v>
      </c>
    </row>
    <row r="1682" spans="2:6" x14ac:dyDescent="0.4">
      <c r="B1682" s="12">
        <v>3</v>
      </c>
      <c r="C1682" s="155">
        <v>4</v>
      </c>
      <c r="D1682" s="12">
        <v>108</v>
      </c>
      <c r="E1682" s="13">
        <v>1</v>
      </c>
      <c r="F1682" s="12">
        <v>437</v>
      </c>
    </row>
    <row r="1683" spans="2:6" x14ac:dyDescent="0.4">
      <c r="B1683" s="12">
        <v>3</v>
      </c>
      <c r="C1683" s="155">
        <v>4</v>
      </c>
      <c r="D1683" s="12">
        <v>109</v>
      </c>
      <c r="E1683" s="13">
        <v>1</v>
      </c>
      <c r="F1683" s="12">
        <v>438</v>
      </c>
    </row>
    <row r="1684" spans="2:6" x14ac:dyDescent="0.4">
      <c r="B1684" s="12">
        <v>3</v>
      </c>
      <c r="C1684" s="155">
        <v>4</v>
      </c>
      <c r="D1684" s="12">
        <v>110</v>
      </c>
      <c r="E1684" s="13">
        <v>1</v>
      </c>
      <c r="F1684" s="12">
        <v>439</v>
      </c>
    </row>
    <row r="1685" spans="2:6" x14ac:dyDescent="0.4">
      <c r="B1685" s="12">
        <v>3</v>
      </c>
      <c r="C1685" s="155">
        <v>4</v>
      </c>
      <c r="D1685" s="12">
        <v>111</v>
      </c>
      <c r="E1685" s="13">
        <v>1</v>
      </c>
      <c r="F1685" s="12">
        <v>440</v>
      </c>
    </row>
    <row r="1686" spans="2:6" x14ac:dyDescent="0.4">
      <c r="B1686" s="12">
        <v>3</v>
      </c>
      <c r="C1686" s="155">
        <v>4</v>
      </c>
      <c r="D1686" s="12">
        <v>112</v>
      </c>
      <c r="E1686" s="13">
        <v>1</v>
      </c>
      <c r="F1686" s="12">
        <v>440</v>
      </c>
    </row>
    <row r="1687" spans="2:6" x14ac:dyDescent="0.4">
      <c r="B1687" s="12">
        <v>3</v>
      </c>
      <c r="C1687" s="155">
        <v>4</v>
      </c>
      <c r="D1687" s="12">
        <v>113</v>
      </c>
      <c r="E1687" s="13">
        <v>1</v>
      </c>
      <c r="F1687" s="12">
        <v>441</v>
      </c>
    </row>
    <row r="1688" spans="2:6" x14ac:dyDescent="0.4">
      <c r="B1688" s="12">
        <v>3</v>
      </c>
      <c r="C1688" s="155">
        <v>4</v>
      </c>
      <c r="D1688" s="12">
        <v>114</v>
      </c>
      <c r="E1688" s="13">
        <v>1</v>
      </c>
      <c r="F1688" s="12">
        <v>441</v>
      </c>
    </row>
    <row r="1689" spans="2:6" x14ac:dyDescent="0.4">
      <c r="B1689" s="12">
        <v>3</v>
      </c>
      <c r="C1689" s="155">
        <v>4</v>
      </c>
      <c r="D1689" s="12">
        <v>115</v>
      </c>
      <c r="E1689" s="13">
        <v>1</v>
      </c>
      <c r="F1689" s="12">
        <v>442</v>
      </c>
    </row>
    <row r="1690" spans="2:6" x14ac:dyDescent="0.4">
      <c r="B1690" s="12">
        <v>3</v>
      </c>
      <c r="C1690" s="155">
        <v>4</v>
      </c>
      <c r="D1690" s="12">
        <v>116</v>
      </c>
      <c r="E1690" s="13">
        <v>1</v>
      </c>
      <c r="F1690" s="12">
        <v>442</v>
      </c>
    </row>
    <row r="1691" spans="2:6" x14ac:dyDescent="0.4">
      <c r="B1691" s="12">
        <v>3</v>
      </c>
      <c r="C1691" s="155">
        <v>4</v>
      </c>
      <c r="D1691" s="12">
        <v>117</v>
      </c>
      <c r="E1691" s="13">
        <v>1</v>
      </c>
      <c r="F1691" s="12">
        <v>443</v>
      </c>
    </row>
    <row r="1692" spans="2:6" x14ac:dyDescent="0.4">
      <c r="B1692" s="12">
        <v>3</v>
      </c>
      <c r="C1692" s="155">
        <v>4</v>
      </c>
      <c r="D1692" s="12">
        <v>118</v>
      </c>
      <c r="E1692" s="13">
        <v>1</v>
      </c>
      <c r="F1692" s="12">
        <v>444</v>
      </c>
    </row>
    <row r="1693" spans="2:6" x14ac:dyDescent="0.4">
      <c r="B1693" s="12">
        <v>3</v>
      </c>
      <c r="C1693" s="155">
        <v>4</v>
      </c>
      <c r="D1693" s="12">
        <v>119</v>
      </c>
      <c r="E1693" s="13">
        <v>1</v>
      </c>
      <c r="F1693" s="12">
        <v>444</v>
      </c>
    </row>
    <row r="1694" spans="2:6" x14ac:dyDescent="0.4">
      <c r="B1694" s="12">
        <v>3</v>
      </c>
      <c r="C1694" s="155">
        <v>4</v>
      </c>
      <c r="D1694" s="12">
        <v>120</v>
      </c>
      <c r="E1694" s="13">
        <v>1</v>
      </c>
      <c r="F1694" s="12">
        <v>444</v>
      </c>
    </row>
    <row r="1695" spans="2:6" x14ac:dyDescent="0.4">
      <c r="B1695" s="12">
        <v>3</v>
      </c>
      <c r="C1695" s="155">
        <v>4</v>
      </c>
      <c r="D1695" s="12">
        <v>121</v>
      </c>
      <c r="E1695" s="13">
        <v>1</v>
      </c>
      <c r="F1695" s="12">
        <v>445</v>
      </c>
    </row>
    <row r="1696" spans="2:6" x14ac:dyDescent="0.4">
      <c r="B1696" s="12">
        <v>3</v>
      </c>
      <c r="C1696" s="155">
        <v>4</v>
      </c>
      <c r="D1696" s="12">
        <v>122</v>
      </c>
      <c r="E1696" s="13">
        <v>1</v>
      </c>
      <c r="F1696" s="12">
        <v>445</v>
      </c>
    </row>
    <row r="1697" spans="2:6" x14ac:dyDescent="0.4">
      <c r="B1697" s="12">
        <v>3</v>
      </c>
      <c r="C1697" s="155">
        <v>4</v>
      </c>
      <c r="D1697" s="12">
        <v>123</v>
      </c>
      <c r="E1697" s="13">
        <v>1</v>
      </c>
      <c r="F1697" s="12">
        <v>446</v>
      </c>
    </row>
    <row r="1698" spans="2:6" x14ac:dyDescent="0.4">
      <c r="B1698" s="12">
        <v>3</v>
      </c>
      <c r="C1698" s="155">
        <v>4</v>
      </c>
      <c r="D1698" s="12">
        <v>124</v>
      </c>
      <c r="E1698" s="13">
        <v>1</v>
      </c>
      <c r="F1698" s="12">
        <v>446</v>
      </c>
    </row>
    <row r="1699" spans="2:6" x14ac:dyDescent="0.4">
      <c r="B1699" s="12">
        <v>3</v>
      </c>
      <c r="C1699" s="155">
        <v>4</v>
      </c>
      <c r="D1699" s="12">
        <v>125</v>
      </c>
      <c r="E1699" s="13">
        <v>1</v>
      </c>
      <c r="F1699" s="12">
        <v>447</v>
      </c>
    </row>
    <row r="1700" spans="2:6" x14ac:dyDescent="0.4">
      <c r="B1700" s="12">
        <v>3</v>
      </c>
      <c r="C1700" s="155">
        <v>4</v>
      </c>
      <c r="D1700" s="12">
        <v>126</v>
      </c>
      <c r="E1700" s="13">
        <v>1</v>
      </c>
      <c r="F1700" s="12">
        <v>447</v>
      </c>
    </row>
    <row r="1701" spans="2:6" x14ac:dyDescent="0.4">
      <c r="B1701" s="12">
        <v>3</v>
      </c>
      <c r="C1701" s="155">
        <v>4</v>
      </c>
      <c r="D1701" s="12">
        <v>127</v>
      </c>
      <c r="E1701" s="13">
        <v>1</v>
      </c>
      <c r="F1701" s="12">
        <v>447</v>
      </c>
    </row>
    <row r="1702" spans="2:6" x14ac:dyDescent="0.4">
      <c r="B1702" s="12">
        <v>3</v>
      </c>
      <c r="C1702" s="155">
        <v>4</v>
      </c>
      <c r="D1702" s="12">
        <v>128</v>
      </c>
      <c r="E1702" s="13">
        <v>1</v>
      </c>
      <c r="F1702" s="12">
        <v>448</v>
      </c>
    </row>
    <row r="1703" spans="2:6" x14ac:dyDescent="0.4">
      <c r="B1703" s="12">
        <v>3</v>
      </c>
      <c r="C1703" s="155">
        <v>4</v>
      </c>
      <c r="D1703" s="12">
        <v>129</v>
      </c>
      <c r="E1703" s="13">
        <v>1</v>
      </c>
      <c r="F1703" s="12">
        <v>448</v>
      </c>
    </row>
    <row r="1704" spans="2:6" x14ac:dyDescent="0.4">
      <c r="B1704" s="12">
        <v>3</v>
      </c>
      <c r="C1704" s="155">
        <v>4</v>
      </c>
      <c r="D1704" s="12">
        <v>130</v>
      </c>
      <c r="E1704" s="13">
        <v>1</v>
      </c>
      <c r="F1704" s="12">
        <v>448</v>
      </c>
    </row>
    <row r="1705" spans="2:6" x14ac:dyDescent="0.4">
      <c r="B1705" s="12">
        <v>3</v>
      </c>
      <c r="C1705" s="155">
        <v>4</v>
      </c>
      <c r="D1705" s="12">
        <v>131</v>
      </c>
      <c r="E1705" s="13">
        <v>1</v>
      </c>
      <c r="F1705" s="12">
        <v>449</v>
      </c>
    </row>
    <row r="1706" spans="2:6" x14ac:dyDescent="0.4">
      <c r="B1706" s="12">
        <v>3</v>
      </c>
      <c r="C1706" s="155">
        <v>4</v>
      </c>
      <c r="D1706" s="12">
        <v>132</v>
      </c>
      <c r="E1706" s="13">
        <v>1</v>
      </c>
      <c r="F1706" s="12">
        <v>449</v>
      </c>
    </row>
    <row r="1707" spans="2:6" x14ac:dyDescent="0.4">
      <c r="B1707" s="12">
        <v>3</v>
      </c>
      <c r="C1707" s="155">
        <v>4</v>
      </c>
      <c r="D1707" s="12">
        <v>133</v>
      </c>
      <c r="E1707" s="13">
        <v>1</v>
      </c>
      <c r="F1707" s="12">
        <v>449</v>
      </c>
    </row>
    <row r="1708" spans="2:6" x14ac:dyDescent="0.4">
      <c r="B1708" s="12">
        <v>3</v>
      </c>
      <c r="C1708" s="155">
        <v>4</v>
      </c>
      <c r="D1708" s="12">
        <v>134</v>
      </c>
      <c r="E1708" s="13">
        <v>1</v>
      </c>
      <c r="F1708" s="12">
        <v>450</v>
      </c>
    </row>
    <row r="1709" spans="2:6" x14ac:dyDescent="0.4">
      <c r="B1709" s="12">
        <v>3</v>
      </c>
      <c r="C1709" s="155">
        <v>4</v>
      </c>
      <c r="D1709" s="12">
        <v>135</v>
      </c>
      <c r="E1709" s="13">
        <v>1</v>
      </c>
      <c r="F1709" s="12">
        <v>450</v>
      </c>
    </row>
    <row r="1710" spans="2:6" x14ac:dyDescent="0.4">
      <c r="B1710" s="12">
        <v>3</v>
      </c>
      <c r="C1710" s="155">
        <v>4</v>
      </c>
      <c r="D1710" s="12">
        <v>136</v>
      </c>
      <c r="E1710" s="13">
        <v>1</v>
      </c>
      <c r="F1710" s="12">
        <v>450</v>
      </c>
    </row>
    <row r="1711" spans="2:6" x14ac:dyDescent="0.4">
      <c r="B1711" s="12">
        <v>3</v>
      </c>
      <c r="C1711" s="155">
        <v>4</v>
      </c>
      <c r="D1711" s="12">
        <v>137</v>
      </c>
      <c r="E1711" s="13">
        <v>1</v>
      </c>
      <c r="F1711" s="12">
        <v>450</v>
      </c>
    </row>
    <row r="1712" spans="2:6" x14ac:dyDescent="0.4">
      <c r="B1712" s="12">
        <v>3</v>
      </c>
      <c r="C1712" s="155">
        <v>4</v>
      </c>
      <c r="D1712" s="12">
        <v>138</v>
      </c>
      <c r="E1712" s="13">
        <v>1</v>
      </c>
      <c r="F1712" s="12">
        <v>451</v>
      </c>
    </row>
    <row r="1713" spans="2:6" x14ac:dyDescent="0.4">
      <c r="B1713" s="12">
        <v>3</v>
      </c>
      <c r="C1713" s="155">
        <v>4</v>
      </c>
      <c r="D1713" s="12">
        <v>139</v>
      </c>
      <c r="E1713" s="13">
        <v>1</v>
      </c>
      <c r="F1713" s="12">
        <v>451</v>
      </c>
    </row>
    <row r="1714" spans="2:6" x14ac:dyDescent="0.4">
      <c r="B1714" s="12">
        <v>3</v>
      </c>
      <c r="C1714" s="155">
        <v>4</v>
      </c>
      <c r="D1714" s="12">
        <v>140</v>
      </c>
      <c r="E1714" s="13">
        <v>1</v>
      </c>
      <c r="F1714" s="12">
        <v>451</v>
      </c>
    </row>
    <row r="1715" spans="2:6" x14ac:dyDescent="0.4">
      <c r="B1715" s="12">
        <v>3</v>
      </c>
      <c r="C1715" s="155">
        <v>4</v>
      </c>
      <c r="D1715" s="12">
        <v>141</v>
      </c>
      <c r="E1715" s="13">
        <v>1</v>
      </c>
      <c r="F1715" s="12">
        <v>451</v>
      </c>
    </row>
    <row r="1716" spans="2:6" x14ac:dyDescent="0.4">
      <c r="B1716" s="12">
        <v>3</v>
      </c>
      <c r="C1716" s="155">
        <v>4</v>
      </c>
      <c r="D1716" s="12">
        <v>142</v>
      </c>
      <c r="E1716" s="13">
        <v>1</v>
      </c>
      <c r="F1716" s="12">
        <v>451</v>
      </c>
    </row>
    <row r="1717" spans="2:6" x14ac:dyDescent="0.4">
      <c r="B1717" s="12">
        <v>3</v>
      </c>
      <c r="C1717" s="155">
        <v>4</v>
      </c>
      <c r="D1717" s="12">
        <v>143</v>
      </c>
      <c r="E1717" s="13">
        <v>1</v>
      </c>
      <c r="F1717" s="12">
        <v>452</v>
      </c>
    </row>
    <row r="1718" spans="2:6" x14ac:dyDescent="0.4">
      <c r="B1718" s="12">
        <v>3</v>
      </c>
      <c r="C1718" s="155">
        <v>4</v>
      </c>
      <c r="D1718" s="12">
        <v>144</v>
      </c>
      <c r="E1718" s="13">
        <v>1</v>
      </c>
      <c r="F1718" s="12">
        <v>452</v>
      </c>
    </row>
    <row r="1719" spans="2:6" x14ac:dyDescent="0.4">
      <c r="B1719" s="12">
        <v>3</v>
      </c>
      <c r="C1719" s="155">
        <v>4</v>
      </c>
      <c r="D1719" s="12">
        <v>145</v>
      </c>
      <c r="E1719" s="13">
        <v>1</v>
      </c>
      <c r="F1719" s="12">
        <v>452</v>
      </c>
    </row>
    <row r="1720" spans="2:6" x14ac:dyDescent="0.4">
      <c r="B1720" s="12">
        <v>3</v>
      </c>
      <c r="C1720" s="155">
        <v>4</v>
      </c>
      <c r="D1720" s="12">
        <v>146</v>
      </c>
      <c r="E1720" s="13">
        <v>1</v>
      </c>
      <c r="F1720" s="12">
        <v>452</v>
      </c>
    </row>
    <row r="1721" spans="2:6" x14ac:dyDescent="0.4">
      <c r="B1721" s="12">
        <v>3</v>
      </c>
      <c r="C1721" s="155">
        <v>4</v>
      </c>
      <c r="D1721" s="12">
        <v>147</v>
      </c>
      <c r="E1721" s="13">
        <v>1</v>
      </c>
      <c r="F1721" s="12">
        <v>452</v>
      </c>
    </row>
    <row r="1722" spans="2:6" x14ac:dyDescent="0.4">
      <c r="B1722" s="12">
        <v>3</v>
      </c>
      <c r="C1722" s="155">
        <v>4</v>
      </c>
      <c r="D1722" s="12">
        <v>148</v>
      </c>
      <c r="E1722" s="13">
        <v>1</v>
      </c>
      <c r="F1722" s="12">
        <v>453</v>
      </c>
    </row>
    <row r="1723" spans="2:6" x14ac:dyDescent="0.4">
      <c r="B1723" s="12">
        <v>3</v>
      </c>
      <c r="C1723" s="155">
        <v>4</v>
      </c>
      <c r="D1723" s="12">
        <v>149</v>
      </c>
      <c r="E1723" s="13">
        <v>1</v>
      </c>
      <c r="F1723" s="12">
        <v>453</v>
      </c>
    </row>
    <row r="1724" spans="2:6" x14ac:dyDescent="0.4">
      <c r="B1724" s="12">
        <v>3</v>
      </c>
      <c r="C1724" s="155">
        <v>4</v>
      </c>
      <c r="D1724" s="12">
        <v>150</v>
      </c>
      <c r="E1724" s="13">
        <v>1</v>
      </c>
      <c r="F1724" s="12">
        <v>453</v>
      </c>
    </row>
    <row r="1725" spans="2:6" x14ac:dyDescent="0.4">
      <c r="B1725" s="155">
        <v>3</v>
      </c>
      <c r="C1725" s="155">
        <v>5</v>
      </c>
      <c r="D1725" s="155">
        <v>1</v>
      </c>
      <c r="E1725" s="156">
        <v>0</v>
      </c>
      <c r="F1725" s="155">
        <v>0</v>
      </c>
    </row>
    <row r="1726" spans="2:6" x14ac:dyDescent="0.4">
      <c r="B1726" s="155">
        <v>3</v>
      </c>
      <c r="C1726" s="155">
        <v>5</v>
      </c>
      <c r="D1726" s="155">
        <v>2</v>
      </c>
      <c r="E1726" s="156">
        <v>1</v>
      </c>
      <c r="F1726" s="155">
        <v>0</v>
      </c>
    </row>
    <row r="1727" spans="2:6" x14ac:dyDescent="0.4">
      <c r="B1727" s="155">
        <v>3</v>
      </c>
      <c r="C1727" s="155">
        <v>5</v>
      </c>
      <c r="D1727" s="155">
        <v>3</v>
      </c>
      <c r="E1727" s="156">
        <v>1</v>
      </c>
      <c r="F1727" s="155">
        <v>1</v>
      </c>
    </row>
    <row r="1728" spans="2:6" x14ac:dyDescent="0.4">
      <c r="B1728" s="155">
        <v>3</v>
      </c>
      <c r="C1728" s="155">
        <v>5</v>
      </c>
      <c r="D1728" s="155">
        <v>4</v>
      </c>
      <c r="E1728" s="156">
        <v>1</v>
      </c>
      <c r="F1728" s="155">
        <v>2</v>
      </c>
    </row>
    <row r="1729" spans="2:6" x14ac:dyDescent="0.4">
      <c r="B1729" s="155">
        <v>3</v>
      </c>
      <c r="C1729" s="155">
        <v>5</v>
      </c>
      <c r="D1729" s="155">
        <v>5</v>
      </c>
      <c r="E1729" s="156">
        <v>1</v>
      </c>
      <c r="F1729" s="155">
        <v>3</v>
      </c>
    </row>
    <row r="1730" spans="2:6" x14ac:dyDescent="0.4">
      <c r="B1730" s="155">
        <v>3</v>
      </c>
      <c r="C1730" s="155">
        <v>5</v>
      </c>
      <c r="D1730" s="155">
        <v>6</v>
      </c>
      <c r="E1730" s="156">
        <v>2</v>
      </c>
      <c r="F1730" s="155">
        <v>4</v>
      </c>
    </row>
    <row r="1731" spans="2:6" x14ac:dyDescent="0.4">
      <c r="B1731" s="155">
        <v>3</v>
      </c>
      <c r="C1731" s="155">
        <v>5</v>
      </c>
      <c r="D1731" s="155">
        <v>7</v>
      </c>
      <c r="E1731" s="156">
        <v>3</v>
      </c>
      <c r="F1731" s="155">
        <v>6</v>
      </c>
    </row>
    <row r="1732" spans="2:6" x14ac:dyDescent="0.4">
      <c r="B1732" s="155">
        <v>3</v>
      </c>
      <c r="C1732" s="155">
        <v>5</v>
      </c>
      <c r="D1732" s="155">
        <v>8</v>
      </c>
      <c r="E1732" s="156">
        <v>3</v>
      </c>
      <c r="F1732" s="155">
        <v>9</v>
      </c>
    </row>
    <row r="1733" spans="2:6" x14ac:dyDescent="0.4">
      <c r="B1733" s="155">
        <v>3</v>
      </c>
      <c r="C1733" s="155">
        <v>5</v>
      </c>
      <c r="D1733" s="155">
        <v>9</v>
      </c>
      <c r="E1733" s="156">
        <v>3</v>
      </c>
      <c r="F1733" s="155">
        <v>12</v>
      </c>
    </row>
    <row r="1734" spans="2:6" x14ac:dyDescent="0.4">
      <c r="B1734" s="155">
        <v>3</v>
      </c>
      <c r="C1734" s="155">
        <v>5</v>
      </c>
      <c r="D1734" s="155">
        <v>10</v>
      </c>
      <c r="E1734" s="156">
        <v>4</v>
      </c>
      <c r="F1734" s="155">
        <v>15</v>
      </c>
    </row>
    <row r="1735" spans="2:6" x14ac:dyDescent="0.4">
      <c r="B1735" s="155">
        <v>3</v>
      </c>
      <c r="C1735" s="155">
        <v>5</v>
      </c>
      <c r="D1735" s="155">
        <v>11</v>
      </c>
      <c r="E1735" s="156">
        <v>4</v>
      </c>
      <c r="F1735" s="155">
        <v>19</v>
      </c>
    </row>
    <row r="1736" spans="2:6" x14ac:dyDescent="0.4">
      <c r="B1736" s="155">
        <v>3</v>
      </c>
      <c r="C1736" s="155">
        <v>5</v>
      </c>
      <c r="D1736" s="155">
        <v>12</v>
      </c>
      <c r="E1736" s="156">
        <v>4</v>
      </c>
      <c r="F1736" s="155">
        <v>23</v>
      </c>
    </row>
    <row r="1737" spans="2:6" x14ac:dyDescent="0.4">
      <c r="B1737" s="155">
        <v>3</v>
      </c>
      <c r="C1737" s="155">
        <v>5</v>
      </c>
      <c r="D1737" s="155">
        <v>13</v>
      </c>
      <c r="E1737" s="156">
        <v>5</v>
      </c>
      <c r="F1737" s="155">
        <v>27</v>
      </c>
    </row>
    <row r="1738" spans="2:6" x14ac:dyDescent="0.4">
      <c r="B1738" s="155">
        <v>3</v>
      </c>
      <c r="C1738" s="155">
        <v>5</v>
      </c>
      <c r="D1738" s="155">
        <v>14</v>
      </c>
      <c r="E1738" s="156">
        <v>5</v>
      </c>
      <c r="F1738" s="155">
        <v>32</v>
      </c>
    </row>
    <row r="1739" spans="2:6" x14ac:dyDescent="0.4">
      <c r="B1739" s="155">
        <v>3</v>
      </c>
      <c r="C1739" s="155">
        <v>5</v>
      </c>
      <c r="D1739" s="155">
        <v>15</v>
      </c>
      <c r="E1739" s="156">
        <v>5</v>
      </c>
      <c r="F1739" s="155">
        <v>37</v>
      </c>
    </row>
    <row r="1740" spans="2:6" x14ac:dyDescent="0.4">
      <c r="B1740" s="12">
        <v>3</v>
      </c>
      <c r="C1740" s="155">
        <v>5</v>
      </c>
      <c r="D1740" s="12">
        <v>16</v>
      </c>
      <c r="E1740" s="13">
        <v>5</v>
      </c>
      <c r="F1740" s="12">
        <v>42</v>
      </c>
    </row>
    <row r="1741" spans="2:6" x14ac:dyDescent="0.4">
      <c r="B1741" s="12">
        <v>3</v>
      </c>
      <c r="C1741" s="155">
        <v>5</v>
      </c>
      <c r="D1741" s="12">
        <v>17</v>
      </c>
      <c r="E1741" s="13">
        <v>6</v>
      </c>
      <c r="F1741" s="12">
        <v>47</v>
      </c>
    </row>
    <row r="1742" spans="2:6" x14ac:dyDescent="0.4">
      <c r="B1742" s="12">
        <v>3</v>
      </c>
      <c r="C1742" s="155">
        <v>5</v>
      </c>
      <c r="D1742" s="12">
        <v>18</v>
      </c>
      <c r="E1742" s="13">
        <v>6</v>
      </c>
      <c r="F1742" s="12">
        <v>53</v>
      </c>
    </row>
    <row r="1743" spans="2:6" x14ac:dyDescent="0.4">
      <c r="B1743" s="12">
        <v>3</v>
      </c>
      <c r="C1743" s="155">
        <v>5</v>
      </c>
      <c r="D1743" s="12">
        <v>19</v>
      </c>
      <c r="E1743" s="13">
        <v>6</v>
      </c>
      <c r="F1743" s="12">
        <v>59</v>
      </c>
    </row>
    <row r="1744" spans="2:6" x14ac:dyDescent="0.4">
      <c r="B1744" s="12">
        <v>3</v>
      </c>
      <c r="C1744" s="155">
        <v>5</v>
      </c>
      <c r="D1744" s="12">
        <v>20</v>
      </c>
      <c r="E1744" s="13">
        <v>6</v>
      </c>
      <c r="F1744" s="12">
        <v>65</v>
      </c>
    </row>
    <row r="1745" spans="2:6" x14ac:dyDescent="0.4">
      <c r="B1745" s="12">
        <v>3</v>
      </c>
      <c r="C1745" s="155">
        <v>5</v>
      </c>
      <c r="D1745" s="12">
        <v>21</v>
      </c>
      <c r="E1745" s="13">
        <v>6</v>
      </c>
      <c r="F1745" s="12">
        <v>71</v>
      </c>
    </row>
    <row r="1746" spans="2:6" x14ac:dyDescent="0.4">
      <c r="B1746" s="12">
        <v>3</v>
      </c>
      <c r="C1746" s="155">
        <v>5</v>
      </c>
      <c r="D1746" s="12">
        <v>22</v>
      </c>
      <c r="E1746" s="13">
        <v>7</v>
      </c>
      <c r="F1746" s="12">
        <v>77</v>
      </c>
    </row>
    <row r="1747" spans="2:6" x14ac:dyDescent="0.4">
      <c r="B1747" s="12">
        <v>3</v>
      </c>
      <c r="C1747" s="155">
        <v>5</v>
      </c>
      <c r="D1747" s="12">
        <v>23</v>
      </c>
      <c r="E1747" s="13">
        <v>6</v>
      </c>
      <c r="F1747" s="12">
        <v>84</v>
      </c>
    </row>
    <row r="1748" spans="2:6" x14ac:dyDescent="0.4">
      <c r="B1748" s="12">
        <v>3</v>
      </c>
      <c r="C1748" s="155">
        <v>5</v>
      </c>
      <c r="D1748" s="12">
        <v>24</v>
      </c>
      <c r="E1748" s="13">
        <v>7</v>
      </c>
      <c r="F1748" s="12">
        <v>90</v>
      </c>
    </row>
    <row r="1749" spans="2:6" x14ac:dyDescent="0.4">
      <c r="B1749" s="12">
        <v>3</v>
      </c>
      <c r="C1749" s="155">
        <v>5</v>
      </c>
      <c r="D1749" s="12">
        <v>25</v>
      </c>
      <c r="E1749" s="13">
        <v>6</v>
      </c>
      <c r="F1749" s="12">
        <v>97</v>
      </c>
    </row>
    <row r="1750" spans="2:6" x14ac:dyDescent="0.4">
      <c r="B1750" s="12">
        <v>3</v>
      </c>
      <c r="C1750" s="155">
        <v>5</v>
      </c>
      <c r="D1750" s="12">
        <v>26</v>
      </c>
      <c r="E1750" s="13">
        <v>7</v>
      </c>
      <c r="F1750" s="12">
        <v>103</v>
      </c>
    </row>
    <row r="1751" spans="2:6" x14ac:dyDescent="0.4">
      <c r="B1751" s="12">
        <v>3</v>
      </c>
      <c r="C1751" s="155">
        <v>5</v>
      </c>
      <c r="D1751" s="12">
        <v>27</v>
      </c>
      <c r="E1751" s="13">
        <v>6</v>
      </c>
      <c r="F1751" s="12">
        <v>110</v>
      </c>
    </row>
    <row r="1752" spans="2:6" x14ac:dyDescent="0.4">
      <c r="B1752" s="12">
        <v>3</v>
      </c>
      <c r="C1752" s="155">
        <v>5</v>
      </c>
      <c r="D1752" s="12">
        <v>28</v>
      </c>
      <c r="E1752" s="13">
        <v>7</v>
      </c>
      <c r="F1752" s="12">
        <v>116</v>
      </c>
    </row>
    <row r="1753" spans="2:6" x14ac:dyDescent="0.4">
      <c r="B1753" s="12">
        <v>3</v>
      </c>
      <c r="C1753" s="155">
        <v>5</v>
      </c>
      <c r="D1753" s="12">
        <v>29</v>
      </c>
      <c r="E1753" s="13">
        <v>7</v>
      </c>
      <c r="F1753" s="12">
        <v>123</v>
      </c>
    </row>
    <row r="1754" spans="2:6" x14ac:dyDescent="0.4">
      <c r="B1754" s="12">
        <v>3</v>
      </c>
      <c r="C1754" s="155">
        <v>5</v>
      </c>
      <c r="D1754" s="12">
        <v>30</v>
      </c>
      <c r="E1754" s="13">
        <v>6</v>
      </c>
      <c r="F1754" s="12">
        <v>130</v>
      </c>
    </row>
    <row r="1755" spans="2:6" x14ac:dyDescent="0.4">
      <c r="B1755" s="12">
        <v>3</v>
      </c>
      <c r="C1755" s="155">
        <v>5</v>
      </c>
      <c r="D1755" s="12">
        <v>31</v>
      </c>
      <c r="E1755" s="13">
        <v>7</v>
      </c>
      <c r="F1755" s="12">
        <v>136</v>
      </c>
    </row>
    <row r="1756" spans="2:6" x14ac:dyDescent="0.4">
      <c r="B1756" s="12">
        <v>3</v>
      </c>
      <c r="C1756" s="155">
        <v>5</v>
      </c>
      <c r="D1756" s="12">
        <v>32</v>
      </c>
      <c r="E1756" s="13">
        <v>6</v>
      </c>
      <c r="F1756" s="12">
        <v>143</v>
      </c>
    </row>
    <row r="1757" spans="2:6" x14ac:dyDescent="0.4">
      <c r="B1757" s="12">
        <v>3</v>
      </c>
      <c r="C1757" s="155">
        <v>5</v>
      </c>
      <c r="D1757" s="12">
        <v>33</v>
      </c>
      <c r="E1757" s="13">
        <v>6</v>
      </c>
      <c r="F1757" s="12">
        <v>149</v>
      </c>
    </row>
    <row r="1758" spans="2:6" x14ac:dyDescent="0.4">
      <c r="B1758" s="12">
        <v>3</v>
      </c>
      <c r="C1758" s="155">
        <v>5</v>
      </c>
      <c r="D1758" s="12">
        <v>34</v>
      </c>
      <c r="E1758" s="13">
        <v>7</v>
      </c>
      <c r="F1758" s="12">
        <v>155</v>
      </c>
    </row>
    <row r="1759" spans="2:6" x14ac:dyDescent="0.4">
      <c r="B1759" s="12">
        <v>3</v>
      </c>
      <c r="C1759" s="155">
        <v>5</v>
      </c>
      <c r="D1759" s="12">
        <v>35</v>
      </c>
      <c r="E1759" s="13">
        <v>6</v>
      </c>
      <c r="F1759" s="12">
        <v>162</v>
      </c>
    </row>
    <row r="1760" spans="2:6" x14ac:dyDescent="0.4">
      <c r="B1760" s="12">
        <v>3</v>
      </c>
      <c r="C1760" s="155">
        <v>5</v>
      </c>
      <c r="D1760" s="12">
        <v>36</v>
      </c>
      <c r="E1760" s="13">
        <v>6</v>
      </c>
      <c r="F1760" s="12">
        <v>168</v>
      </c>
    </row>
    <row r="1761" spans="2:6" x14ac:dyDescent="0.4">
      <c r="B1761" s="12">
        <v>3</v>
      </c>
      <c r="C1761" s="155">
        <v>5</v>
      </c>
      <c r="D1761" s="12">
        <v>37</v>
      </c>
      <c r="E1761" s="13">
        <v>6</v>
      </c>
      <c r="F1761" s="12">
        <v>174</v>
      </c>
    </row>
    <row r="1762" spans="2:6" x14ac:dyDescent="0.4">
      <c r="B1762" s="12">
        <v>3</v>
      </c>
      <c r="C1762" s="155">
        <v>5</v>
      </c>
      <c r="D1762" s="12">
        <v>38</v>
      </c>
      <c r="E1762" s="13">
        <v>6</v>
      </c>
      <c r="F1762" s="12">
        <v>180</v>
      </c>
    </row>
    <row r="1763" spans="2:6" x14ac:dyDescent="0.4">
      <c r="B1763" s="12">
        <v>3</v>
      </c>
      <c r="C1763" s="155">
        <v>5</v>
      </c>
      <c r="D1763" s="12">
        <v>39</v>
      </c>
      <c r="E1763" s="13">
        <v>6</v>
      </c>
      <c r="F1763" s="12">
        <v>186</v>
      </c>
    </row>
    <row r="1764" spans="2:6" x14ac:dyDescent="0.4">
      <c r="B1764" s="12">
        <v>3</v>
      </c>
      <c r="C1764" s="155">
        <v>5</v>
      </c>
      <c r="D1764" s="12">
        <v>40</v>
      </c>
      <c r="E1764" s="13">
        <v>5</v>
      </c>
      <c r="F1764" s="12">
        <v>192</v>
      </c>
    </row>
    <row r="1765" spans="2:6" x14ac:dyDescent="0.4">
      <c r="B1765" s="12">
        <v>3</v>
      </c>
      <c r="C1765" s="155">
        <v>5</v>
      </c>
      <c r="D1765" s="12">
        <v>41</v>
      </c>
      <c r="E1765" s="13">
        <v>6</v>
      </c>
      <c r="F1765" s="12">
        <v>197</v>
      </c>
    </row>
    <row r="1766" spans="2:6" x14ac:dyDescent="0.4">
      <c r="B1766" s="12">
        <v>3</v>
      </c>
      <c r="C1766" s="155">
        <v>5</v>
      </c>
      <c r="D1766" s="12">
        <v>42</v>
      </c>
      <c r="E1766" s="13">
        <v>6</v>
      </c>
      <c r="F1766" s="12">
        <v>203</v>
      </c>
    </row>
    <row r="1767" spans="2:6" x14ac:dyDescent="0.4">
      <c r="B1767" s="12">
        <v>3</v>
      </c>
      <c r="C1767" s="155">
        <v>5</v>
      </c>
      <c r="D1767" s="12">
        <v>43</v>
      </c>
      <c r="E1767" s="13">
        <v>5</v>
      </c>
      <c r="F1767" s="12">
        <v>209</v>
      </c>
    </row>
    <row r="1768" spans="2:6" x14ac:dyDescent="0.4">
      <c r="B1768" s="12">
        <v>3</v>
      </c>
      <c r="C1768" s="155">
        <v>5</v>
      </c>
      <c r="D1768" s="12">
        <v>44</v>
      </c>
      <c r="E1768" s="13">
        <v>5</v>
      </c>
      <c r="F1768" s="12">
        <v>214</v>
      </c>
    </row>
    <row r="1769" spans="2:6" x14ac:dyDescent="0.4">
      <c r="B1769" s="12">
        <v>3</v>
      </c>
      <c r="C1769" s="155">
        <v>5</v>
      </c>
      <c r="D1769" s="12">
        <v>45</v>
      </c>
      <c r="E1769" s="13">
        <v>5</v>
      </c>
      <c r="F1769" s="12">
        <v>219</v>
      </c>
    </row>
    <row r="1770" spans="2:6" x14ac:dyDescent="0.4">
      <c r="B1770" s="12">
        <v>3</v>
      </c>
      <c r="C1770" s="155">
        <v>5</v>
      </c>
      <c r="D1770" s="12">
        <v>46</v>
      </c>
      <c r="E1770" s="13">
        <v>5</v>
      </c>
      <c r="F1770" s="12">
        <v>224</v>
      </c>
    </row>
    <row r="1771" spans="2:6" x14ac:dyDescent="0.4">
      <c r="B1771" s="12">
        <v>3</v>
      </c>
      <c r="C1771" s="155">
        <v>5</v>
      </c>
      <c r="D1771" s="12">
        <v>47</v>
      </c>
      <c r="E1771" s="13">
        <v>5</v>
      </c>
      <c r="F1771" s="12">
        <v>229</v>
      </c>
    </row>
    <row r="1772" spans="2:6" x14ac:dyDescent="0.4">
      <c r="B1772" s="12">
        <v>3</v>
      </c>
      <c r="C1772" s="155">
        <v>5</v>
      </c>
      <c r="D1772" s="12">
        <v>48</v>
      </c>
      <c r="E1772" s="13">
        <v>5</v>
      </c>
      <c r="F1772" s="12">
        <v>234</v>
      </c>
    </row>
    <row r="1773" spans="2:6" x14ac:dyDescent="0.4">
      <c r="B1773" s="12">
        <v>3</v>
      </c>
      <c r="C1773" s="155">
        <v>5</v>
      </c>
      <c r="D1773" s="12">
        <v>49</v>
      </c>
      <c r="E1773" s="13">
        <v>5</v>
      </c>
      <c r="F1773" s="12">
        <v>239</v>
      </c>
    </row>
    <row r="1774" spans="2:6" x14ac:dyDescent="0.4">
      <c r="B1774" s="12">
        <v>3</v>
      </c>
      <c r="C1774" s="155">
        <v>5</v>
      </c>
      <c r="D1774" s="12">
        <v>50</v>
      </c>
      <c r="E1774" s="13">
        <v>4</v>
      </c>
      <c r="F1774" s="12">
        <v>244</v>
      </c>
    </row>
    <row r="1775" spans="2:6" x14ac:dyDescent="0.4">
      <c r="B1775" s="12">
        <v>3</v>
      </c>
      <c r="C1775" s="155">
        <v>5</v>
      </c>
      <c r="D1775" s="12">
        <v>51</v>
      </c>
      <c r="E1775" s="13">
        <v>5</v>
      </c>
      <c r="F1775" s="12">
        <v>248</v>
      </c>
    </row>
    <row r="1776" spans="2:6" x14ac:dyDescent="0.4">
      <c r="B1776" s="12">
        <v>3</v>
      </c>
      <c r="C1776" s="155">
        <v>5</v>
      </c>
      <c r="D1776" s="12">
        <v>52</v>
      </c>
      <c r="E1776" s="13">
        <v>4</v>
      </c>
      <c r="F1776" s="12">
        <v>253</v>
      </c>
    </row>
    <row r="1777" spans="2:6" x14ac:dyDescent="0.4">
      <c r="B1777" s="12">
        <v>3</v>
      </c>
      <c r="C1777" s="155">
        <v>5</v>
      </c>
      <c r="D1777" s="12">
        <v>53</v>
      </c>
      <c r="E1777" s="13">
        <v>4</v>
      </c>
      <c r="F1777" s="12">
        <v>257</v>
      </c>
    </row>
    <row r="1778" spans="2:6" x14ac:dyDescent="0.4">
      <c r="B1778" s="12">
        <v>3</v>
      </c>
      <c r="C1778" s="155">
        <v>5</v>
      </c>
      <c r="D1778" s="12">
        <v>54</v>
      </c>
      <c r="E1778" s="13">
        <v>5</v>
      </c>
      <c r="F1778" s="12">
        <v>261</v>
      </c>
    </row>
    <row r="1779" spans="2:6" x14ac:dyDescent="0.4">
      <c r="B1779" s="12">
        <v>3</v>
      </c>
      <c r="C1779" s="155">
        <v>5</v>
      </c>
      <c r="D1779" s="12">
        <v>55</v>
      </c>
      <c r="E1779" s="13">
        <v>4</v>
      </c>
      <c r="F1779" s="12">
        <v>266</v>
      </c>
    </row>
    <row r="1780" spans="2:6" x14ac:dyDescent="0.4">
      <c r="B1780" s="12">
        <v>3</v>
      </c>
      <c r="C1780" s="155">
        <v>5</v>
      </c>
      <c r="D1780" s="12">
        <v>56</v>
      </c>
      <c r="E1780" s="13">
        <v>4</v>
      </c>
      <c r="F1780" s="12">
        <v>270</v>
      </c>
    </row>
    <row r="1781" spans="2:6" x14ac:dyDescent="0.4">
      <c r="B1781" s="12">
        <v>3</v>
      </c>
      <c r="C1781" s="155">
        <v>5</v>
      </c>
      <c r="D1781" s="12">
        <v>57</v>
      </c>
      <c r="E1781" s="13">
        <v>3</v>
      </c>
      <c r="F1781" s="12">
        <v>274</v>
      </c>
    </row>
    <row r="1782" spans="2:6" x14ac:dyDescent="0.4">
      <c r="B1782" s="12">
        <v>3</v>
      </c>
      <c r="C1782" s="155">
        <v>5</v>
      </c>
      <c r="D1782" s="12">
        <v>58</v>
      </c>
      <c r="E1782" s="13">
        <v>4</v>
      </c>
      <c r="F1782" s="12">
        <v>277</v>
      </c>
    </row>
    <row r="1783" spans="2:6" x14ac:dyDescent="0.4">
      <c r="B1783" s="12">
        <v>3</v>
      </c>
      <c r="C1783" s="155">
        <v>5</v>
      </c>
      <c r="D1783" s="12">
        <v>59</v>
      </c>
      <c r="E1783" s="13">
        <v>4</v>
      </c>
      <c r="F1783" s="12">
        <v>281</v>
      </c>
    </row>
    <row r="1784" spans="2:6" x14ac:dyDescent="0.4">
      <c r="B1784" s="12">
        <v>3</v>
      </c>
      <c r="C1784" s="155">
        <v>5</v>
      </c>
      <c r="D1784" s="12">
        <v>60</v>
      </c>
      <c r="E1784" s="13">
        <v>3</v>
      </c>
      <c r="F1784" s="12">
        <v>285</v>
      </c>
    </row>
    <row r="1785" spans="2:6" x14ac:dyDescent="0.4">
      <c r="B1785" s="12">
        <v>3</v>
      </c>
      <c r="C1785" s="155">
        <v>5</v>
      </c>
      <c r="D1785" s="12">
        <v>61</v>
      </c>
      <c r="E1785" s="13">
        <v>3</v>
      </c>
      <c r="F1785" s="12">
        <v>288</v>
      </c>
    </row>
    <row r="1786" spans="2:6" x14ac:dyDescent="0.4">
      <c r="B1786" s="12">
        <v>3</v>
      </c>
      <c r="C1786" s="155">
        <v>5</v>
      </c>
      <c r="D1786" s="12">
        <v>62</v>
      </c>
      <c r="E1786" s="13">
        <v>4</v>
      </c>
      <c r="F1786" s="12">
        <v>291</v>
      </c>
    </row>
    <row r="1787" spans="2:6" x14ac:dyDescent="0.4">
      <c r="B1787" s="12">
        <v>3</v>
      </c>
      <c r="C1787" s="155">
        <v>5</v>
      </c>
      <c r="D1787" s="12">
        <v>63</v>
      </c>
      <c r="E1787" s="13">
        <v>3</v>
      </c>
      <c r="F1787" s="12">
        <v>295</v>
      </c>
    </row>
    <row r="1788" spans="2:6" x14ac:dyDescent="0.4">
      <c r="B1788" s="12">
        <v>3</v>
      </c>
      <c r="C1788" s="155">
        <v>5</v>
      </c>
      <c r="D1788" s="12">
        <v>64</v>
      </c>
      <c r="E1788" s="13">
        <v>3</v>
      </c>
      <c r="F1788" s="12">
        <v>298</v>
      </c>
    </row>
    <row r="1789" spans="2:6" x14ac:dyDescent="0.4">
      <c r="B1789" s="12">
        <v>3</v>
      </c>
      <c r="C1789" s="155">
        <v>5</v>
      </c>
      <c r="D1789" s="12">
        <v>65</v>
      </c>
      <c r="E1789" s="13">
        <v>3</v>
      </c>
      <c r="F1789" s="12">
        <v>301</v>
      </c>
    </row>
    <row r="1790" spans="2:6" x14ac:dyDescent="0.4">
      <c r="B1790" s="12">
        <v>3</v>
      </c>
      <c r="C1790" s="155">
        <v>5</v>
      </c>
      <c r="D1790" s="12">
        <v>66</v>
      </c>
      <c r="E1790" s="13">
        <v>3</v>
      </c>
      <c r="F1790" s="12">
        <v>304</v>
      </c>
    </row>
    <row r="1791" spans="2:6" x14ac:dyDescent="0.4">
      <c r="B1791" s="12">
        <v>3</v>
      </c>
      <c r="C1791" s="155">
        <v>5</v>
      </c>
      <c r="D1791" s="12">
        <v>67</v>
      </c>
      <c r="E1791" s="13">
        <v>3</v>
      </c>
      <c r="F1791" s="12">
        <v>307</v>
      </c>
    </row>
    <row r="1792" spans="2:6" x14ac:dyDescent="0.4">
      <c r="B1792" s="12">
        <v>3</v>
      </c>
      <c r="C1792" s="155">
        <v>5</v>
      </c>
      <c r="D1792" s="12">
        <v>68</v>
      </c>
      <c r="E1792" s="13">
        <v>2</v>
      </c>
      <c r="F1792" s="12">
        <v>310</v>
      </c>
    </row>
    <row r="1793" spans="2:6" x14ac:dyDescent="0.4">
      <c r="B1793" s="12">
        <v>3</v>
      </c>
      <c r="C1793" s="155">
        <v>5</v>
      </c>
      <c r="D1793" s="12">
        <v>69</v>
      </c>
      <c r="E1793" s="13">
        <v>3</v>
      </c>
      <c r="F1793" s="12">
        <v>312</v>
      </c>
    </row>
    <row r="1794" spans="2:6" x14ac:dyDescent="0.4">
      <c r="B1794" s="12">
        <v>3</v>
      </c>
      <c r="C1794" s="155">
        <v>5</v>
      </c>
      <c r="D1794" s="12">
        <v>70</v>
      </c>
      <c r="E1794" s="13">
        <v>3</v>
      </c>
      <c r="F1794" s="12">
        <v>315</v>
      </c>
    </row>
    <row r="1795" spans="2:6" x14ac:dyDescent="0.4">
      <c r="B1795" s="12">
        <v>3</v>
      </c>
      <c r="C1795" s="155">
        <v>5</v>
      </c>
      <c r="D1795" s="12">
        <v>71</v>
      </c>
      <c r="E1795" s="13">
        <v>2</v>
      </c>
      <c r="F1795" s="12">
        <v>318</v>
      </c>
    </row>
    <row r="1796" spans="2:6" x14ac:dyDescent="0.4">
      <c r="B1796" s="12">
        <v>3</v>
      </c>
      <c r="C1796" s="155">
        <v>5</v>
      </c>
      <c r="D1796" s="12">
        <v>72</v>
      </c>
      <c r="E1796" s="13">
        <v>2</v>
      </c>
      <c r="F1796" s="12">
        <v>320</v>
      </c>
    </row>
    <row r="1797" spans="2:6" x14ac:dyDescent="0.4">
      <c r="B1797" s="12">
        <v>3</v>
      </c>
      <c r="C1797" s="155">
        <v>5</v>
      </c>
      <c r="D1797" s="12">
        <v>73</v>
      </c>
      <c r="E1797" s="13">
        <v>3</v>
      </c>
      <c r="F1797" s="12">
        <v>322</v>
      </c>
    </row>
    <row r="1798" spans="2:6" x14ac:dyDescent="0.4">
      <c r="B1798" s="12">
        <v>3</v>
      </c>
      <c r="C1798" s="155">
        <v>5</v>
      </c>
      <c r="D1798" s="12">
        <v>74</v>
      </c>
      <c r="E1798" s="13">
        <v>2</v>
      </c>
      <c r="F1798" s="12">
        <v>325</v>
      </c>
    </row>
    <row r="1799" spans="2:6" x14ac:dyDescent="0.4">
      <c r="B1799" s="12">
        <v>3</v>
      </c>
      <c r="C1799" s="155">
        <v>5</v>
      </c>
      <c r="D1799" s="12">
        <v>75</v>
      </c>
      <c r="E1799" s="13">
        <v>2</v>
      </c>
      <c r="F1799" s="12">
        <v>327</v>
      </c>
    </row>
    <row r="1800" spans="2:6" x14ac:dyDescent="0.4">
      <c r="B1800" s="12">
        <v>3</v>
      </c>
      <c r="C1800" s="155">
        <v>5</v>
      </c>
      <c r="D1800" s="12">
        <v>76</v>
      </c>
      <c r="E1800" s="13">
        <v>2</v>
      </c>
      <c r="F1800" s="12">
        <v>329</v>
      </c>
    </row>
    <row r="1801" spans="2:6" x14ac:dyDescent="0.4">
      <c r="B1801" s="12">
        <v>3</v>
      </c>
      <c r="C1801" s="155">
        <v>5</v>
      </c>
      <c r="D1801" s="12">
        <v>77</v>
      </c>
      <c r="E1801" s="13">
        <v>2</v>
      </c>
      <c r="F1801" s="12">
        <v>331</v>
      </c>
    </row>
    <row r="1802" spans="2:6" x14ac:dyDescent="0.4">
      <c r="B1802" s="12">
        <v>3</v>
      </c>
      <c r="C1802" s="155">
        <v>5</v>
      </c>
      <c r="D1802" s="12">
        <v>78</v>
      </c>
      <c r="E1802" s="13">
        <v>2</v>
      </c>
      <c r="F1802" s="12">
        <v>333</v>
      </c>
    </row>
    <row r="1803" spans="2:6" x14ac:dyDescent="0.4">
      <c r="B1803" s="12">
        <v>3</v>
      </c>
      <c r="C1803" s="155">
        <v>5</v>
      </c>
      <c r="D1803" s="12">
        <v>79</v>
      </c>
      <c r="E1803" s="13">
        <v>2</v>
      </c>
      <c r="F1803" s="12">
        <v>335</v>
      </c>
    </row>
    <row r="1804" spans="2:6" x14ac:dyDescent="0.4">
      <c r="B1804" s="12">
        <v>3</v>
      </c>
      <c r="C1804" s="155">
        <v>5</v>
      </c>
      <c r="D1804" s="12">
        <v>80</v>
      </c>
      <c r="E1804" s="13">
        <v>2</v>
      </c>
      <c r="F1804" s="12">
        <v>337</v>
      </c>
    </row>
    <row r="1805" spans="2:6" x14ac:dyDescent="0.4">
      <c r="B1805" s="12">
        <v>3</v>
      </c>
      <c r="C1805" s="155">
        <v>5</v>
      </c>
      <c r="D1805" s="12">
        <v>81</v>
      </c>
      <c r="E1805" s="13">
        <v>2</v>
      </c>
      <c r="F1805" s="12">
        <v>339</v>
      </c>
    </row>
    <row r="1806" spans="2:6" x14ac:dyDescent="0.4">
      <c r="B1806" s="12">
        <v>3</v>
      </c>
      <c r="C1806" s="155">
        <v>5</v>
      </c>
      <c r="D1806" s="12">
        <v>82</v>
      </c>
      <c r="E1806" s="13">
        <v>1</v>
      </c>
      <c r="F1806" s="12">
        <v>341</v>
      </c>
    </row>
    <row r="1807" spans="2:6" x14ac:dyDescent="0.4">
      <c r="B1807" s="12">
        <v>3</v>
      </c>
      <c r="C1807" s="155">
        <v>5</v>
      </c>
      <c r="D1807" s="12">
        <v>83</v>
      </c>
      <c r="E1807" s="13">
        <v>2</v>
      </c>
      <c r="F1807" s="12">
        <v>342</v>
      </c>
    </row>
    <row r="1808" spans="2:6" x14ac:dyDescent="0.4">
      <c r="B1808" s="12">
        <v>3</v>
      </c>
      <c r="C1808" s="155">
        <v>5</v>
      </c>
      <c r="D1808" s="12">
        <v>84</v>
      </c>
      <c r="E1808" s="13">
        <v>2</v>
      </c>
      <c r="F1808" s="12">
        <v>344</v>
      </c>
    </row>
    <row r="1809" spans="2:6" x14ac:dyDescent="0.4">
      <c r="B1809" s="12">
        <v>3</v>
      </c>
      <c r="C1809" s="155">
        <v>5</v>
      </c>
      <c r="D1809" s="12">
        <v>85</v>
      </c>
      <c r="E1809" s="13">
        <v>1</v>
      </c>
      <c r="F1809" s="12">
        <v>346</v>
      </c>
    </row>
    <row r="1810" spans="2:6" x14ac:dyDescent="0.4">
      <c r="B1810" s="12">
        <v>3</v>
      </c>
      <c r="C1810" s="155">
        <v>5</v>
      </c>
      <c r="D1810" s="12">
        <v>86</v>
      </c>
      <c r="E1810" s="13">
        <v>2</v>
      </c>
      <c r="F1810" s="12">
        <v>347</v>
      </c>
    </row>
    <row r="1811" spans="2:6" x14ac:dyDescent="0.4">
      <c r="B1811" s="12">
        <v>3</v>
      </c>
      <c r="C1811" s="155">
        <v>5</v>
      </c>
      <c r="D1811" s="12">
        <v>87</v>
      </c>
      <c r="E1811" s="13">
        <v>1</v>
      </c>
      <c r="F1811" s="12">
        <v>349</v>
      </c>
    </row>
    <row r="1812" spans="2:6" x14ac:dyDescent="0.4">
      <c r="B1812" s="12">
        <v>3</v>
      </c>
      <c r="C1812" s="155">
        <v>5</v>
      </c>
      <c r="D1812" s="12">
        <v>88</v>
      </c>
      <c r="E1812" s="13">
        <v>2</v>
      </c>
      <c r="F1812" s="12">
        <v>350</v>
      </c>
    </row>
    <row r="1813" spans="2:6" x14ac:dyDescent="0.4">
      <c r="B1813" s="12">
        <v>3</v>
      </c>
      <c r="C1813" s="155">
        <v>5</v>
      </c>
      <c r="D1813" s="12">
        <v>89</v>
      </c>
      <c r="E1813" s="13">
        <v>1</v>
      </c>
      <c r="F1813" s="12">
        <v>352</v>
      </c>
    </row>
    <row r="1814" spans="2:6" x14ac:dyDescent="0.4">
      <c r="B1814" s="12">
        <v>3</v>
      </c>
      <c r="C1814" s="155">
        <v>5</v>
      </c>
      <c r="D1814" s="12">
        <v>90</v>
      </c>
      <c r="E1814" s="13">
        <v>1</v>
      </c>
      <c r="F1814" s="12">
        <v>353</v>
      </c>
    </row>
    <row r="1815" spans="2:6" x14ac:dyDescent="0.4">
      <c r="B1815" s="12">
        <v>3</v>
      </c>
      <c r="C1815" s="155">
        <v>5</v>
      </c>
      <c r="D1815" s="12">
        <v>91</v>
      </c>
      <c r="E1815" s="13">
        <v>1</v>
      </c>
      <c r="F1815" s="12">
        <v>354</v>
      </c>
    </row>
    <row r="1816" spans="2:6" x14ac:dyDescent="0.4">
      <c r="B1816" s="12">
        <v>3</v>
      </c>
      <c r="C1816" s="155">
        <v>5</v>
      </c>
      <c r="D1816" s="12">
        <v>92</v>
      </c>
      <c r="E1816" s="13">
        <v>2</v>
      </c>
      <c r="F1816" s="12">
        <v>355</v>
      </c>
    </row>
    <row r="1817" spans="2:6" x14ac:dyDescent="0.4">
      <c r="B1817" s="12">
        <v>3</v>
      </c>
      <c r="C1817" s="155">
        <v>5</v>
      </c>
      <c r="D1817" s="12">
        <v>93</v>
      </c>
      <c r="E1817" s="13">
        <v>1</v>
      </c>
      <c r="F1817" s="12">
        <v>357</v>
      </c>
    </row>
    <row r="1818" spans="2:6" x14ac:dyDescent="0.4">
      <c r="B1818" s="12">
        <v>3</v>
      </c>
      <c r="C1818" s="155">
        <v>5</v>
      </c>
      <c r="D1818" s="12">
        <v>94</v>
      </c>
      <c r="E1818" s="13">
        <v>1</v>
      </c>
      <c r="F1818" s="12">
        <v>358</v>
      </c>
    </row>
    <row r="1819" spans="2:6" x14ac:dyDescent="0.4">
      <c r="B1819" s="12">
        <v>3</v>
      </c>
      <c r="C1819" s="155">
        <v>5</v>
      </c>
      <c r="D1819" s="12">
        <v>95</v>
      </c>
      <c r="E1819" s="13">
        <v>1</v>
      </c>
      <c r="F1819" s="12">
        <v>359</v>
      </c>
    </row>
    <row r="1820" spans="2:6" x14ac:dyDescent="0.4">
      <c r="B1820" s="12">
        <v>3</v>
      </c>
      <c r="C1820" s="155">
        <v>5</v>
      </c>
      <c r="D1820" s="12">
        <v>96</v>
      </c>
      <c r="E1820" s="13">
        <v>1</v>
      </c>
      <c r="F1820" s="12">
        <v>360</v>
      </c>
    </row>
    <row r="1821" spans="2:6" x14ac:dyDescent="0.4">
      <c r="B1821" s="12">
        <v>3</v>
      </c>
      <c r="C1821" s="155">
        <v>5</v>
      </c>
      <c r="D1821" s="12">
        <v>97</v>
      </c>
      <c r="E1821" s="13">
        <v>1</v>
      </c>
      <c r="F1821" s="12">
        <v>361</v>
      </c>
    </row>
    <row r="1822" spans="2:6" x14ac:dyDescent="0.4">
      <c r="B1822" s="12">
        <v>3</v>
      </c>
      <c r="C1822" s="155">
        <v>5</v>
      </c>
      <c r="D1822" s="12">
        <v>98</v>
      </c>
      <c r="E1822" s="13">
        <v>1</v>
      </c>
      <c r="F1822" s="12">
        <v>362</v>
      </c>
    </row>
    <row r="1823" spans="2:6" x14ac:dyDescent="0.4">
      <c r="B1823" s="12">
        <v>3</v>
      </c>
      <c r="C1823" s="155">
        <v>5</v>
      </c>
      <c r="D1823" s="12">
        <v>99</v>
      </c>
      <c r="E1823" s="13">
        <v>1</v>
      </c>
      <c r="F1823" s="12">
        <v>363</v>
      </c>
    </row>
    <row r="1824" spans="2:6" x14ac:dyDescent="0.4">
      <c r="B1824" s="12">
        <v>3</v>
      </c>
      <c r="C1824" s="155">
        <v>5</v>
      </c>
      <c r="D1824" s="12">
        <v>100</v>
      </c>
      <c r="E1824" s="13">
        <v>1</v>
      </c>
      <c r="F1824" s="12">
        <v>364</v>
      </c>
    </row>
    <row r="1825" spans="2:6" x14ac:dyDescent="0.4">
      <c r="B1825" s="12">
        <v>3</v>
      </c>
      <c r="C1825" s="155">
        <v>5</v>
      </c>
      <c r="D1825" s="12">
        <v>101</v>
      </c>
      <c r="E1825" s="13">
        <v>1</v>
      </c>
      <c r="F1825" s="12">
        <v>365</v>
      </c>
    </row>
    <row r="1826" spans="2:6" x14ac:dyDescent="0.4">
      <c r="B1826" s="12">
        <v>3</v>
      </c>
      <c r="C1826" s="155">
        <v>5</v>
      </c>
      <c r="D1826" s="12">
        <v>102</v>
      </c>
      <c r="E1826" s="13">
        <v>1</v>
      </c>
      <c r="F1826" s="12">
        <v>366</v>
      </c>
    </row>
    <row r="1827" spans="2:6" x14ac:dyDescent="0.4">
      <c r="B1827" s="12">
        <v>3</v>
      </c>
      <c r="C1827" s="155">
        <v>5</v>
      </c>
      <c r="D1827" s="12">
        <v>103</v>
      </c>
      <c r="E1827" s="13">
        <v>1</v>
      </c>
      <c r="F1827" s="12">
        <v>367</v>
      </c>
    </row>
    <row r="1828" spans="2:6" x14ac:dyDescent="0.4">
      <c r="B1828" s="12">
        <v>3</v>
      </c>
      <c r="C1828" s="155">
        <v>5</v>
      </c>
      <c r="D1828" s="12">
        <v>104</v>
      </c>
      <c r="E1828" s="13">
        <v>1</v>
      </c>
      <c r="F1828" s="12">
        <v>368</v>
      </c>
    </row>
    <row r="1829" spans="2:6" x14ac:dyDescent="0.4">
      <c r="B1829" s="12">
        <v>3</v>
      </c>
      <c r="C1829" s="155">
        <v>5</v>
      </c>
      <c r="D1829" s="12">
        <v>105</v>
      </c>
      <c r="E1829" s="13">
        <v>1</v>
      </c>
      <c r="F1829" s="12">
        <v>368</v>
      </c>
    </row>
    <row r="1830" spans="2:6" x14ac:dyDescent="0.4">
      <c r="B1830" s="12">
        <v>3</v>
      </c>
      <c r="C1830" s="155">
        <v>5</v>
      </c>
      <c r="D1830" s="12">
        <v>106</v>
      </c>
      <c r="E1830" s="13">
        <v>1</v>
      </c>
      <c r="F1830" s="12">
        <v>369</v>
      </c>
    </row>
    <row r="1831" spans="2:6" x14ac:dyDescent="0.4">
      <c r="B1831" s="12">
        <v>3</v>
      </c>
      <c r="C1831" s="155">
        <v>5</v>
      </c>
      <c r="D1831" s="12">
        <v>107</v>
      </c>
      <c r="E1831" s="13">
        <v>1</v>
      </c>
      <c r="F1831" s="12">
        <v>370</v>
      </c>
    </row>
    <row r="1832" spans="2:6" x14ac:dyDescent="0.4">
      <c r="B1832" s="12">
        <v>3</v>
      </c>
      <c r="C1832" s="155">
        <v>5</v>
      </c>
      <c r="D1832" s="12">
        <v>108</v>
      </c>
      <c r="E1832" s="13">
        <v>1</v>
      </c>
      <c r="F1832" s="12">
        <v>371</v>
      </c>
    </row>
    <row r="1833" spans="2:6" x14ac:dyDescent="0.4">
      <c r="B1833" s="12">
        <v>3</v>
      </c>
      <c r="C1833" s="155">
        <v>5</v>
      </c>
      <c r="D1833" s="12">
        <v>109</v>
      </c>
      <c r="E1833" s="13">
        <v>1</v>
      </c>
      <c r="F1833" s="12">
        <v>371</v>
      </c>
    </row>
    <row r="1834" spans="2:6" x14ac:dyDescent="0.4">
      <c r="B1834" s="12">
        <v>3</v>
      </c>
      <c r="C1834" s="155">
        <v>5</v>
      </c>
      <c r="D1834" s="12">
        <v>110</v>
      </c>
      <c r="E1834" s="13">
        <v>1</v>
      </c>
      <c r="F1834" s="12">
        <v>372</v>
      </c>
    </row>
    <row r="1835" spans="2:6" x14ac:dyDescent="0.4">
      <c r="B1835" s="12">
        <v>3</v>
      </c>
      <c r="C1835" s="155">
        <v>5</v>
      </c>
      <c r="D1835" s="12">
        <v>111</v>
      </c>
      <c r="E1835" s="13">
        <v>1</v>
      </c>
      <c r="F1835" s="12">
        <v>372</v>
      </c>
    </row>
    <row r="1836" spans="2:6" x14ac:dyDescent="0.4">
      <c r="B1836" s="12">
        <v>3</v>
      </c>
      <c r="C1836" s="155">
        <v>5</v>
      </c>
      <c r="D1836" s="12">
        <v>112</v>
      </c>
      <c r="E1836" s="13">
        <v>1</v>
      </c>
      <c r="F1836" s="12">
        <v>373</v>
      </c>
    </row>
    <row r="1837" spans="2:6" x14ac:dyDescent="0.4">
      <c r="B1837" s="12">
        <v>3</v>
      </c>
      <c r="C1837" s="155">
        <v>5</v>
      </c>
      <c r="D1837" s="12">
        <v>113</v>
      </c>
      <c r="E1837" s="13">
        <v>1</v>
      </c>
      <c r="F1837" s="12">
        <v>374</v>
      </c>
    </row>
    <row r="1838" spans="2:6" x14ac:dyDescent="0.4">
      <c r="B1838" s="12">
        <v>3</v>
      </c>
      <c r="C1838" s="155">
        <v>5</v>
      </c>
      <c r="D1838" s="12">
        <v>114</v>
      </c>
      <c r="E1838" s="13">
        <v>1</v>
      </c>
      <c r="F1838" s="12">
        <v>374</v>
      </c>
    </row>
    <row r="1839" spans="2:6" x14ac:dyDescent="0.4">
      <c r="B1839" s="12">
        <v>3</v>
      </c>
      <c r="C1839" s="155">
        <v>5</v>
      </c>
      <c r="D1839" s="12">
        <v>115</v>
      </c>
      <c r="E1839" s="13">
        <v>1</v>
      </c>
      <c r="F1839" s="12">
        <v>375</v>
      </c>
    </row>
    <row r="1840" spans="2:6" x14ac:dyDescent="0.4">
      <c r="B1840" s="12">
        <v>3</v>
      </c>
      <c r="C1840" s="155">
        <v>5</v>
      </c>
      <c r="D1840" s="12">
        <v>116</v>
      </c>
      <c r="E1840" s="13">
        <v>1</v>
      </c>
      <c r="F1840" s="12">
        <v>375</v>
      </c>
    </row>
    <row r="1841" spans="2:6" x14ac:dyDescent="0.4">
      <c r="B1841" s="12">
        <v>3</v>
      </c>
      <c r="C1841" s="155">
        <v>5</v>
      </c>
      <c r="D1841" s="12">
        <v>117</v>
      </c>
      <c r="E1841" s="13">
        <v>1</v>
      </c>
      <c r="F1841" s="12">
        <v>376</v>
      </c>
    </row>
    <row r="1842" spans="2:6" x14ac:dyDescent="0.4">
      <c r="B1842" s="12">
        <v>3</v>
      </c>
      <c r="C1842" s="155">
        <v>5</v>
      </c>
      <c r="D1842" s="12">
        <v>118</v>
      </c>
      <c r="E1842" s="13">
        <v>1</v>
      </c>
      <c r="F1842" s="12">
        <v>376</v>
      </c>
    </row>
    <row r="1843" spans="2:6" x14ac:dyDescent="0.4">
      <c r="B1843" s="12">
        <v>3</v>
      </c>
      <c r="C1843" s="155">
        <v>5</v>
      </c>
      <c r="D1843" s="12">
        <v>119</v>
      </c>
      <c r="E1843" s="13">
        <v>1</v>
      </c>
      <c r="F1843" s="12">
        <v>377</v>
      </c>
    </row>
    <row r="1844" spans="2:6" x14ac:dyDescent="0.4">
      <c r="B1844" s="12">
        <v>3</v>
      </c>
      <c r="C1844" s="155">
        <v>5</v>
      </c>
      <c r="D1844" s="12">
        <v>120</v>
      </c>
      <c r="E1844" s="13">
        <v>1</v>
      </c>
      <c r="F1844" s="12">
        <v>377</v>
      </c>
    </row>
    <row r="1845" spans="2:6" x14ac:dyDescent="0.4">
      <c r="B1845" s="12">
        <v>3</v>
      </c>
      <c r="C1845" s="155">
        <v>5</v>
      </c>
      <c r="D1845" s="12">
        <v>121</v>
      </c>
      <c r="E1845" s="13">
        <v>1</v>
      </c>
      <c r="F1845" s="12">
        <v>378</v>
      </c>
    </row>
    <row r="1846" spans="2:6" x14ac:dyDescent="0.4">
      <c r="B1846" s="12">
        <v>3</v>
      </c>
      <c r="C1846" s="155">
        <v>5</v>
      </c>
      <c r="D1846" s="12">
        <v>122</v>
      </c>
      <c r="E1846" s="13">
        <v>1</v>
      </c>
      <c r="F1846" s="12">
        <v>378</v>
      </c>
    </row>
    <row r="1847" spans="2:6" x14ac:dyDescent="0.4">
      <c r="B1847" s="12">
        <v>3</v>
      </c>
      <c r="C1847" s="155">
        <v>5</v>
      </c>
      <c r="D1847" s="12">
        <v>123</v>
      </c>
      <c r="E1847" s="13">
        <v>1</v>
      </c>
      <c r="F1847" s="12">
        <v>379</v>
      </c>
    </row>
    <row r="1848" spans="2:6" x14ac:dyDescent="0.4">
      <c r="B1848" s="12">
        <v>3</v>
      </c>
      <c r="C1848" s="155">
        <v>5</v>
      </c>
      <c r="D1848" s="12">
        <v>124</v>
      </c>
      <c r="E1848" s="13">
        <v>1</v>
      </c>
      <c r="F1848" s="12">
        <v>379</v>
      </c>
    </row>
    <row r="1849" spans="2:6" x14ac:dyDescent="0.4">
      <c r="B1849" s="12">
        <v>3</v>
      </c>
      <c r="C1849" s="155">
        <v>5</v>
      </c>
      <c r="D1849" s="12">
        <v>125</v>
      </c>
      <c r="E1849" s="13">
        <v>1</v>
      </c>
      <c r="F1849" s="12">
        <v>379</v>
      </c>
    </row>
    <row r="1850" spans="2:6" x14ac:dyDescent="0.4">
      <c r="B1850" s="12">
        <v>3</v>
      </c>
      <c r="C1850" s="155">
        <v>5</v>
      </c>
      <c r="D1850" s="12">
        <v>126</v>
      </c>
      <c r="E1850" s="13">
        <v>1</v>
      </c>
      <c r="F1850" s="12">
        <v>380</v>
      </c>
    </row>
    <row r="1851" spans="2:6" x14ac:dyDescent="0.4">
      <c r="B1851" s="12">
        <v>3</v>
      </c>
      <c r="C1851" s="155">
        <v>5</v>
      </c>
      <c r="D1851" s="12">
        <v>127</v>
      </c>
      <c r="E1851" s="13">
        <v>1</v>
      </c>
      <c r="F1851" s="12">
        <v>380</v>
      </c>
    </row>
    <row r="1852" spans="2:6" x14ac:dyDescent="0.4">
      <c r="B1852" s="12">
        <v>3</v>
      </c>
      <c r="C1852" s="155">
        <v>5</v>
      </c>
      <c r="D1852" s="12">
        <v>128</v>
      </c>
      <c r="E1852" s="13">
        <v>1</v>
      </c>
      <c r="F1852" s="12">
        <v>380</v>
      </c>
    </row>
    <row r="1853" spans="2:6" x14ac:dyDescent="0.4">
      <c r="B1853" s="12">
        <v>3</v>
      </c>
      <c r="C1853" s="155">
        <v>5</v>
      </c>
      <c r="D1853" s="12">
        <v>129</v>
      </c>
      <c r="E1853" s="13">
        <v>1</v>
      </c>
      <c r="F1853" s="12">
        <v>381</v>
      </c>
    </row>
    <row r="1854" spans="2:6" x14ac:dyDescent="0.4">
      <c r="B1854" s="12">
        <v>3</v>
      </c>
      <c r="C1854" s="155">
        <v>5</v>
      </c>
      <c r="D1854" s="12">
        <v>130</v>
      </c>
      <c r="E1854" s="13">
        <v>1</v>
      </c>
      <c r="F1854" s="12">
        <v>381</v>
      </c>
    </row>
    <row r="1855" spans="2:6" x14ac:dyDescent="0.4">
      <c r="B1855" s="12">
        <v>3</v>
      </c>
      <c r="C1855" s="155">
        <v>5</v>
      </c>
      <c r="D1855" s="12">
        <v>131</v>
      </c>
      <c r="E1855" s="13">
        <v>1</v>
      </c>
      <c r="F1855" s="12">
        <v>381</v>
      </c>
    </row>
    <row r="1856" spans="2:6" x14ac:dyDescent="0.4">
      <c r="B1856" s="12">
        <v>3</v>
      </c>
      <c r="C1856" s="155">
        <v>5</v>
      </c>
      <c r="D1856" s="12">
        <v>132</v>
      </c>
      <c r="E1856" s="13">
        <v>1</v>
      </c>
      <c r="F1856" s="12">
        <v>382</v>
      </c>
    </row>
    <row r="1857" spans="2:6" x14ac:dyDescent="0.4">
      <c r="B1857" s="12">
        <v>3</v>
      </c>
      <c r="C1857" s="155">
        <v>5</v>
      </c>
      <c r="D1857" s="12">
        <v>133</v>
      </c>
      <c r="E1857" s="13">
        <v>1</v>
      </c>
      <c r="F1857" s="12">
        <v>382</v>
      </c>
    </row>
    <row r="1858" spans="2:6" x14ac:dyDescent="0.4">
      <c r="B1858" s="12">
        <v>3</v>
      </c>
      <c r="C1858" s="155">
        <v>5</v>
      </c>
      <c r="D1858" s="12">
        <v>134</v>
      </c>
      <c r="E1858" s="13">
        <v>1</v>
      </c>
      <c r="F1858" s="12">
        <v>382</v>
      </c>
    </row>
    <row r="1859" spans="2:6" x14ac:dyDescent="0.4">
      <c r="B1859" s="12">
        <v>3</v>
      </c>
      <c r="C1859" s="155">
        <v>5</v>
      </c>
      <c r="D1859" s="12">
        <v>135</v>
      </c>
      <c r="E1859" s="13">
        <v>1</v>
      </c>
      <c r="F1859" s="12">
        <v>382</v>
      </c>
    </row>
    <row r="1860" spans="2:6" x14ac:dyDescent="0.4">
      <c r="B1860" s="12">
        <v>3</v>
      </c>
      <c r="C1860" s="155">
        <v>5</v>
      </c>
      <c r="D1860" s="12">
        <v>136</v>
      </c>
      <c r="E1860" s="13">
        <v>1</v>
      </c>
      <c r="F1860" s="12">
        <v>383</v>
      </c>
    </row>
    <row r="1861" spans="2:6" x14ac:dyDescent="0.4">
      <c r="B1861" s="12">
        <v>3</v>
      </c>
      <c r="C1861" s="155">
        <v>5</v>
      </c>
      <c r="D1861" s="12">
        <v>137</v>
      </c>
      <c r="E1861" s="13">
        <v>1</v>
      </c>
      <c r="F1861" s="12">
        <v>383</v>
      </c>
    </row>
    <row r="1862" spans="2:6" x14ac:dyDescent="0.4">
      <c r="B1862" s="12">
        <v>3</v>
      </c>
      <c r="C1862" s="155">
        <v>5</v>
      </c>
      <c r="D1862" s="12">
        <v>138</v>
      </c>
      <c r="E1862" s="13">
        <v>1</v>
      </c>
      <c r="F1862" s="12">
        <v>383</v>
      </c>
    </row>
    <row r="1863" spans="2:6" x14ac:dyDescent="0.4">
      <c r="B1863" s="12">
        <v>3</v>
      </c>
      <c r="C1863" s="155">
        <v>5</v>
      </c>
      <c r="D1863" s="12">
        <v>139</v>
      </c>
      <c r="E1863" s="13">
        <v>1</v>
      </c>
      <c r="F1863" s="12">
        <v>383</v>
      </c>
    </row>
    <row r="1864" spans="2:6" x14ac:dyDescent="0.4">
      <c r="B1864" s="12">
        <v>3</v>
      </c>
      <c r="C1864" s="155">
        <v>5</v>
      </c>
      <c r="D1864" s="12">
        <v>140</v>
      </c>
      <c r="E1864" s="13">
        <v>1</v>
      </c>
      <c r="F1864" s="12">
        <v>384</v>
      </c>
    </row>
    <row r="1865" spans="2:6" x14ac:dyDescent="0.4">
      <c r="B1865" s="12">
        <v>3</v>
      </c>
      <c r="C1865" s="155">
        <v>5</v>
      </c>
      <c r="D1865" s="12">
        <v>141</v>
      </c>
      <c r="E1865" s="13">
        <v>1</v>
      </c>
      <c r="F1865" s="12">
        <v>384</v>
      </c>
    </row>
    <row r="1866" spans="2:6" x14ac:dyDescent="0.4">
      <c r="B1866" s="12">
        <v>3</v>
      </c>
      <c r="C1866" s="155">
        <v>5</v>
      </c>
      <c r="D1866" s="12">
        <v>142</v>
      </c>
      <c r="E1866" s="13">
        <v>1</v>
      </c>
      <c r="F1866" s="12">
        <v>384</v>
      </c>
    </row>
    <row r="1867" spans="2:6" x14ac:dyDescent="0.4">
      <c r="B1867" s="12">
        <v>3</v>
      </c>
      <c r="C1867" s="155">
        <v>5</v>
      </c>
      <c r="D1867" s="12">
        <v>143</v>
      </c>
      <c r="E1867" s="13">
        <v>1</v>
      </c>
      <c r="F1867" s="12">
        <v>384</v>
      </c>
    </row>
    <row r="1868" spans="2:6" x14ac:dyDescent="0.4">
      <c r="B1868" s="12">
        <v>3</v>
      </c>
      <c r="C1868" s="155">
        <v>5</v>
      </c>
      <c r="D1868" s="12">
        <v>144</v>
      </c>
      <c r="E1868" s="13">
        <v>1</v>
      </c>
      <c r="F1868" s="12">
        <v>384</v>
      </c>
    </row>
    <row r="1869" spans="2:6" x14ac:dyDescent="0.4">
      <c r="B1869" s="12">
        <v>3</v>
      </c>
      <c r="C1869" s="155">
        <v>5</v>
      </c>
      <c r="D1869" s="12">
        <v>145</v>
      </c>
      <c r="E1869" s="13">
        <v>1</v>
      </c>
      <c r="F1869" s="12">
        <v>385</v>
      </c>
    </row>
    <row r="1870" spans="2:6" x14ac:dyDescent="0.4">
      <c r="B1870" s="12">
        <v>3</v>
      </c>
      <c r="C1870" s="155">
        <v>5</v>
      </c>
      <c r="D1870" s="12">
        <v>146</v>
      </c>
      <c r="E1870" s="13">
        <v>1</v>
      </c>
      <c r="F1870" s="12">
        <v>385</v>
      </c>
    </row>
    <row r="1871" spans="2:6" x14ac:dyDescent="0.4">
      <c r="B1871" s="12">
        <v>3</v>
      </c>
      <c r="C1871" s="155">
        <v>5</v>
      </c>
      <c r="D1871" s="12">
        <v>147</v>
      </c>
      <c r="E1871" s="13">
        <v>1</v>
      </c>
      <c r="F1871" s="12">
        <v>385</v>
      </c>
    </row>
    <row r="1872" spans="2:6" x14ac:dyDescent="0.4">
      <c r="B1872" s="12">
        <v>3</v>
      </c>
      <c r="C1872" s="155">
        <v>5</v>
      </c>
      <c r="D1872" s="12">
        <v>148</v>
      </c>
      <c r="E1872" s="13">
        <v>1</v>
      </c>
      <c r="F1872" s="12">
        <v>385</v>
      </c>
    </row>
    <row r="1873" spans="2:6" x14ac:dyDescent="0.4">
      <c r="B1873" s="12">
        <v>3</v>
      </c>
      <c r="C1873" s="155">
        <v>5</v>
      </c>
      <c r="D1873" s="12">
        <v>149</v>
      </c>
      <c r="E1873" s="13">
        <v>1</v>
      </c>
      <c r="F1873" s="12">
        <v>385</v>
      </c>
    </row>
    <row r="1874" spans="2:6" x14ac:dyDescent="0.4">
      <c r="B1874" s="12">
        <v>3</v>
      </c>
      <c r="C1874" s="155">
        <v>5</v>
      </c>
      <c r="D1874" s="12">
        <v>150</v>
      </c>
      <c r="E1874" s="13">
        <v>1</v>
      </c>
      <c r="F1874" s="12">
        <v>385</v>
      </c>
    </row>
    <row r="1875" spans="2:6" x14ac:dyDescent="0.4">
      <c r="B1875" s="155">
        <v>3</v>
      </c>
      <c r="C1875" s="155">
        <v>6</v>
      </c>
      <c r="D1875" s="155">
        <v>1</v>
      </c>
      <c r="E1875" s="156">
        <v>0</v>
      </c>
      <c r="F1875" s="155">
        <v>0</v>
      </c>
    </row>
    <row r="1876" spans="2:6" x14ac:dyDescent="0.4">
      <c r="B1876" s="155">
        <v>3</v>
      </c>
      <c r="C1876" s="155">
        <v>6</v>
      </c>
      <c r="D1876" s="155">
        <v>2</v>
      </c>
      <c r="E1876" s="156">
        <v>0</v>
      </c>
      <c r="F1876" s="155">
        <v>0</v>
      </c>
    </row>
    <row r="1877" spans="2:6" x14ac:dyDescent="0.4">
      <c r="B1877" s="155">
        <v>3</v>
      </c>
      <c r="C1877" s="155">
        <v>6</v>
      </c>
      <c r="D1877" s="155">
        <v>3</v>
      </c>
      <c r="E1877" s="156">
        <v>1</v>
      </c>
      <c r="F1877" s="155">
        <v>0</v>
      </c>
    </row>
    <row r="1878" spans="2:6" x14ac:dyDescent="0.4">
      <c r="B1878" s="155">
        <v>3</v>
      </c>
      <c r="C1878" s="155">
        <v>6</v>
      </c>
      <c r="D1878" s="155">
        <v>4</v>
      </c>
      <c r="E1878" s="156">
        <v>1</v>
      </c>
      <c r="F1878" s="155">
        <v>1</v>
      </c>
    </row>
    <row r="1879" spans="2:6" x14ac:dyDescent="0.4">
      <c r="B1879" s="155">
        <v>3</v>
      </c>
      <c r="C1879" s="155">
        <v>6</v>
      </c>
      <c r="D1879" s="155">
        <v>5</v>
      </c>
      <c r="E1879" s="156">
        <v>1</v>
      </c>
      <c r="F1879" s="155">
        <v>1</v>
      </c>
    </row>
    <row r="1880" spans="2:6" x14ac:dyDescent="0.4">
      <c r="B1880" s="155">
        <v>3</v>
      </c>
      <c r="C1880" s="155">
        <v>6</v>
      </c>
      <c r="D1880" s="155">
        <v>6</v>
      </c>
      <c r="E1880" s="156">
        <v>1</v>
      </c>
      <c r="F1880" s="155">
        <v>2</v>
      </c>
    </row>
    <row r="1881" spans="2:6" x14ac:dyDescent="0.4">
      <c r="B1881" s="155">
        <v>3</v>
      </c>
      <c r="C1881" s="155">
        <v>6</v>
      </c>
      <c r="D1881" s="155">
        <v>7</v>
      </c>
      <c r="E1881" s="156">
        <v>1</v>
      </c>
      <c r="F1881" s="155">
        <v>3</v>
      </c>
    </row>
    <row r="1882" spans="2:6" x14ac:dyDescent="0.4">
      <c r="B1882" s="155">
        <v>3</v>
      </c>
      <c r="C1882" s="155">
        <v>6</v>
      </c>
      <c r="D1882" s="155">
        <v>8</v>
      </c>
      <c r="E1882" s="156">
        <v>2</v>
      </c>
      <c r="F1882" s="155">
        <v>4</v>
      </c>
    </row>
    <row r="1883" spans="2:6" x14ac:dyDescent="0.4">
      <c r="B1883" s="155">
        <v>3</v>
      </c>
      <c r="C1883" s="155">
        <v>6</v>
      </c>
      <c r="D1883" s="155">
        <v>9</v>
      </c>
      <c r="E1883" s="156">
        <v>2</v>
      </c>
      <c r="F1883" s="155">
        <v>6</v>
      </c>
    </row>
    <row r="1884" spans="2:6" x14ac:dyDescent="0.4">
      <c r="B1884" s="155">
        <v>3</v>
      </c>
      <c r="C1884" s="155">
        <v>6</v>
      </c>
      <c r="D1884" s="155">
        <v>10</v>
      </c>
      <c r="E1884" s="156">
        <v>2</v>
      </c>
      <c r="F1884" s="155">
        <v>8</v>
      </c>
    </row>
    <row r="1885" spans="2:6" x14ac:dyDescent="0.4">
      <c r="B1885" s="155">
        <v>3</v>
      </c>
      <c r="C1885" s="155">
        <v>6</v>
      </c>
      <c r="D1885" s="155">
        <v>11</v>
      </c>
      <c r="E1885" s="156">
        <v>3</v>
      </c>
      <c r="F1885" s="155">
        <v>10</v>
      </c>
    </row>
    <row r="1886" spans="2:6" x14ac:dyDescent="0.4">
      <c r="B1886" s="155">
        <v>3</v>
      </c>
      <c r="C1886" s="155">
        <v>6</v>
      </c>
      <c r="D1886" s="155">
        <v>12</v>
      </c>
      <c r="E1886" s="156">
        <v>3</v>
      </c>
      <c r="F1886" s="155">
        <v>13</v>
      </c>
    </row>
    <row r="1887" spans="2:6" x14ac:dyDescent="0.4">
      <c r="B1887" s="155">
        <v>3</v>
      </c>
      <c r="C1887" s="155">
        <v>6</v>
      </c>
      <c r="D1887" s="155">
        <v>13</v>
      </c>
      <c r="E1887" s="156">
        <v>3</v>
      </c>
      <c r="F1887" s="155">
        <v>16</v>
      </c>
    </row>
    <row r="1888" spans="2:6" x14ac:dyDescent="0.4">
      <c r="B1888" s="155">
        <v>3</v>
      </c>
      <c r="C1888" s="155">
        <v>6</v>
      </c>
      <c r="D1888" s="155">
        <v>14</v>
      </c>
      <c r="E1888" s="156">
        <v>4</v>
      </c>
      <c r="F1888" s="155">
        <v>19</v>
      </c>
    </row>
    <row r="1889" spans="2:6" x14ac:dyDescent="0.4">
      <c r="B1889" s="155">
        <v>3</v>
      </c>
      <c r="C1889" s="155">
        <v>6</v>
      </c>
      <c r="D1889" s="155">
        <v>15</v>
      </c>
      <c r="E1889" s="156">
        <v>4</v>
      </c>
      <c r="F1889" s="155">
        <v>23</v>
      </c>
    </row>
    <row r="1890" spans="2:6" x14ac:dyDescent="0.4">
      <c r="B1890" s="155">
        <v>3</v>
      </c>
      <c r="C1890" s="155">
        <v>6</v>
      </c>
      <c r="D1890" s="155">
        <v>16</v>
      </c>
      <c r="E1890" s="156">
        <v>4</v>
      </c>
      <c r="F1890" s="155">
        <v>27</v>
      </c>
    </row>
    <row r="1891" spans="2:6" x14ac:dyDescent="0.4">
      <c r="B1891" s="155">
        <v>3</v>
      </c>
      <c r="C1891" s="155">
        <v>6</v>
      </c>
      <c r="D1891" s="155">
        <v>17</v>
      </c>
      <c r="E1891" s="156">
        <v>5</v>
      </c>
      <c r="F1891" s="155">
        <v>31</v>
      </c>
    </row>
    <row r="1892" spans="2:6" x14ac:dyDescent="0.4">
      <c r="B1892" s="155">
        <v>3</v>
      </c>
      <c r="C1892" s="155">
        <v>6</v>
      </c>
      <c r="D1892" s="155">
        <v>18</v>
      </c>
      <c r="E1892" s="156">
        <v>4</v>
      </c>
      <c r="F1892" s="155">
        <v>36</v>
      </c>
    </row>
    <row r="1893" spans="2:6" x14ac:dyDescent="0.4">
      <c r="B1893" s="155">
        <v>3</v>
      </c>
      <c r="C1893" s="155">
        <v>6</v>
      </c>
      <c r="D1893" s="155">
        <v>19</v>
      </c>
      <c r="E1893" s="156">
        <v>5</v>
      </c>
      <c r="F1893" s="155">
        <v>40</v>
      </c>
    </row>
    <row r="1894" spans="2:6" x14ac:dyDescent="0.4">
      <c r="B1894" s="155">
        <v>3</v>
      </c>
      <c r="C1894" s="155">
        <v>6</v>
      </c>
      <c r="D1894" s="155">
        <v>20</v>
      </c>
      <c r="E1894" s="156">
        <v>5</v>
      </c>
      <c r="F1894" s="155">
        <v>45</v>
      </c>
    </row>
    <row r="1895" spans="2:6" x14ac:dyDescent="0.4">
      <c r="B1895" s="12">
        <v>3</v>
      </c>
      <c r="C1895" s="155">
        <v>6</v>
      </c>
      <c r="D1895" s="12">
        <v>21</v>
      </c>
      <c r="E1895" s="13">
        <v>5</v>
      </c>
      <c r="F1895" s="12">
        <v>50</v>
      </c>
    </row>
    <row r="1896" spans="2:6" x14ac:dyDescent="0.4">
      <c r="B1896" s="12">
        <v>3</v>
      </c>
      <c r="C1896" s="155">
        <v>6</v>
      </c>
      <c r="D1896" s="12">
        <v>22</v>
      </c>
      <c r="E1896" s="13">
        <v>6</v>
      </c>
      <c r="F1896" s="12">
        <v>55</v>
      </c>
    </row>
    <row r="1897" spans="2:6" x14ac:dyDescent="0.4">
      <c r="B1897" s="12">
        <v>3</v>
      </c>
      <c r="C1897" s="155">
        <v>6</v>
      </c>
      <c r="D1897" s="12">
        <v>23</v>
      </c>
      <c r="E1897" s="13">
        <v>5</v>
      </c>
      <c r="F1897" s="12">
        <v>61</v>
      </c>
    </row>
    <row r="1898" spans="2:6" x14ac:dyDescent="0.4">
      <c r="B1898" s="12">
        <v>3</v>
      </c>
      <c r="C1898" s="155">
        <v>6</v>
      </c>
      <c r="D1898" s="12">
        <v>24</v>
      </c>
      <c r="E1898" s="13">
        <v>6</v>
      </c>
      <c r="F1898" s="12">
        <v>66</v>
      </c>
    </row>
    <row r="1899" spans="2:6" x14ac:dyDescent="0.4">
      <c r="B1899" s="12">
        <v>3</v>
      </c>
      <c r="C1899" s="155">
        <v>6</v>
      </c>
      <c r="D1899" s="12">
        <v>25</v>
      </c>
      <c r="E1899" s="13">
        <v>6</v>
      </c>
      <c r="F1899" s="12">
        <v>72</v>
      </c>
    </row>
    <row r="1900" spans="2:6" x14ac:dyDescent="0.4">
      <c r="B1900" s="12">
        <v>3</v>
      </c>
      <c r="C1900" s="155">
        <v>6</v>
      </c>
      <c r="D1900" s="12">
        <v>26</v>
      </c>
      <c r="E1900" s="13">
        <v>5</v>
      </c>
      <c r="F1900" s="12">
        <v>78</v>
      </c>
    </row>
    <row r="1901" spans="2:6" x14ac:dyDescent="0.4">
      <c r="B1901" s="12">
        <v>3</v>
      </c>
      <c r="C1901" s="155">
        <v>6</v>
      </c>
      <c r="D1901" s="12">
        <v>27</v>
      </c>
      <c r="E1901" s="13">
        <v>6</v>
      </c>
      <c r="F1901" s="12">
        <v>83</v>
      </c>
    </row>
    <row r="1902" spans="2:6" x14ac:dyDescent="0.4">
      <c r="B1902" s="12">
        <v>3</v>
      </c>
      <c r="C1902" s="155">
        <v>6</v>
      </c>
      <c r="D1902" s="12">
        <v>28</v>
      </c>
      <c r="E1902" s="13">
        <v>6</v>
      </c>
      <c r="F1902" s="12">
        <v>89</v>
      </c>
    </row>
    <row r="1903" spans="2:6" x14ac:dyDescent="0.4">
      <c r="B1903" s="12">
        <v>3</v>
      </c>
      <c r="C1903" s="155">
        <v>6</v>
      </c>
      <c r="D1903" s="12">
        <v>29</v>
      </c>
      <c r="E1903" s="13">
        <v>6</v>
      </c>
      <c r="F1903" s="12">
        <v>95</v>
      </c>
    </row>
    <row r="1904" spans="2:6" x14ac:dyDescent="0.4">
      <c r="B1904" s="12">
        <v>3</v>
      </c>
      <c r="C1904" s="155">
        <v>6</v>
      </c>
      <c r="D1904" s="12">
        <v>30</v>
      </c>
      <c r="E1904" s="13">
        <v>6</v>
      </c>
      <c r="F1904" s="12">
        <v>101</v>
      </c>
    </row>
    <row r="1905" spans="2:6" x14ac:dyDescent="0.4">
      <c r="B1905" s="12">
        <v>3</v>
      </c>
      <c r="C1905" s="155">
        <v>6</v>
      </c>
      <c r="D1905" s="12">
        <v>31</v>
      </c>
      <c r="E1905" s="13">
        <v>5</v>
      </c>
      <c r="F1905" s="12">
        <v>107</v>
      </c>
    </row>
    <row r="1906" spans="2:6" x14ac:dyDescent="0.4">
      <c r="B1906" s="12">
        <v>3</v>
      </c>
      <c r="C1906" s="155">
        <v>6</v>
      </c>
      <c r="D1906" s="12">
        <v>32</v>
      </c>
      <c r="E1906" s="13">
        <v>6</v>
      </c>
      <c r="F1906" s="12">
        <v>112</v>
      </c>
    </row>
    <row r="1907" spans="2:6" x14ac:dyDescent="0.4">
      <c r="B1907" s="12">
        <v>3</v>
      </c>
      <c r="C1907" s="155">
        <v>6</v>
      </c>
      <c r="D1907" s="12">
        <v>33</v>
      </c>
      <c r="E1907" s="13">
        <v>6</v>
      </c>
      <c r="F1907" s="12">
        <v>118</v>
      </c>
    </row>
    <row r="1908" spans="2:6" x14ac:dyDescent="0.4">
      <c r="B1908" s="12">
        <v>3</v>
      </c>
      <c r="C1908" s="155">
        <v>6</v>
      </c>
      <c r="D1908" s="12">
        <v>34</v>
      </c>
      <c r="E1908" s="13">
        <v>5</v>
      </c>
      <c r="F1908" s="12">
        <v>124</v>
      </c>
    </row>
    <row r="1909" spans="2:6" x14ac:dyDescent="0.4">
      <c r="B1909" s="12">
        <v>3</v>
      </c>
      <c r="C1909" s="155">
        <v>6</v>
      </c>
      <c r="D1909" s="12">
        <v>35</v>
      </c>
      <c r="E1909" s="13">
        <v>6</v>
      </c>
      <c r="F1909" s="12">
        <v>129</v>
      </c>
    </row>
    <row r="1910" spans="2:6" x14ac:dyDescent="0.4">
      <c r="B1910" s="12">
        <v>3</v>
      </c>
      <c r="C1910" s="155">
        <v>6</v>
      </c>
      <c r="D1910" s="12">
        <v>36</v>
      </c>
      <c r="E1910" s="13">
        <v>6</v>
      </c>
      <c r="F1910" s="12">
        <v>135</v>
      </c>
    </row>
    <row r="1911" spans="2:6" x14ac:dyDescent="0.4">
      <c r="B1911" s="12">
        <v>3</v>
      </c>
      <c r="C1911" s="155">
        <v>6</v>
      </c>
      <c r="D1911" s="12">
        <v>37</v>
      </c>
      <c r="E1911" s="13">
        <v>5</v>
      </c>
      <c r="F1911" s="12">
        <v>141</v>
      </c>
    </row>
    <row r="1912" spans="2:6" x14ac:dyDescent="0.4">
      <c r="B1912" s="12">
        <v>3</v>
      </c>
      <c r="C1912" s="155">
        <v>6</v>
      </c>
      <c r="D1912" s="12">
        <v>38</v>
      </c>
      <c r="E1912" s="13">
        <v>5</v>
      </c>
      <c r="F1912" s="12">
        <v>146</v>
      </c>
    </row>
    <row r="1913" spans="2:6" x14ac:dyDescent="0.4">
      <c r="B1913" s="12">
        <v>3</v>
      </c>
      <c r="C1913" s="155">
        <v>6</v>
      </c>
      <c r="D1913" s="12">
        <v>39</v>
      </c>
      <c r="E1913" s="13">
        <v>6</v>
      </c>
      <c r="F1913" s="12">
        <v>151</v>
      </c>
    </row>
    <row r="1914" spans="2:6" x14ac:dyDescent="0.4">
      <c r="B1914" s="12">
        <v>3</v>
      </c>
      <c r="C1914" s="155">
        <v>6</v>
      </c>
      <c r="D1914" s="12">
        <v>40</v>
      </c>
      <c r="E1914" s="13">
        <v>5</v>
      </c>
      <c r="F1914" s="12">
        <v>157</v>
      </c>
    </row>
    <row r="1915" spans="2:6" x14ac:dyDescent="0.4">
      <c r="B1915" s="12">
        <v>3</v>
      </c>
      <c r="C1915" s="155">
        <v>6</v>
      </c>
      <c r="D1915" s="12">
        <v>41</v>
      </c>
      <c r="E1915" s="13">
        <v>5</v>
      </c>
      <c r="F1915" s="12">
        <v>162</v>
      </c>
    </row>
    <row r="1916" spans="2:6" x14ac:dyDescent="0.4">
      <c r="B1916" s="12">
        <v>3</v>
      </c>
      <c r="C1916" s="155">
        <v>6</v>
      </c>
      <c r="D1916" s="12">
        <v>42</v>
      </c>
      <c r="E1916" s="13">
        <v>5</v>
      </c>
      <c r="F1916" s="12">
        <v>167</v>
      </c>
    </row>
    <row r="1917" spans="2:6" x14ac:dyDescent="0.4">
      <c r="B1917" s="12">
        <v>3</v>
      </c>
      <c r="C1917" s="155">
        <v>6</v>
      </c>
      <c r="D1917" s="12">
        <v>43</v>
      </c>
      <c r="E1917" s="13">
        <v>5</v>
      </c>
      <c r="F1917" s="12">
        <v>172</v>
      </c>
    </row>
    <row r="1918" spans="2:6" x14ac:dyDescent="0.4">
      <c r="B1918" s="12">
        <v>3</v>
      </c>
      <c r="C1918" s="155">
        <v>6</v>
      </c>
      <c r="D1918" s="12">
        <v>44</v>
      </c>
      <c r="E1918" s="13">
        <v>5</v>
      </c>
      <c r="F1918" s="12">
        <v>177</v>
      </c>
    </row>
    <row r="1919" spans="2:6" x14ac:dyDescent="0.4">
      <c r="B1919" s="12">
        <v>3</v>
      </c>
      <c r="C1919" s="155">
        <v>6</v>
      </c>
      <c r="D1919" s="12">
        <v>45</v>
      </c>
      <c r="E1919" s="13">
        <v>4</v>
      </c>
      <c r="F1919" s="12">
        <v>182</v>
      </c>
    </row>
    <row r="1920" spans="2:6" x14ac:dyDescent="0.4">
      <c r="B1920" s="12">
        <v>3</v>
      </c>
      <c r="C1920" s="155">
        <v>6</v>
      </c>
      <c r="D1920" s="12">
        <v>46</v>
      </c>
      <c r="E1920" s="13">
        <v>5</v>
      </c>
      <c r="F1920" s="12">
        <v>186</v>
      </c>
    </row>
    <row r="1921" spans="2:6" x14ac:dyDescent="0.4">
      <c r="B1921" s="12">
        <v>3</v>
      </c>
      <c r="C1921" s="155">
        <v>6</v>
      </c>
      <c r="D1921" s="12">
        <v>47</v>
      </c>
      <c r="E1921" s="13">
        <v>4</v>
      </c>
      <c r="F1921" s="12">
        <v>191</v>
      </c>
    </row>
    <row r="1922" spans="2:6" x14ac:dyDescent="0.4">
      <c r="B1922" s="12">
        <v>3</v>
      </c>
      <c r="C1922" s="155">
        <v>6</v>
      </c>
      <c r="D1922" s="12">
        <v>48</v>
      </c>
      <c r="E1922" s="13">
        <v>5</v>
      </c>
      <c r="F1922" s="12">
        <v>195</v>
      </c>
    </row>
    <row r="1923" spans="2:6" x14ac:dyDescent="0.4">
      <c r="B1923" s="12">
        <v>3</v>
      </c>
      <c r="C1923" s="155">
        <v>6</v>
      </c>
      <c r="D1923" s="12">
        <v>49</v>
      </c>
      <c r="E1923" s="13">
        <v>4</v>
      </c>
      <c r="F1923" s="12">
        <v>200</v>
      </c>
    </row>
    <row r="1924" spans="2:6" x14ac:dyDescent="0.4">
      <c r="B1924" s="12">
        <v>3</v>
      </c>
      <c r="C1924" s="155">
        <v>6</v>
      </c>
      <c r="D1924" s="12">
        <v>50</v>
      </c>
      <c r="E1924" s="13">
        <v>4</v>
      </c>
      <c r="F1924" s="12">
        <v>204</v>
      </c>
    </row>
    <row r="1925" spans="2:6" x14ac:dyDescent="0.4">
      <c r="B1925" s="12">
        <v>3</v>
      </c>
      <c r="C1925" s="155">
        <v>6</v>
      </c>
      <c r="D1925" s="12">
        <v>51</v>
      </c>
      <c r="E1925" s="13">
        <v>4</v>
      </c>
      <c r="F1925" s="12">
        <v>208</v>
      </c>
    </row>
    <row r="1926" spans="2:6" x14ac:dyDescent="0.4">
      <c r="B1926" s="12">
        <v>3</v>
      </c>
      <c r="C1926" s="155">
        <v>6</v>
      </c>
      <c r="D1926" s="12">
        <v>52</v>
      </c>
      <c r="E1926" s="13">
        <v>4</v>
      </c>
      <c r="F1926" s="12">
        <v>212</v>
      </c>
    </row>
    <row r="1927" spans="2:6" x14ac:dyDescent="0.4">
      <c r="B1927" s="12">
        <v>3</v>
      </c>
      <c r="C1927" s="155">
        <v>6</v>
      </c>
      <c r="D1927" s="12">
        <v>53</v>
      </c>
      <c r="E1927" s="13">
        <v>4</v>
      </c>
      <c r="F1927" s="12">
        <v>216</v>
      </c>
    </row>
    <row r="1928" spans="2:6" x14ac:dyDescent="0.4">
      <c r="B1928" s="12">
        <v>3</v>
      </c>
      <c r="C1928" s="155">
        <v>6</v>
      </c>
      <c r="D1928" s="12">
        <v>54</v>
      </c>
      <c r="E1928" s="13">
        <v>3</v>
      </c>
      <c r="F1928" s="12">
        <v>220</v>
      </c>
    </row>
    <row r="1929" spans="2:6" x14ac:dyDescent="0.4">
      <c r="B1929" s="12">
        <v>3</v>
      </c>
      <c r="C1929" s="155">
        <v>6</v>
      </c>
      <c r="D1929" s="12">
        <v>55</v>
      </c>
      <c r="E1929" s="13">
        <v>4</v>
      </c>
      <c r="F1929" s="12">
        <v>223</v>
      </c>
    </row>
    <row r="1930" spans="2:6" x14ac:dyDescent="0.4">
      <c r="B1930" s="12">
        <v>3</v>
      </c>
      <c r="C1930" s="155">
        <v>6</v>
      </c>
      <c r="D1930" s="12">
        <v>56</v>
      </c>
      <c r="E1930" s="13">
        <v>3</v>
      </c>
      <c r="F1930" s="12">
        <v>227</v>
      </c>
    </row>
    <row r="1931" spans="2:6" x14ac:dyDescent="0.4">
      <c r="B1931" s="12">
        <v>3</v>
      </c>
      <c r="C1931" s="155">
        <v>6</v>
      </c>
      <c r="D1931" s="12">
        <v>57</v>
      </c>
      <c r="E1931" s="13">
        <v>4</v>
      </c>
      <c r="F1931" s="12">
        <v>230</v>
      </c>
    </row>
    <row r="1932" spans="2:6" x14ac:dyDescent="0.4">
      <c r="B1932" s="12">
        <v>3</v>
      </c>
      <c r="C1932" s="155">
        <v>6</v>
      </c>
      <c r="D1932" s="12">
        <v>58</v>
      </c>
      <c r="E1932" s="13">
        <v>3</v>
      </c>
      <c r="F1932" s="12">
        <v>234</v>
      </c>
    </row>
    <row r="1933" spans="2:6" x14ac:dyDescent="0.4">
      <c r="B1933" s="12">
        <v>3</v>
      </c>
      <c r="C1933" s="155">
        <v>6</v>
      </c>
      <c r="D1933" s="12">
        <v>59</v>
      </c>
      <c r="E1933" s="13">
        <v>3</v>
      </c>
      <c r="F1933" s="12">
        <v>237</v>
      </c>
    </row>
    <row r="1934" spans="2:6" x14ac:dyDescent="0.4">
      <c r="B1934" s="12">
        <v>3</v>
      </c>
      <c r="C1934" s="155">
        <v>6</v>
      </c>
      <c r="D1934" s="12">
        <v>60</v>
      </c>
      <c r="E1934" s="13">
        <v>3</v>
      </c>
      <c r="F1934" s="12">
        <v>240</v>
      </c>
    </row>
    <row r="1935" spans="2:6" x14ac:dyDescent="0.4">
      <c r="B1935" s="12">
        <v>3</v>
      </c>
      <c r="C1935" s="155">
        <v>6</v>
      </c>
      <c r="D1935" s="12">
        <v>61</v>
      </c>
      <c r="E1935" s="13">
        <v>3</v>
      </c>
      <c r="F1935" s="12">
        <v>243</v>
      </c>
    </row>
    <row r="1936" spans="2:6" x14ac:dyDescent="0.4">
      <c r="B1936" s="12">
        <v>3</v>
      </c>
      <c r="C1936" s="155">
        <v>6</v>
      </c>
      <c r="D1936" s="12">
        <v>62</v>
      </c>
      <c r="E1936" s="13">
        <v>3</v>
      </c>
      <c r="F1936" s="12">
        <v>246</v>
      </c>
    </row>
    <row r="1937" spans="2:6" x14ac:dyDescent="0.4">
      <c r="B1937" s="12">
        <v>3</v>
      </c>
      <c r="C1937" s="155">
        <v>6</v>
      </c>
      <c r="D1937" s="12">
        <v>63</v>
      </c>
      <c r="E1937" s="13">
        <v>3</v>
      </c>
      <c r="F1937" s="12">
        <v>249</v>
      </c>
    </row>
    <row r="1938" spans="2:6" x14ac:dyDescent="0.4">
      <c r="B1938" s="12">
        <v>3</v>
      </c>
      <c r="C1938" s="155">
        <v>6</v>
      </c>
      <c r="D1938" s="12">
        <v>64</v>
      </c>
      <c r="E1938" s="13">
        <v>2</v>
      </c>
      <c r="F1938" s="12">
        <v>252</v>
      </c>
    </row>
    <row r="1939" spans="2:6" x14ac:dyDescent="0.4">
      <c r="B1939" s="12">
        <v>3</v>
      </c>
      <c r="C1939" s="155">
        <v>6</v>
      </c>
      <c r="D1939" s="12">
        <v>65</v>
      </c>
      <c r="E1939" s="13">
        <v>3</v>
      </c>
      <c r="F1939" s="12">
        <v>254</v>
      </c>
    </row>
    <row r="1940" spans="2:6" x14ac:dyDescent="0.4">
      <c r="B1940" s="12">
        <v>3</v>
      </c>
      <c r="C1940" s="155">
        <v>6</v>
      </c>
      <c r="D1940" s="12">
        <v>66</v>
      </c>
      <c r="E1940" s="13">
        <v>2</v>
      </c>
      <c r="F1940" s="12">
        <v>257</v>
      </c>
    </row>
    <row r="1941" spans="2:6" x14ac:dyDescent="0.4">
      <c r="B1941" s="12">
        <v>3</v>
      </c>
      <c r="C1941" s="155">
        <v>6</v>
      </c>
      <c r="D1941" s="12">
        <v>67</v>
      </c>
      <c r="E1941" s="13">
        <v>3</v>
      </c>
      <c r="F1941" s="12">
        <v>259</v>
      </c>
    </row>
    <row r="1942" spans="2:6" x14ac:dyDescent="0.4">
      <c r="B1942" s="12">
        <v>3</v>
      </c>
      <c r="C1942" s="155">
        <v>6</v>
      </c>
      <c r="D1942" s="12">
        <v>68</v>
      </c>
      <c r="E1942" s="13">
        <v>2</v>
      </c>
      <c r="F1942" s="12">
        <v>262</v>
      </c>
    </row>
    <row r="1943" spans="2:6" x14ac:dyDescent="0.4">
      <c r="B1943" s="12">
        <v>3</v>
      </c>
      <c r="C1943" s="155">
        <v>6</v>
      </c>
      <c r="D1943" s="12">
        <v>69</v>
      </c>
      <c r="E1943" s="13">
        <v>2</v>
      </c>
      <c r="F1943" s="12">
        <v>264</v>
      </c>
    </row>
    <row r="1944" spans="2:6" x14ac:dyDescent="0.4">
      <c r="B1944" s="12">
        <v>3</v>
      </c>
      <c r="C1944" s="155">
        <v>6</v>
      </c>
      <c r="D1944" s="12">
        <v>70</v>
      </c>
      <c r="E1944" s="13">
        <v>3</v>
      </c>
      <c r="F1944" s="12">
        <v>266</v>
      </c>
    </row>
    <row r="1945" spans="2:6" x14ac:dyDescent="0.4">
      <c r="B1945" s="12">
        <v>3</v>
      </c>
      <c r="C1945" s="155">
        <v>6</v>
      </c>
      <c r="D1945" s="12">
        <v>71</v>
      </c>
      <c r="E1945" s="13">
        <v>2</v>
      </c>
      <c r="F1945" s="12">
        <v>269</v>
      </c>
    </row>
    <row r="1946" spans="2:6" x14ac:dyDescent="0.4">
      <c r="B1946" s="12">
        <v>3</v>
      </c>
      <c r="C1946" s="155">
        <v>6</v>
      </c>
      <c r="D1946" s="12">
        <v>72</v>
      </c>
      <c r="E1946" s="13">
        <v>2</v>
      </c>
      <c r="F1946" s="12">
        <v>271</v>
      </c>
    </row>
    <row r="1947" spans="2:6" x14ac:dyDescent="0.4">
      <c r="B1947" s="12">
        <v>3</v>
      </c>
      <c r="C1947" s="155">
        <v>6</v>
      </c>
      <c r="D1947" s="12">
        <v>73</v>
      </c>
      <c r="E1947" s="13">
        <v>2</v>
      </c>
      <c r="F1947" s="12">
        <v>273</v>
      </c>
    </row>
    <row r="1948" spans="2:6" x14ac:dyDescent="0.4">
      <c r="B1948" s="12">
        <v>3</v>
      </c>
      <c r="C1948" s="155">
        <v>6</v>
      </c>
      <c r="D1948" s="12">
        <v>74</v>
      </c>
      <c r="E1948" s="13">
        <v>1</v>
      </c>
      <c r="F1948" s="12">
        <v>275</v>
      </c>
    </row>
    <row r="1949" spans="2:6" x14ac:dyDescent="0.4">
      <c r="B1949" s="12">
        <v>3</v>
      </c>
      <c r="C1949" s="155">
        <v>6</v>
      </c>
      <c r="D1949" s="12">
        <v>75</v>
      </c>
      <c r="E1949" s="13">
        <v>2</v>
      </c>
      <c r="F1949" s="12">
        <v>276</v>
      </c>
    </row>
    <row r="1950" spans="2:6" x14ac:dyDescent="0.4">
      <c r="B1950" s="12">
        <v>3</v>
      </c>
      <c r="C1950" s="155">
        <v>6</v>
      </c>
      <c r="D1950" s="12">
        <v>76</v>
      </c>
      <c r="E1950" s="13">
        <v>2</v>
      </c>
      <c r="F1950" s="12">
        <v>278</v>
      </c>
    </row>
    <row r="1951" spans="2:6" x14ac:dyDescent="0.4">
      <c r="B1951" s="12">
        <v>3</v>
      </c>
      <c r="C1951" s="155">
        <v>6</v>
      </c>
      <c r="D1951" s="12">
        <v>77</v>
      </c>
      <c r="E1951" s="13">
        <v>2</v>
      </c>
      <c r="F1951" s="12">
        <v>280</v>
      </c>
    </row>
    <row r="1952" spans="2:6" x14ac:dyDescent="0.4">
      <c r="B1952" s="12">
        <v>3</v>
      </c>
      <c r="C1952" s="155">
        <v>6</v>
      </c>
      <c r="D1952" s="12">
        <v>78</v>
      </c>
      <c r="E1952" s="13">
        <v>1</v>
      </c>
      <c r="F1952" s="12">
        <v>282</v>
      </c>
    </row>
    <row r="1953" spans="2:6" x14ac:dyDescent="0.4">
      <c r="B1953" s="12">
        <v>3</v>
      </c>
      <c r="C1953" s="155">
        <v>6</v>
      </c>
      <c r="D1953" s="12">
        <v>79</v>
      </c>
      <c r="E1953" s="13">
        <v>2</v>
      </c>
      <c r="F1953" s="12">
        <v>283</v>
      </c>
    </row>
    <row r="1954" spans="2:6" x14ac:dyDescent="0.4">
      <c r="B1954" s="12">
        <v>3</v>
      </c>
      <c r="C1954" s="155">
        <v>6</v>
      </c>
      <c r="D1954" s="12">
        <v>80</v>
      </c>
      <c r="E1954" s="13">
        <v>1</v>
      </c>
      <c r="F1954" s="12">
        <v>285</v>
      </c>
    </row>
    <row r="1955" spans="2:6" x14ac:dyDescent="0.4">
      <c r="B1955" s="12">
        <v>3</v>
      </c>
      <c r="C1955" s="155">
        <v>6</v>
      </c>
      <c r="D1955" s="12">
        <v>81</v>
      </c>
      <c r="E1955" s="13">
        <v>2</v>
      </c>
      <c r="F1955" s="12">
        <v>286</v>
      </c>
    </row>
    <row r="1956" spans="2:6" x14ac:dyDescent="0.4">
      <c r="B1956" s="12">
        <v>3</v>
      </c>
      <c r="C1956" s="155">
        <v>6</v>
      </c>
      <c r="D1956" s="12">
        <v>82</v>
      </c>
      <c r="E1956" s="13">
        <v>1</v>
      </c>
      <c r="F1956" s="12">
        <v>288</v>
      </c>
    </row>
    <row r="1957" spans="2:6" x14ac:dyDescent="0.4">
      <c r="B1957" s="12">
        <v>3</v>
      </c>
      <c r="C1957" s="155">
        <v>6</v>
      </c>
      <c r="D1957" s="12">
        <v>83</v>
      </c>
      <c r="E1957" s="13">
        <v>1</v>
      </c>
      <c r="F1957" s="12">
        <v>289</v>
      </c>
    </row>
    <row r="1958" spans="2:6" x14ac:dyDescent="0.4">
      <c r="B1958" s="12">
        <v>3</v>
      </c>
      <c r="C1958" s="155">
        <v>6</v>
      </c>
      <c r="D1958" s="12">
        <v>84</v>
      </c>
      <c r="E1958" s="13">
        <v>2</v>
      </c>
      <c r="F1958" s="12">
        <v>290</v>
      </c>
    </row>
    <row r="1959" spans="2:6" x14ac:dyDescent="0.4">
      <c r="B1959" s="12">
        <v>3</v>
      </c>
      <c r="C1959" s="155">
        <v>6</v>
      </c>
      <c r="D1959" s="12">
        <v>85</v>
      </c>
      <c r="E1959" s="13">
        <v>1</v>
      </c>
      <c r="F1959" s="12">
        <v>292</v>
      </c>
    </row>
    <row r="1960" spans="2:6" x14ac:dyDescent="0.4">
      <c r="B1960" s="12">
        <v>3</v>
      </c>
      <c r="C1960" s="155">
        <v>6</v>
      </c>
      <c r="D1960" s="12">
        <v>86</v>
      </c>
      <c r="E1960" s="13">
        <v>1</v>
      </c>
      <c r="F1960" s="12">
        <v>293</v>
      </c>
    </row>
    <row r="1961" spans="2:6" x14ac:dyDescent="0.4">
      <c r="B1961" s="12">
        <v>3</v>
      </c>
      <c r="C1961" s="155">
        <v>6</v>
      </c>
      <c r="D1961" s="12">
        <v>87</v>
      </c>
      <c r="E1961" s="13">
        <v>1</v>
      </c>
      <c r="F1961" s="12">
        <v>294</v>
      </c>
    </row>
    <row r="1962" spans="2:6" x14ac:dyDescent="0.4">
      <c r="B1962" s="12">
        <v>3</v>
      </c>
      <c r="C1962" s="155">
        <v>6</v>
      </c>
      <c r="D1962" s="12">
        <v>88</v>
      </c>
      <c r="E1962" s="13">
        <v>1</v>
      </c>
      <c r="F1962" s="12">
        <v>295</v>
      </c>
    </row>
    <row r="1963" spans="2:6" x14ac:dyDescent="0.4">
      <c r="B1963" s="12">
        <v>3</v>
      </c>
      <c r="C1963" s="155">
        <v>6</v>
      </c>
      <c r="D1963" s="12">
        <v>89</v>
      </c>
      <c r="E1963" s="13">
        <v>1</v>
      </c>
      <c r="F1963" s="12">
        <v>296</v>
      </c>
    </row>
    <row r="1964" spans="2:6" x14ac:dyDescent="0.4">
      <c r="B1964" s="12">
        <v>3</v>
      </c>
      <c r="C1964" s="155">
        <v>6</v>
      </c>
      <c r="D1964" s="12">
        <v>90</v>
      </c>
      <c r="E1964" s="13">
        <v>1</v>
      </c>
      <c r="F1964" s="12">
        <v>297</v>
      </c>
    </row>
    <row r="1965" spans="2:6" x14ac:dyDescent="0.4">
      <c r="B1965" s="12">
        <v>3</v>
      </c>
      <c r="C1965" s="155">
        <v>6</v>
      </c>
      <c r="D1965" s="12">
        <v>91</v>
      </c>
      <c r="E1965" s="13">
        <v>1</v>
      </c>
      <c r="F1965" s="12">
        <v>298</v>
      </c>
    </row>
    <row r="1966" spans="2:6" x14ac:dyDescent="0.4">
      <c r="B1966" s="12">
        <v>3</v>
      </c>
      <c r="C1966" s="155">
        <v>6</v>
      </c>
      <c r="D1966" s="12">
        <v>92</v>
      </c>
      <c r="E1966" s="13">
        <v>1</v>
      </c>
      <c r="F1966" s="12">
        <v>299</v>
      </c>
    </row>
    <row r="1967" spans="2:6" x14ac:dyDescent="0.4">
      <c r="B1967" s="12">
        <v>3</v>
      </c>
      <c r="C1967" s="155">
        <v>6</v>
      </c>
      <c r="D1967" s="12">
        <v>93</v>
      </c>
      <c r="E1967" s="13">
        <v>1</v>
      </c>
      <c r="F1967" s="12">
        <v>300</v>
      </c>
    </row>
    <row r="1968" spans="2:6" x14ac:dyDescent="0.4">
      <c r="B1968" s="12">
        <v>3</v>
      </c>
      <c r="C1968" s="155">
        <v>6</v>
      </c>
      <c r="D1968" s="12">
        <v>94</v>
      </c>
      <c r="E1968" s="13">
        <v>1</v>
      </c>
      <c r="F1968" s="12">
        <v>301</v>
      </c>
    </row>
    <row r="1969" spans="2:6" x14ac:dyDescent="0.4">
      <c r="B1969" s="12">
        <v>3</v>
      </c>
      <c r="C1969" s="155">
        <v>6</v>
      </c>
      <c r="D1969" s="12">
        <v>95</v>
      </c>
      <c r="E1969" s="13">
        <v>1</v>
      </c>
      <c r="F1969" s="12">
        <v>302</v>
      </c>
    </row>
    <row r="1970" spans="2:6" x14ac:dyDescent="0.4">
      <c r="B1970" s="12">
        <v>3</v>
      </c>
      <c r="C1970" s="155">
        <v>6</v>
      </c>
      <c r="D1970" s="12">
        <v>96</v>
      </c>
      <c r="E1970" s="13">
        <v>1</v>
      </c>
      <c r="F1970" s="12">
        <v>303</v>
      </c>
    </row>
    <row r="1971" spans="2:6" x14ac:dyDescent="0.4">
      <c r="B1971" s="12">
        <v>3</v>
      </c>
      <c r="C1971" s="155">
        <v>6</v>
      </c>
      <c r="D1971" s="12">
        <v>97</v>
      </c>
      <c r="E1971" s="13">
        <v>1</v>
      </c>
      <c r="F1971" s="12">
        <v>304</v>
      </c>
    </row>
    <row r="1972" spans="2:6" x14ac:dyDescent="0.4">
      <c r="B1972" s="12">
        <v>3</v>
      </c>
      <c r="C1972" s="155">
        <v>6</v>
      </c>
      <c r="D1972" s="12">
        <v>98</v>
      </c>
      <c r="E1972" s="13">
        <v>1</v>
      </c>
      <c r="F1972" s="12">
        <v>304</v>
      </c>
    </row>
    <row r="1973" spans="2:6" x14ac:dyDescent="0.4">
      <c r="B1973" s="12">
        <v>3</v>
      </c>
      <c r="C1973" s="155">
        <v>6</v>
      </c>
      <c r="D1973" s="12">
        <v>99</v>
      </c>
      <c r="E1973" s="13">
        <v>1</v>
      </c>
      <c r="F1973" s="12">
        <v>305</v>
      </c>
    </row>
    <row r="1974" spans="2:6" x14ac:dyDescent="0.4">
      <c r="B1974" s="12">
        <v>3</v>
      </c>
      <c r="C1974" s="155">
        <v>6</v>
      </c>
      <c r="D1974" s="12">
        <v>100</v>
      </c>
      <c r="E1974" s="13">
        <v>1</v>
      </c>
      <c r="F1974" s="12">
        <v>306</v>
      </c>
    </row>
    <row r="1975" spans="2:6" x14ac:dyDescent="0.4">
      <c r="B1975" s="12">
        <v>3</v>
      </c>
      <c r="C1975" s="155">
        <v>6</v>
      </c>
      <c r="D1975" s="12">
        <v>101</v>
      </c>
      <c r="E1975" s="13">
        <v>1</v>
      </c>
      <c r="F1975" s="12">
        <v>306</v>
      </c>
    </row>
    <row r="1976" spans="2:6" x14ac:dyDescent="0.4">
      <c r="B1976" s="12">
        <v>3</v>
      </c>
      <c r="C1976" s="155">
        <v>6</v>
      </c>
      <c r="D1976" s="12">
        <v>102</v>
      </c>
      <c r="E1976" s="13">
        <v>1</v>
      </c>
      <c r="F1976" s="12">
        <v>307</v>
      </c>
    </row>
    <row r="1977" spans="2:6" x14ac:dyDescent="0.4">
      <c r="B1977" s="12">
        <v>3</v>
      </c>
      <c r="C1977" s="155">
        <v>6</v>
      </c>
      <c r="D1977" s="12">
        <v>103</v>
      </c>
      <c r="E1977" s="13">
        <v>1</v>
      </c>
      <c r="F1977" s="12">
        <v>308</v>
      </c>
    </row>
    <row r="1978" spans="2:6" x14ac:dyDescent="0.4">
      <c r="B1978" s="12">
        <v>3</v>
      </c>
      <c r="C1978" s="155">
        <v>6</v>
      </c>
      <c r="D1978" s="12">
        <v>104</v>
      </c>
      <c r="E1978" s="13">
        <v>1</v>
      </c>
      <c r="F1978" s="12">
        <v>308</v>
      </c>
    </row>
    <row r="1979" spans="2:6" x14ac:dyDescent="0.4">
      <c r="B1979" s="12">
        <v>3</v>
      </c>
      <c r="C1979" s="155">
        <v>6</v>
      </c>
      <c r="D1979" s="12">
        <v>105</v>
      </c>
      <c r="E1979" s="13">
        <v>1</v>
      </c>
      <c r="F1979" s="12">
        <v>309</v>
      </c>
    </row>
    <row r="1980" spans="2:6" x14ac:dyDescent="0.4">
      <c r="B1980" s="12">
        <v>3</v>
      </c>
      <c r="C1980" s="155">
        <v>6</v>
      </c>
      <c r="D1980" s="12">
        <v>106</v>
      </c>
      <c r="E1980" s="13">
        <v>1</v>
      </c>
      <c r="F1980" s="12">
        <v>310</v>
      </c>
    </row>
    <row r="1981" spans="2:6" x14ac:dyDescent="0.4">
      <c r="B1981" s="12">
        <v>3</v>
      </c>
      <c r="C1981" s="155">
        <v>6</v>
      </c>
      <c r="D1981" s="12">
        <v>107</v>
      </c>
      <c r="E1981" s="13">
        <v>1</v>
      </c>
      <c r="F1981" s="12">
        <v>310</v>
      </c>
    </row>
    <row r="1982" spans="2:6" x14ac:dyDescent="0.4">
      <c r="B1982" s="12">
        <v>3</v>
      </c>
      <c r="C1982" s="155">
        <v>6</v>
      </c>
      <c r="D1982" s="12">
        <v>108</v>
      </c>
      <c r="E1982" s="13">
        <v>1</v>
      </c>
      <c r="F1982" s="12">
        <v>311</v>
      </c>
    </row>
    <row r="1983" spans="2:6" x14ac:dyDescent="0.4">
      <c r="B1983" s="12">
        <v>3</v>
      </c>
      <c r="C1983" s="155">
        <v>6</v>
      </c>
      <c r="D1983" s="12">
        <v>109</v>
      </c>
      <c r="E1983" s="13">
        <v>1</v>
      </c>
      <c r="F1983" s="12">
        <v>311</v>
      </c>
    </row>
    <row r="1984" spans="2:6" x14ac:dyDescent="0.4">
      <c r="B1984" s="12">
        <v>3</v>
      </c>
      <c r="C1984" s="155">
        <v>6</v>
      </c>
      <c r="D1984" s="12">
        <v>110</v>
      </c>
      <c r="E1984" s="13">
        <v>1</v>
      </c>
      <c r="F1984" s="12">
        <v>312</v>
      </c>
    </row>
    <row r="1985" spans="2:6" x14ac:dyDescent="0.4">
      <c r="B1985" s="12">
        <v>3</v>
      </c>
      <c r="C1985" s="155">
        <v>6</v>
      </c>
      <c r="D1985" s="12">
        <v>111</v>
      </c>
      <c r="E1985" s="13">
        <v>1</v>
      </c>
      <c r="F1985" s="12">
        <v>312</v>
      </c>
    </row>
    <row r="1986" spans="2:6" x14ac:dyDescent="0.4">
      <c r="B1986" s="12">
        <v>3</v>
      </c>
      <c r="C1986" s="155">
        <v>6</v>
      </c>
      <c r="D1986" s="12">
        <v>112</v>
      </c>
      <c r="E1986" s="13">
        <v>1</v>
      </c>
      <c r="F1986" s="12">
        <v>312</v>
      </c>
    </row>
    <row r="1987" spans="2:6" x14ac:dyDescent="0.4">
      <c r="B1987" s="12">
        <v>3</v>
      </c>
      <c r="C1987" s="155">
        <v>6</v>
      </c>
      <c r="D1987" s="12">
        <v>113</v>
      </c>
      <c r="E1987" s="13">
        <v>1</v>
      </c>
      <c r="F1987" s="12">
        <v>313</v>
      </c>
    </row>
    <row r="1988" spans="2:6" x14ac:dyDescent="0.4">
      <c r="B1988" s="12">
        <v>3</v>
      </c>
      <c r="C1988" s="155">
        <v>6</v>
      </c>
      <c r="D1988" s="12">
        <v>114</v>
      </c>
      <c r="E1988" s="13">
        <v>1</v>
      </c>
      <c r="F1988" s="12">
        <v>313</v>
      </c>
    </row>
    <row r="1989" spans="2:6" x14ac:dyDescent="0.4">
      <c r="B1989" s="12">
        <v>3</v>
      </c>
      <c r="C1989" s="155">
        <v>6</v>
      </c>
      <c r="D1989" s="12">
        <v>115</v>
      </c>
      <c r="E1989" s="13">
        <v>1</v>
      </c>
      <c r="F1989" s="12">
        <v>314</v>
      </c>
    </row>
    <row r="1990" spans="2:6" x14ac:dyDescent="0.4">
      <c r="B1990" s="12">
        <v>3</v>
      </c>
      <c r="C1990" s="155">
        <v>6</v>
      </c>
      <c r="D1990" s="12">
        <v>116</v>
      </c>
      <c r="E1990" s="13">
        <v>1</v>
      </c>
      <c r="F1990" s="12">
        <v>314</v>
      </c>
    </row>
    <row r="1991" spans="2:6" x14ac:dyDescent="0.4">
      <c r="B1991" s="12">
        <v>3</v>
      </c>
      <c r="C1991" s="155">
        <v>6</v>
      </c>
      <c r="D1991" s="12">
        <v>117</v>
      </c>
      <c r="E1991" s="13">
        <v>1</v>
      </c>
      <c r="F1991" s="12">
        <v>314</v>
      </c>
    </row>
    <row r="1992" spans="2:6" x14ac:dyDescent="0.4">
      <c r="B1992" s="12">
        <v>3</v>
      </c>
      <c r="C1992" s="155">
        <v>6</v>
      </c>
      <c r="D1992" s="12">
        <v>118</v>
      </c>
      <c r="E1992" s="13">
        <v>1</v>
      </c>
      <c r="F1992" s="12">
        <v>315</v>
      </c>
    </row>
    <row r="1993" spans="2:6" x14ac:dyDescent="0.4">
      <c r="B1993" s="12">
        <v>3</v>
      </c>
      <c r="C1993" s="155">
        <v>6</v>
      </c>
      <c r="D1993" s="12">
        <v>119</v>
      </c>
      <c r="E1993" s="13">
        <v>1</v>
      </c>
      <c r="F1993" s="12">
        <v>315</v>
      </c>
    </row>
    <row r="1994" spans="2:6" x14ac:dyDescent="0.4">
      <c r="B1994" s="12">
        <v>3</v>
      </c>
      <c r="C1994" s="155">
        <v>6</v>
      </c>
      <c r="D1994" s="12">
        <v>120</v>
      </c>
      <c r="E1994" s="13">
        <v>1</v>
      </c>
      <c r="F1994" s="12">
        <v>315</v>
      </c>
    </row>
    <row r="1995" spans="2:6" x14ac:dyDescent="0.4">
      <c r="B1995" s="12">
        <v>3</v>
      </c>
      <c r="C1995" s="155">
        <v>6</v>
      </c>
      <c r="D1995" s="12">
        <v>121</v>
      </c>
      <c r="E1995" s="13">
        <v>1</v>
      </c>
      <c r="F1995" s="12">
        <v>316</v>
      </c>
    </row>
    <row r="1996" spans="2:6" x14ac:dyDescent="0.4">
      <c r="B1996" s="12">
        <v>3</v>
      </c>
      <c r="C1996" s="155">
        <v>6</v>
      </c>
      <c r="D1996" s="12">
        <v>122</v>
      </c>
      <c r="E1996" s="13">
        <v>1</v>
      </c>
      <c r="F1996" s="12">
        <v>316</v>
      </c>
    </row>
    <row r="1997" spans="2:6" x14ac:dyDescent="0.4">
      <c r="B1997" s="12">
        <v>3</v>
      </c>
      <c r="C1997" s="155">
        <v>6</v>
      </c>
      <c r="D1997" s="12">
        <v>123</v>
      </c>
      <c r="E1997" s="13">
        <v>1</v>
      </c>
      <c r="F1997" s="12">
        <v>316</v>
      </c>
    </row>
    <row r="1998" spans="2:6" x14ac:dyDescent="0.4">
      <c r="B1998" s="12">
        <v>3</v>
      </c>
      <c r="C1998" s="155">
        <v>6</v>
      </c>
      <c r="D1998" s="12">
        <v>124</v>
      </c>
      <c r="E1998" s="13">
        <v>1</v>
      </c>
      <c r="F1998" s="12">
        <v>316</v>
      </c>
    </row>
    <row r="1999" spans="2:6" x14ac:dyDescent="0.4">
      <c r="B1999" s="12">
        <v>3</v>
      </c>
      <c r="C1999" s="155">
        <v>6</v>
      </c>
      <c r="D1999" s="12">
        <v>125</v>
      </c>
      <c r="E1999" s="13">
        <v>1</v>
      </c>
      <c r="F1999" s="12">
        <v>317</v>
      </c>
    </row>
    <row r="2000" spans="2:6" x14ac:dyDescent="0.4">
      <c r="B2000" s="12">
        <v>3</v>
      </c>
      <c r="C2000" s="155">
        <v>6</v>
      </c>
      <c r="D2000" s="12">
        <v>126</v>
      </c>
      <c r="E2000" s="13">
        <v>1</v>
      </c>
      <c r="F2000" s="12">
        <v>317</v>
      </c>
    </row>
    <row r="2001" spans="2:6" x14ac:dyDescent="0.4">
      <c r="B2001" s="12">
        <v>3</v>
      </c>
      <c r="C2001" s="155">
        <v>6</v>
      </c>
      <c r="D2001" s="12">
        <v>127</v>
      </c>
      <c r="E2001" s="13">
        <v>1</v>
      </c>
      <c r="F2001" s="12">
        <v>317</v>
      </c>
    </row>
    <row r="2002" spans="2:6" x14ac:dyDescent="0.4">
      <c r="B2002" s="12">
        <v>3</v>
      </c>
      <c r="C2002" s="155">
        <v>6</v>
      </c>
      <c r="D2002" s="12">
        <v>128</v>
      </c>
      <c r="E2002" s="13">
        <v>1</v>
      </c>
      <c r="F2002" s="12">
        <v>317</v>
      </c>
    </row>
    <row r="2003" spans="2:6" x14ac:dyDescent="0.4">
      <c r="B2003" s="12">
        <v>3</v>
      </c>
      <c r="C2003" s="155">
        <v>6</v>
      </c>
      <c r="D2003" s="12">
        <v>129</v>
      </c>
      <c r="E2003" s="13">
        <v>1</v>
      </c>
      <c r="F2003" s="12">
        <v>318</v>
      </c>
    </row>
    <row r="2004" spans="2:6" x14ac:dyDescent="0.4">
      <c r="B2004" s="12">
        <v>3</v>
      </c>
      <c r="C2004" s="155">
        <v>6</v>
      </c>
      <c r="D2004" s="12">
        <v>130</v>
      </c>
      <c r="E2004" s="13">
        <v>1</v>
      </c>
      <c r="F2004" s="12">
        <v>318</v>
      </c>
    </row>
    <row r="2005" spans="2:6" x14ac:dyDescent="0.4">
      <c r="B2005" s="12">
        <v>3</v>
      </c>
      <c r="C2005" s="155">
        <v>6</v>
      </c>
      <c r="D2005" s="12">
        <v>131</v>
      </c>
      <c r="E2005" s="13">
        <v>1</v>
      </c>
      <c r="F2005" s="12">
        <v>318</v>
      </c>
    </row>
    <row r="2006" spans="2:6" x14ac:dyDescent="0.4">
      <c r="B2006" s="12">
        <v>3</v>
      </c>
      <c r="C2006" s="155">
        <v>6</v>
      </c>
      <c r="D2006" s="12">
        <v>132</v>
      </c>
      <c r="E2006" s="13">
        <v>1</v>
      </c>
      <c r="F2006" s="12">
        <v>318</v>
      </c>
    </row>
    <row r="2007" spans="2:6" x14ac:dyDescent="0.4">
      <c r="B2007" s="12">
        <v>3</v>
      </c>
      <c r="C2007" s="155">
        <v>6</v>
      </c>
      <c r="D2007" s="12">
        <v>133</v>
      </c>
      <c r="E2007" s="13">
        <v>1</v>
      </c>
      <c r="F2007" s="12">
        <v>318</v>
      </c>
    </row>
    <row r="2008" spans="2:6" x14ac:dyDescent="0.4">
      <c r="B2008" s="12">
        <v>3</v>
      </c>
      <c r="C2008" s="155">
        <v>6</v>
      </c>
      <c r="D2008" s="12">
        <v>134</v>
      </c>
      <c r="E2008" s="13">
        <v>1</v>
      </c>
      <c r="F2008" s="12">
        <v>319</v>
      </c>
    </row>
    <row r="2009" spans="2:6" x14ac:dyDescent="0.4">
      <c r="B2009" s="12">
        <v>3</v>
      </c>
      <c r="C2009" s="155">
        <v>6</v>
      </c>
      <c r="D2009" s="12">
        <v>135</v>
      </c>
      <c r="E2009" s="13">
        <v>1</v>
      </c>
      <c r="F2009" s="12">
        <v>319</v>
      </c>
    </row>
    <row r="2010" spans="2:6" x14ac:dyDescent="0.4">
      <c r="B2010" s="12">
        <v>3</v>
      </c>
      <c r="C2010" s="155">
        <v>6</v>
      </c>
      <c r="D2010" s="12">
        <v>136</v>
      </c>
      <c r="E2010" s="13">
        <v>1</v>
      </c>
      <c r="F2010" s="12">
        <v>319</v>
      </c>
    </row>
    <row r="2011" spans="2:6" x14ac:dyDescent="0.4">
      <c r="B2011" s="12">
        <v>3</v>
      </c>
      <c r="C2011" s="155">
        <v>6</v>
      </c>
      <c r="D2011" s="12">
        <v>137</v>
      </c>
      <c r="E2011" s="13">
        <v>1</v>
      </c>
      <c r="F2011" s="12">
        <v>319</v>
      </c>
    </row>
    <row r="2012" spans="2:6" x14ac:dyDescent="0.4">
      <c r="B2012" s="12">
        <v>3</v>
      </c>
      <c r="C2012" s="155">
        <v>6</v>
      </c>
      <c r="D2012" s="12">
        <v>138</v>
      </c>
      <c r="E2012" s="13">
        <v>1</v>
      </c>
      <c r="F2012" s="12">
        <v>319</v>
      </c>
    </row>
    <row r="2013" spans="2:6" x14ac:dyDescent="0.4">
      <c r="B2013" s="12">
        <v>3</v>
      </c>
      <c r="C2013" s="155">
        <v>6</v>
      </c>
      <c r="D2013" s="12">
        <v>139</v>
      </c>
      <c r="E2013" s="13">
        <v>1</v>
      </c>
      <c r="F2013" s="12">
        <v>319</v>
      </c>
    </row>
    <row r="2014" spans="2:6" x14ac:dyDescent="0.4">
      <c r="B2014" s="12">
        <v>3</v>
      </c>
      <c r="C2014" s="155">
        <v>6</v>
      </c>
      <c r="D2014" s="12">
        <v>140</v>
      </c>
      <c r="E2014" s="13">
        <v>1</v>
      </c>
      <c r="F2014" s="12">
        <v>319</v>
      </c>
    </row>
    <row r="2015" spans="2:6" x14ac:dyDescent="0.4">
      <c r="B2015" s="12">
        <v>3</v>
      </c>
      <c r="C2015" s="155">
        <v>6</v>
      </c>
      <c r="D2015" s="12">
        <v>141</v>
      </c>
      <c r="E2015" s="13">
        <v>1</v>
      </c>
      <c r="F2015" s="12">
        <v>320</v>
      </c>
    </row>
    <row r="2016" spans="2:6" x14ac:dyDescent="0.4">
      <c r="B2016" s="12">
        <v>3</v>
      </c>
      <c r="C2016" s="155">
        <v>6</v>
      </c>
      <c r="D2016" s="12">
        <v>142</v>
      </c>
      <c r="E2016" s="13">
        <v>1</v>
      </c>
      <c r="F2016" s="12">
        <v>320</v>
      </c>
    </row>
    <row r="2017" spans="2:6" x14ac:dyDescent="0.4">
      <c r="B2017" s="12">
        <v>3</v>
      </c>
      <c r="C2017" s="155">
        <v>6</v>
      </c>
      <c r="D2017" s="12">
        <v>143</v>
      </c>
      <c r="E2017" s="13">
        <v>1</v>
      </c>
      <c r="F2017" s="12">
        <v>320</v>
      </c>
    </row>
    <row r="2018" spans="2:6" x14ac:dyDescent="0.4">
      <c r="B2018" s="12">
        <v>3</v>
      </c>
      <c r="C2018" s="155">
        <v>6</v>
      </c>
      <c r="D2018" s="12">
        <v>144</v>
      </c>
      <c r="E2018" s="13">
        <v>1</v>
      </c>
      <c r="F2018" s="12">
        <v>320</v>
      </c>
    </row>
    <row r="2019" spans="2:6" x14ac:dyDescent="0.4">
      <c r="B2019" s="12">
        <v>3</v>
      </c>
      <c r="C2019" s="155">
        <v>6</v>
      </c>
      <c r="D2019" s="12">
        <v>145</v>
      </c>
      <c r="E2019" s="13">
        <v>1</v>
      </c>
      <c r="F2019" s="12">
        <v>320</v>
      </c>
    </row>
    <row r="2020" spans="2:6" x14ac:dyDescent="0.4">
      <c r="B2020" s="12">
        <v>3</v>
      </c>
      <c r="C2020" s="155">
        <v>6</v>
      </c>
      <c r="D2020" s="12">
        <v>146</v>
      </c>
      <c r="E2020" s="13">
        <v>1</v>
      </c>
      <c r="F2020" s="12">
        <v>320</v>
      </c>
    </row>
    <row r="2021" spans="2:6" x14ac:dyDescent="0.4">
      <c r="B2021" s="12">
        <v>3</v>
      </c>
      <c r="C2021" s="155">
        <v>6</v>
      </c>
      <c r="D2021" s="12">
        <v>147</v>
      </c>
      <c r="E2021" s="13">
        <v>1</v>
      </c>
      <c r="F2021" s="12">
        <v>320</v>
      </c>
    </row>
    <row r="2022" spans="2:6" x14ac:dyDescent="0.4">
      <c r="B2022" s="12">
        <v>3</v>
      </c>
      <c r="C2022" s="155">
        <v>6</v>
      </c>
      <c r="D2022" s="12">
        <v>148</v>
      </c>
      <c r="E2022" s="13">
        <v>1</v>
      </c>
      <c r="F2022" s="12">
        <v>320</v>
      </c>
    </row>
    <row r="2023" spans="2:6" x14ac:dyDescent="0.4">
      <c r="B2023" s="12">
        <v>3</v>
      </c>
      <c r="C2023" s="155">
        <v>6</v>
      </c>
      <c r="D2023" s="12">
        <v>149</v>
      </c>
      <c r="E2023" s="13">
        <v>1</v>
      </c>
      <c r="F2023" s="12">
        <v>321</v>
      </c>
    </row>
    <row r="2024" spans="2:6" x14ac:dyDescent="0.4">
      <c r="B2024" s="12">
        <v>3</v>
      </c>
      <c r="C2024" s="155">
        <v>6</v>
      </c>
      <c r="D2024" s="12">
        <v>150</v>
      </c>
      <c r="E2024" s="13">
        <v>1</v>
      </c>
      <c r="F2024" s="12">
        <v>321</v>
      </c>
    </row>
    <row r="2025" spans="2:6" x14ac:dyDescent="0.4">
      <c r="B2025" s="155">
        <v>4</v>
      </c>
      <c r="C2025" s="155">
        <v>1</v>
      </c>
      <c r="D2025" s="155">
        <v>1</v>
      </c>
      <c r="E2025" s="156">
        <v>1</v>
      </c>
      <c r="F2025" s="155">
        <v>0</v>
      </c>
    </row>
    <row r="2026" spans="2:6" x14ac:dyDescent="0.4">
      <c r="B2026" s="155">
        <v>4</v>
      </c>
      <c r="C2026" s="155">
        <v>1</v>
      </c>
      <c r="D2026" s="155">
        <v>2</v>
      </c>
      <c r="E2026" s="156">
        <v>1</v>
      </c>
      <c r="F2026" s="155">
        <v>0</v>
      </c>
    </row>
    <row r="2027" spans="2:6" x14ac:dyDescent="0.4">
      <c r="B2027" s="155">
        <v>4</v>
      </c>
      <c r="C2027" s="155">
        <v>1</v>
      </c>
      <c r="D2027" s="155">
        <v>3</v>
      </c>
      <c r="E2027" s="156">
        <v>1</v>
      </c>
      <c r="F2027" s="155">
        <v>1</v>
      </c>
    </row>
    <row r="2028" spans="2:6" x14ac:dyDescent="0.4">
      <c r="B2028" s="155">
        <v>4</v>
      </c>
      <c r="C2028" s="155">
        <v>1</v>
      </c>
      <c r="D2028" s="155">
        <v>4</v>
      </c>
      <c r="E2028" s="156">
        <v>2</v>
      </c>
      <c r="F2028" s="155">
        <v>2</v>
      </c>
    </row>
    <row r="2029" spans="2:6" x14ac:dyDescent="0.4">
      <c r="B2029" s="155">
        <v>4</v>
      </c>
      <c r="C2029" s="155">
        <v>1</v>
      </c>
      <c r="D2029" s="155">
        <v>5</v>
      </c>
      <c r="E2029" s="156">
        <v>3</v>
      </c>
      <c r="F2029" s="155">
        <v>4</v>
      </c>
    </row>
    <row r="2030" spans="2:6" x14ac:dyDescent="0.4">
      <c r="B2030" s="155">
        <v>4</v>
      </c>
      <c r="C2030" s="155">
        <v>1</v>
      </c>
      <c r="D2030" s="155">
        <v>6</v>
      </c>
      <c r="E2030" s="156">
        <v>3</v>
      </c>
      <c r="F2030" s="155">
        <v>7</v>
      </c>
    </row>
    <row r="2031" spans="2:6" x14ac:dyDescent="0.4">
      <c r="B2031" s="155">
        <v>4</v>
      </c>
      <c r="C2031" s="155">
        <v>1</v>
      </c>
      <c r="D2031" s="155">
        <v>7</v>
      </c>
      <c r="E2031" s="156">
        <v>5</v>
      </c>
      <c r="F2031" s="155">
        <v>10</v>
      </c>
    </row>
    <row r="2032" spans="2:6" x14ac:dyDescent="0.4">
      <c r="B2032" s="155">
        <v>4</v>
      </c>
      <c r="C2032" s="155">
        <v>1</v>
      </c>
      <c r="D2032" s="155">
        <v>8</v>
      </c>
      <c r="E2032" s="156">
        <v>5</v>
      </c>
      <c r="F2032" s="155">
        <v>15</v>
      </c>
    </row>
    <row r="2033" spans="2:6" x14ac:dyDescent="0.4">
      <c r="B2033" s="155">
        <v>4</v>
      </c>
      <c r="C2033" s="155">
        <v>1</v>
      </c>
      <c r="D2033" s="155">
        <v>9</v>
      </c>
      <c r="E2033" s="156">
        <v>5</v>
      </c>
      <c r="F2033" s="155">
        <v>20</v>
      </c>
    </row>
    <row r="2034" spans="2:6" x14ac:dyDescent="0.4">
      <c r="B2034" s="155">
        <v>4</v>
      </c>
      <c r="C2034" s="155">
        <v>1</v>
      </c>
      <c r="D2034" s="155">
        <v>10</v>
      </c>
      <c r="E2034" s="156">
        <v>7</v>
      </c>
      <c r="F2034" s="155">
        <v>25</v>
      </c>
    </row>
    <row r="2035" spans="2:6" x14ac:dyDescent="0.4">
      <c r="B2035" s="155">
        <v>4</v>
      </c>
      <c r="C2035" s="155">
        <v>1</v>
      </c>
      <c r="D2035" s="155">
        <v>11</v>
      </c>
      <c r="E2035" s="156">
        <v>8</v>
      </c>
      <c r="F2035" s="155">
        <v>32</v>
      </c>
    </row>
    <row r="2036" spans="2:6" x14ac:dyDescent="0.4">
      <c r="B2036" s="155">
        <v>4</v>
      </c>
      <c r="C2036" s="155">
        <v>1</v>
      </c>
      <c r="D2036" s="155">
        <v>12</v>
      </c>
      <c r="E2036" s="156">
        <v>8</v>
      </c>
      <c r="F2036" s="155">
        <v>40</v>
      </c>
    </row>
    <row r="2037" spans="2:6" x14ac:dyDescent="0.4">
      <c r="B2037" s="155">
        <v>4</v>
      </c>
      <c r="C2037" s="155">
        <v>1</v>
      </c>
      <c r="D2037" s="155">
        <v>13</v>
      </c>
      <c r="E2037" s="156">
        <v>9</v>
      </c>
      <c r="F2037" s="155">
        <v>48</v>
      </c>
    </row>
    <row r="2038" spans="2:6" x14ac:dyDescent="0.4">
      <c r="B2038" s="155">
        <v>4</v>
      </c>
      <c r="C2038" s="155">
        <v>1</v>
      </c>
      <c r="D2038" s="155">
        <v>14</v>
      </c>
      <c r="E2038" s="156">
        <v>9</v>
      </c>
      <c r="F2038" s="155">
        <v>57</v>
      </c>
    </row>
    <row r="2039" spans="2:6" x14ac:dyDescent="0.4">
      <c r="B2039" s="12">
        <v>4</v>
      </c>
      <c r="C2039" s="155">
        <v>1</v>
      </c>
      <c r="D2039" s="12">
        <v>15</v>
      </c>
      <c r="E2039" s="13">
        <v>10</v>
      </c>
      <c r="F2039" s="12">
        <v>66</v>
      </c>
    </row>
    <row r="2040" spans="2:6" x14ac:dyDescent="0.4">
      <c r="B2040" s="12">
        <v>4</v>
      </c>
      <c r="C2040" s="155">
        <v>1</v>
      </c>
      <c r="D2040" s="12">
        <v>16</v>
      </c>
      <c r="E2040" s="13">
        <v>11</v>
      </c>
      <c r="F2040" s="12">
        <v>76</v>
      </c>
    </row>
    <row r="2041" spans="2:6" x14ac:dyDescent="0.4">
      <c r="B2041" s="12">
        <v>4</v>
      </c>
      <c r="C2041" s="155">
        <v>1</v>
      </c>
      <c r="D2041" s="12">
        <v>17</v>
      </c>
      <c r="E2041" s="13">
        <v>11</v>
      </c>
      <c r="F2041" s="12">
        <v>87</v>
      </c>
    </row>
    <row r="2042" spans="2:6" x14ac:dyDescent="0.4">
      <c r="B2042" s="12">
        <v>4</v>
      </c>
      <c r="C2042" s="155">
        <v>1</v>
      </c>
      <c r="D2042" s="12">
        <v>18</v>
      </c>
      <c r="E2042" s="13">
        <v>12</v>
      </c>
      <c r="F2042" s="12">
        <v>98</v>
      </c>
    </row>
    <row r="2043" spans="2:6" x14ac:dyDescent="0.4">
      <c r="B2043" s="12">
        <v>4</v>
      </c>
      <c r="C2043" s="155">
        <v>1</v>
      </c>
      <c r="D2043" s="12">
        <v>19</v>
      </c>
      <c r="E2043" s="13">
        <v>12</v>
      </c>
      <c r="F2043" s="12">
        <v>110</v>
      </c>
    </row>
    <row r="2044" spans="2:6" x14ac:dyDescent="0.4">
      <c r="B2044" s="12">
        <v>4</v>
      </c>
      <c r="C2044" s="155">
        <v>1</v>
      </c>
      <c r="D2044" s="12">
        <v>20</v>
      </c>
      <c r="E2044" s="13">
        <v>13</v>
      </c>
      <c r="F2044" s="12">
        <v>122</v>
      </c>
    </row>
    <row r="2045" spans="2:6" x14ac:dyDescent="0.4">
      <c r="B2045" s="12">
        <v>4</v>
      </c>
      <c r="C2045" s="155">
        <v>1</v>
      </c>
      <c r="D2045" s="12">
        <v>21</v>
      </c>
      <c r="E2045" s="13">
        <v>13</v>
      </c>
      <c r="F2045" s="12">
        <v>135</v>
      </c>
    </row>
    <row r="2046" spans="2:6" x14ac:dyDescent="0.4">
      <c r="B2046" s="12">
        <v>4</v>
      </c>
      <c r="C2046" s="155">
        <v>1</v>
      </c>
      <c r="D2046" s="12">
        <v>22</v>
      </c>
      <c r="E2046" s="13">
        <v>13</v>
      </c>
      <c r="F2046" s="12">
        <v>148</v>
      </c>
    </row>
    <row r="2047" spans="2:6" x14ac:dyDescent="0.4">
      <c r="B2047" s="12">
        <v>4</v>
      </c>
      <c r="C2047" s="155">
        <v>1</v>
      </c>
      <c r="D2047" s="12">
        <v>23</v>
      </c>
      <c r="E2047" s="13">
        <v>13</v>
      </c>
      <c r="F2047" s="12">
        <v>161</v>
      </c>
    </row>
    <row r="2048" spans="2:6" x14ac:dyDescent="0.4">
      <c r="B2048" s="12">
        <v>4</v>
      </c>
      <c r="C2048" s="155">
        <v>1</v>
      </c>
      <c r="D2048" s="12">
        <v>24</v>
      </c>
      <c r="E2048" s="13">
        <v>14</v>
      </c>
      <c r="F2048" s="12">
        <v>174</v>
      </c>
    </row>
    <row r="2049" spans="2:6" x14ac:dyDescent="0.4">
      <c r="B2049" s="12">
        <v>4</v>
      </c>
      <c r="C2049" s="155">
        <v>1</v>
      </c>
      <c r="D2049" s="12">
        <v>25</v>
      </c>
      <c r="E2049" s="13">
        <v>14</v>
      </c>
      <c r="F2049" s="12">
        <v>188</v>
      </c>
    </row>
    <row r="2050" spans="2:6" x14ac:dyDescent="0.4">
      <c r="B2050" s="12">
        <v>4</v>
      </c>
      <c r="C2050" s="155">
        <v>1</v>
      </c>
      <c r="D2050" s="12">
        <v>26</v>
      </c>
      <c r="E2050" s="13">
        <v>14</v>
      </c>
      <c r="F2050" s="12">
        <v>202</v>
      </c>
    </row>
    <row r="2051" spans="2:6" x14ac:dyDescent="0.4">
      <c r="B2051" s="12">
        <v>4</v>
      </c>
      <c r="C2051" s="155">
        <v>1</v>
      </c>
      <c r="D2051" s="12">
        <v>27</v>
      </c>
      <c r="E2051" s="13">
        <v>14</v>
      </c>
      <c r="F2051" s="12">
        <v>216</v>
      </c>
    </row>
    <row r="2052" spans="2:6" x14ac:dyDescent="0.4">
      <c r="B2052" s="12">
        <v>4</v>
      </c>
      <c r="C2052" s="155">
        <v>1</v>
      </c>
      <c r="D2052" s="12">
        <v>28</v>
      </c>
      <c r="E2052" s="13">
        <v>14</v>
      </c>
      <c r="F2052" s="12">
        <v>230</v>
      </c>
    </row>
    <row r="2053" spans="2:6" x14ac:dyDescent="0.4">
      <c r="B2053" s="12">
        <v>4</v>
      </c>
      <c r="C2053" s="155">
        <v>1</v>
      </c>
      <c r="D2053" s="12">
        <v>29</v>
      </c>
      <c r="E2053" s="13">
        <v>15</v>
      </c>
      <c r="F2053" s="12">
        <v>244</v>
      </c>
    </row>
    <row r="2054" spans="2:6" x14ac:dyDescent="0.4">
      <c r="B2054" s="12">
        <v>4</v>
      </c>
      <c r="C2054" s="155">
        <v>1</v>
      </c>
      <c r="D2054" s="12">
        <v>30</v>
      </c>
      <c r="E2054" s="13">
        <v>14</v>
      </c>
      <c r="F2054" s="12">
        <v>259</v>
      </c>
    </row>
    <row r="2055" spans="2:6" x14ac:dyDescent="0.4">
      <c r="B2055" s="12">
        <v>4</v>
      </c>
      <c r="C2055" s="155">
        <v>1</v>
      </c>
      <c r="D2055" s="12">
        <v>31</v>
      </c>
      <c r="E2055" s="13">
        <v>14</v>
      </c>
      <c r="F2055" s="12">
        <v>273</v>
      </c>
    </row>
    <row r="2056" spans="2:6" x14ac:dyDescent="0.4">
      <c r="B2056" s="12">
        <v>4</v>
      </c>
      <c r="C2056" s="155">
        <v>1</v>
      </c>
      <c r="D2056" s="12">
        <v>32</v>
      </c>
      <c r="E2056" s="13">
        <v>14</v>
      </c>
      <c r="F2056" s="12">
        <v>287</v>
      </c>
    </row>
    <row r="2057" spans="2:6" x14ac:dyDescent="0.4">
      <c r="B2057" s="12">
        <v>4</v>
      </c>
      <c r="C2057" s="155">
        <v>1</v>
      </c>
      <c r="D2057" s="12">
        <v>33</v>
      </c>
      <c r="E2057" s="13">
        <v>14</v>
      </c>
      <c r="F2057" s="12">
        <v>301</v>
      </c>
    </row>
    <row r="2058" spans="2:6" x14ac:dyDescent="0.4">
      <c r="B2058" s="12">
        <v>4</v>
      </c>
      <c r="C2058" s="155">
        <v>1</v>
      </c>
      <c r="D2058" s="12">
        <v>34</v>
      </c>
      <c r="E2058" s="13">
        <v>14</v>
      </c>
      <c r="F2058" s="12">
        <v>315</v>
      </c>
    </row>
    <row r="2059" spans="2:6" x14ac:dyDescent="0.4">
      <c r="B2059" s="12">
        <v>4</v>
      </c>
      <c r="C2059" s="155">
        <v>1</v>
      </c>
      <c r="D2059" s="12">
        <v>35</v>
      </c>
      <c r="E2059" s="13">
        <v>14</v>
      </c>
      <c r="F2059" s="12">
        <v>329</v>
      </c>
    </row>
    <row r="2060" spans="2:6" x14ac:dyDescent="0.4">
      <c r="B2060" s="12">
        <v>4</v>
      </c>
      <c r="C2060" s="155">
        <v>1</v>
      </c>
      <c r="D2060" s="12">
        <v>36</v>
      </c>
      <c r="E2060" s="13">
        <v>14</v>
      </c>
      <c r="F2060" s="12">
        <v>343</v>
      </c>
    </row>
    <row r="2061" spans="2:6" x14ac:dyDescent="0.4">
      <c r="B2061" s="12">
        <v>4</v>
      </c>
      <c r="C2061" s="155">
        <v>1</v>
      </c>
      <c r="D2061" s="12">
        <v>37</v>
      </c>
      <c r="E2061" s="13">
        <v>13</v>
      </c>
      <c r="F2061" s="12">
        <v>357</v>
      </c>
    </row>
    <row r="2062" spans="2:6" x14ac:dyDescent="0.4">
      <c r="B2062" s="12">
        <v>4</v>
      </c>
      <c r="C2062" s="155">
        <v>1</v>
      </c>
      <c r="D2062" s="12">
        <v>38</v>
      </c>
      <c r="E2062" s="13">
        <v>14</v>
      </c>
      <c r="F2062" s="12">
        <v>370</v>
      </c>
    </row>
    <row r="2063" spans="2:6" x14ac:dyDescent="0.4">
      <c r="B2063" s="12">
        <v>4</v>
      </c>
      <c r="C2063" s="155">
        <v>1</v>
      </c>
      <c r="D2063" s="12">
        <v>39</v>
      </c>
      <c r="E2063" s="13">
        <v>13</v>
      </c>
      <c r="F2063" s="12">
        <v>384</v>
      </c>
    </row>
    <row r="2064" spans="2:6" x14ac:dyDescent="0.4">
      <c r="B2064" s="12">
        <v>4</v>
      </c>
      <c r="C2064" s="155">
        <v>1</v>
      </c>
      <c r="D2064" s="12">
        <v>40</v>
      </c>
      <c r="E2064" s="13">
        <v>13</v>
      </c>
      <c r="F2064" s="12">
        <v>397</v>
      </c>
    </row>
    <row r="2065" spans="2:6" x14ac:dyDescent="0.4">
      <c r="B2065" s="12">
        <v>4</v>
      </c>
      <c r="C2065" s="155">
        <v>1</v>
      </c>
      <c r="D2065" s="12">
        <v>41</v>
      </c>
      <c r="E2065" s="13">
        <v>13</v>
      </c>
      <c r="F2065" s="12">
        <v>410</v>
      </c>
    </row>
    <row r="2066" spans="2:6" x14ac:dyDescent="0.4">
      <c r="B2066" s="12">
        <v>4</v>
      </c>
      <c r="C2066" s="155">
        <v>1</v>
      </c>
      <c r="D2066" s="12">
        <v>42</v>
      </c>
      <c r="E2066" s="13">
        <v>13</v>
      </c>
      <c r="F2066" s="12">
        <v>423</v>
      </c>
    </row>
    <row r="2067" spans="2:6" x14ac:dyDescent="0.4">
      <c r="B2067" s="12">
        <v>4</v>
      </c>
      <c r="C2067" s="155">
        <v>1</v>
      </c>
      <c r="D2067" s="12">
        <v>43</v>
      </c>
      <c r="E2067" s="13">
        <v>13</v>
      </c>
      <c r="F2067" s="12">
        <v>436</v>
      </c>
    </row>
    <row r="2068" spans="2:6" x14ac:dyDescent="0.4">
      <c r="B2068" s="12">
        <v>4</v>
      </c>
      <c r="C2068" s="155">
        <v>1</v>
      </c>
      <c r="D2068" s="12">
        <v>44</v>
      </c>
      <c r="E2068" s="13">
        <v>12</v>
      </c>
      <c r="F2068" s="12">
        <v>449</v>
      </c>
    </row>
    <row r="2069" spans="2:6" x14ac:dyDescent="0.4">
      <c r="B2069" s="12">
        <v>4</v>
      </c>
      <c r="C2069" s="155">
        <v>1</v>
      </c>
      <c r="D2069" s="12">
        <v>45</v>
      </c>
      <c r="E2069" s="13">
        <v>12</v>
      </c>
      <c r="F2069" s="12">
        <v>461</v>
      </c>
    </row>
    <row r="2070" spans="2:6" x14ac:dyDescent="0.4">
      <c r="B2070" s="12">
        <v>4</v>
      </c>
      <c r="C2070" s="155">
        <v>1</v>
      </c>
      <c r="D2070" s="12">
        <v>46</v>
      </c>
      <c r="E2070" s="13">
        <v>12</v>
      </c>
      <c r="F2070" s="12">
        <v>473</v>
      </c>
    </row>
    <row r="2071" spans="2:6" x14ac:dyDescent="0.4">
      <c r="B2071" s="12">
        <v>4</v>
      </c>
      <c r="C2071" s="155">
        <v>1</v>
      </c>
      <c r="D2071" s="12">
        <v>47</v>
      </c>
      <c r="E2071" s="13">
        <v>11</v>
      </c>
      <c r="F2071" s="12">
        <v>485</v>
      </c>
    </row>
    <row r="2072" spans="2:6" x14ac:dyDescent="0.4">
      <c r="B2072" s="12">
        <v>4</v>
      </c>
      <c r="C2072" s="155">
        <v>1</v>
      </c>
      <c r="D2072" s="12">
        <v>48</v>
      </c>
      <c r="E2072" s="13">
        <v>12</v>
      </c>
      <c r="F2072" s="12">
        <v>496</v>
      </c>
    </row>
    <row r="2073" spans="2:6" x14ac:dyDescent="0.4">
      <c r="B2073" s="12">
        <v>4</v>
      </c>
      <c r="C2073" s="155">
        <v>1</v>
      </c>
      <c r="D2073" s="12">
        <v>49</v>
      </c>
      <c r="E2073" s="13">
        <v>11</v>
      </c>
      <c r="F2073" s="12">
        <v>508</v>
      </c>
    </row>
    <row r="2074" spans="2:6" x14ac:dyDescent="0.4">
      <c r="B2074" s="12">
        <v>4</v>
      </c>
      <c r="C2074" s="155">
        <v>1</v>
      </c>
      <c r="D2074" s="12">
        <v>50</v>
      </c>
      <c r="E2074" s="13">
        <v>11</v>
      </c>
      <c r="F2074" s="12">
        <v>519</v>
      </c>
    </row>
    <row r="2075" spans="2:6" x14ac:dyDescent="0.4">
      <c r="B2075" s="12">
        <v>4</v>
      </c>
      <c r="C2075" s="155">
        <v>1</v>
      </c>
      <c r="D2075" s="12">
        <v>51</v>
      </c>
      <c r="E2075" s="13">
        <v>10</v>
      </c>
      <c r="F2075" s="12">
        <v>530</v>
      </c>
    </row>
    <row r="2076" spans="2:6" x14ac:dyDescent="0.4">
      <c r="B2076" s="12">
        <v>4</v>
      </c>
      <c r="C2076" s="155">
        <v>1</v>
      </c>
      <c r="D2076" s="12">
        <v>52</v>
      </c>
      <c r="E2076" s="13">
        <v>11</v>
      </c>
      <c r="F2076" s="12">
        <v>540</v>
      </c>
    </row>
    <row r="2077" spans="2:6" x14ac:dyDescent="0.4">
      <c r="B2077" s="12">
        <v>4</v>
      </c>
      <c r="C2077" s="155">
        <v>1</v>
      </c>
      <c r="D2077" s="12">
        <v>53</v>
      </c>
      <c r="E2077" s="13">
        <v>10</v>
      </c>
      <c r="F2077" s="12">
        <v>551</v>
      </c>
    </row>
    <row r="2078" spans="2:6" x14ac:dyDescent="0.4">
      <c r="B2078" s="12">
        <v>4</v>
      </c>
      <c r="C2078" s="155">
        <v>1</v>
      </c>
      <c r="D2078" s="12">
        <v>54</v>
      </c>
      <c r="E2078" s="13">
        <v>10</v>
      </c>
      <c r="F2078" s="12">
        <v>561</v>
      </c>
    </row>
    <row r="2079" spans="2:6" x14ac:dyDescent="0.4">
      <c r="B2079" s="12">
        <v>4</v>
      </c>
      <c r="C2079" s="155">
        <v>1</v>
      </c>
      <c r="D2079" s="12">
        <v>55</v>
      </c>
      <c r="E2079" s="13">
        <v>10</v>
      </c>
      <c r="F2079" s="12">
        <v>571</v>
      </c>
    </row>
    <row r="2080" spans="2:6" x14ac:dyDescent="0.4">
      <c r="B2080" s="12">
        <v>4</v>
      </c>
      <c r="C2080" s="155">
        <v>1</v>
      </c>
      <c r="D2080" s="12">
        <v>56</v>
      </c>
      <c r="E2080" s="13">
        <v>9</v>
      </c>
      <c r="F2080" s="12">
        <v>581</v>
      </c>
    </row>
    <row r="2081" spans="2:6" x14ac:dyDescent="0.4">
      <c r="B2081" s="12">
        <v>4</v>
      </c>
      <c r="C2081" s="155">
        <v>1</v>
      </c>
      <c r="D2081" s="12">
        <v>57</v>
      </c>
      <c r="E2081" s="13">
        <v>9</v>
      </c>
      <c r="F2081" s="12">
        <v>590</v>
      </c>
    </row>
    <row r="2082" spans="2:6" x14ac:dyDescent="0.4">
      <c r="B2082" s="12">
        <v>4</v>
      </c>
      <c r="C2082" s="155">
        <v>1</v>
      </c>
      <c r="D2082" s="12">
        <v>58</v>
      </c>
      <c r="E2082" s="13">
        <v>9</v>
      </c>
      <c r="F2082" s="12">
        <v>599</v>
      </c>
    </row>
    <row r="2083" spans="2:6" x14ac:dyDescent="0.4">
      <c r="B2083" s="12">
        <v>4</v>
      </c>
      <c r="C2083" s="155">
        <v>1</v>
      </c>
      <c r="D2083" s="12">
        <v>59</v>
      </c>
      <c r="E2083" s="13">
        <v>9</v>
      </c>
      <c r="F2083" s="12">
        <v>608</v>
      </c>
    </row>
    <row r="2084" spans="2:6" x14ac:dyDescent="0.4">
      <c r="B2084" s="12">
        <v>4</v>
      </c>
      <c r="C2084" s="155">
        <v>1</v>
      </c>
      <c r="D2084" s="12">
        <v>60</v>
      </c>
      <c r="E2084" s="13">
        <v>9</v>
      </c>
      <c r="F2084" s="12">
        <v>617</v>
      </c>
    </row>
    <row r="2085" spans="2:6" x14ac:dyDescent="0.4">
      <c r="B2085" s="12">
        <v>4</v>
      </c>
      <c r="C2085" s="155">
        <v>1</v>
      </c>
      <c r="D2085" s="12">
        <v>61</v>
      </c>
      <c r="E2085" s="13">
        <v>8</v>
      </c>
      <c r="F2085" s="12">
        <v>626</v>
      </c>
    </row>
    <row r="2086" spans="2:6" x14ac:dyDescent="0.4">
      <c r="B2086" s="12">
        <v>4</v>
      </c>
      <c r="C2086" s="155">
        <v>1</v>
      </c>
      <c r="D2086" s="12">
        <v>62</v>
      </c>
      <c r="E2086" s="13">
        <v>8</v>
      </c>
      <c r="F2086" s="12">
        <v>634</v>
      </c>
    </row>
    <row r="2087" spans="2:6" x14ac:dyDescent="0.4">
      <c r="B2087" s="12">
        <v>4</v>
      </c>
      <c r="C2087" s="155">
        <v>1</v>
      </c>
      <c r="D2087" s="12">
        <v>63</v>
      </c>
      <c r="E2087" s="13">
        <v>8</v>
      </c>
      <c r="F2087" s="12">
        <v>642</v>
      </c>
    </row>
    <row r="2088" spans="2:6" x14ac:dyDescent="0.4">
      <c r="B2088" s="12">
        <v>4</v>
      </c>
      <c r="C2088" s="155">
        <v>1</v>
      </c>
      <c r="D2088" s="12">
        <v>64</v>
      </c>
      <c r="E2088" s="13">
        <v>7</v>
      </c>
      <c r="F2088" s="12">
        <v>650</v>
      </c>
    </row>
    <row r="2089" spans="2:6" x14ac:dyDescent="0.4">
      <c r="B2089" s="12">
        <v>4</v>
      </c>
      <c r="C2089" s="155">
        <v>1</v>
      </c>
      <c r="D2089" s="12">
        <v>65</v>
      </c>
      <c r="E2089" s="13">
        <v>8</v>
      </c>
      <c r="F2089" s="12">
        <v>657</v>
      </c>
    </row>
    <row r="2090" spans="2:6" x14ac:dyDescent="0.4">
      <c r="B2090" s="12">
        <v>4</v>
      </c>
      <c r="C2090" s="155">
        <v>1</v>
      </c>
      <c r="D2090" s="12">
        <v>66</v>
      </c>
      <c r="E2090" s="13">
        <v>7</v>
      </c>
      <c r="F2090" s="12">
        <v>665</v>
      </c>
    </row>
    <row r="2091" spans="2:6" x14ac:dyDescent="0.4">
      <c r="B2091" s="12">
        <v>4</v>
      </c>
      <c r="C2091" s="155">
        <v>1</v>
      </c>
      <c r="D2091" s="12">
        <v>67</v>
      </c>
      <c r="E2091" s="13">
        <v>7</v>
      </c>
      <c r="F2091" s="12">
        <v>672</v>
      </c>
    </row>
    <row r="2092" spans="2:6" x14ac:dyDescent="0.4">
      <c r="B2092" s="12">
        <v>4</v>
      </c>
      <c r="C2092" s="155">
        <v>1</v>
      </c>
      <c r="D2092" s="12">
        <v>68</v>
      </c>
      <c r="E2092" s="13">
        <v>7</v>
      </c>
      <c r="F2092" s="12">
        <v>679</v>
      </c>
    </row>
    <row r="2093" spans="2:6" x14ac:dyDescent="0.4">
      <c r="B2093" s="12">
        <v>4</v>
      </c>
      <c r="C2093" s="155">
        <v>1</v>
      </c>
      <c r="D2093" s="12">
        <v>69</v>
      </c>
      <c r="E2093" s="13">
        <v>6</v>
      </c>
      <c r="F2093" s="12">
        <v>686</v>
      </c>
    </row>
    <row r="2094" spans="2:6" x14ac:dyDescent="0.4">
      <c r="B2094" s="12">
        <v>4</v>
      </c>
      <c r="C2094" s="155">
        <v>1</v>
      </c>
      <c r="D2094" s="12">
        <v>70</v>
      </c>
      <c r="E2094" s="13">
        <v>7</v>
      </c>
      <c r="F2094" s="12">
        <v>692</v>
      </c>
    </row>
    <row r="2095" spans="2:6" x14ac:dyDescent="0.4">
      <c r="B2095" s="12">
        <v>4</v>
      </c>
      <c r="C2095" s="155">
        <v>1</v>
      </c>
      <c r="D2095" s="12">
        <v>71</v>
      </c>
      <c r="E2095" s="13">
        <v>6</v>
      </c>
      <c r="F2095" s="12">
        <v>699</v>
      </c>
    </row>
    <row r="2096" spans="2:6" x14ac:dyDescent="0.4">
      <c r="B2096" s="12">
        <v>4</v>
      </c>
      <c r="C2096" s="155">
        <v>1</v>
      </c>
      <c r="D2096" s="12">
        <v>72</v>
      </c>
      <c r="E2096" s="13">
        <v>6</v>
      </c>
      <c r="F2096" s="12">
        <v>705</v>
      </c>
    </row>
    <row r="2097" spans="2:6" x14ac:dyDescent="0.4">
      <c r="B2097" s="12">
        <v>4</v>
      </c>
      <c r="C2097" s="155">
        <v>1</v>
      </c>
      <c r="D2097" s="12">
        <v>73</v>
      </c>
      <c r="E2097" s="13">
        <v>6</v>
      </c>
      <c r="F2097" s="12">
        <v>711</v>
      </c>
    </row>
    <row r="2098" spans="2:6" x14ac:dyDescent="0.4">
      <c r="B2098" s="12">
        <v>4</v>
      </c>
      <c r="C2098" s="155">
        <v>1</v>
      </c>
      <c r="D2098" s="12">
        <v>74</v>
      </c>
      <c r="E2098" s="13">
        <v>6</v>
      </c>
      <c r="F2098" s="12">
        <v>717</v>
      </c>
    </row>
    <row r="2099" spans="2:6" x14ac:dyDescent="0.4">
      <c r="B2099" s="12">
        <v>4</v>
      </c>
      <c r="C2099" s="155">
        <v>1</v>
      </c>
      <c r="D2099" s="12">
        <v>75</v>
      </c>
      <c r="E2099" s="13">
        <v>5</v>
      </c>
      <c r="F2099" s="12">
        <v>723</v>
      </c>
    </row>
    <row r="2100" spans="2:6" x14ac:dyDescent="0.4">
      <c r="B2100" s="12">
        <v>4</v>
      </c>
      <c r="C2100" s="155">
        <v>1</v>
      </c>
      <c r="D2100" s="12">
        <v>76</v>
      </c>
      <c r="E2100" s="13">
        <v>6</v>
      </c>
      <c r="F2100" s="12">
        <v>728</v>
      </c>
    </row>
    <row r="2101" spans="2:6" x14ac:dyDescent="0.4">
      <c r="B2101" s="12">
        <v>4</v>
      </c>
      <c r="C2101" s="155">
        <v>1</v>
      </c>
      <c r="D2101" s="12">
        <v>77</v>
      </c>
      <c r="E2101" s="13">
        <v>5</v>
      </c>
      <c r="F2101" s="12">
        <v>734</v>
      </c>
    </row>
    <row r="2102" spans="2:6" x14ac:dyDescent="0.4">
      <c r="B2102" s="12">
        <v>4</v>
      </c>
      <c r="C2102" s="155">
        <v>1</v>
      </c>
      <c r="D2102" s="12">
        <v>78</v>
      </c>
      <c r="E2102" s="13">
        <v>5</v>
      </c>
      <c r="F2102" s="12">
        <v>739</v>
      </c>
    </row>
    <row r="2103" spans="2:6" x14ac:dyDescent="0.4">
      <c r="B2103" s="12">
        <v>4</v>
      </c>
      <c r="C2103" s="155">
        <v>1</v>
      </c>
      <c r="D2103" s="12">
        <v>79</v>
      </c>
      <c r="E2103" s="13">
        <v>5</v>
      </c>
      <c r="F2103" s="12">
        <v>744</v>
      </c>
    </row>
    <row r="2104" spans="2:6" x14ac:dyDescent="0.4">
      <c r="B2104" s="12">
        <v>4</v>
      </c>
      <c r="C2104" s="155">
        <v>1</v>
      </c>
      <c r="D2104" s="12">
        <v>80</v>
      </c>
      <c r="E2104" s="13">
        <v>4</v>
      </c>
      <c r="F2104" s="12">
        <v>749</v>
      </c>
    </row>
    <row r="2105" spans="2:6" x14ac:dyDescent="0.4">
      <c r="B2105" s="12">
        <v>4</v>
      </c>
      <c r="C2105" s="155">
        <v>1</v>
      </c>
      <c r="D2105" s="12">
        <v>81</v>
      </c>
      <c r="E2105" s="13">
        <v>5</v>
      </c>
      <c r="F2105" s="12">
        <v>753</v>
      </c>
    </row>
    <row r="2106" spans="2:6" x14ac:dyDescent="0.4">
      <c r="B2106" s="12">
        <v>4</v>
      </c>
      <c r="C2106" s="155">
        <v>1</v>
      </c>
      <c r="D2106" s="12">
        <v>82</v>
      </c>
      <c r="E2106" s="13">
        <v>4</v>
      </c>
      <c r="F2106" s="12">
        <v>758</v>
      </c>
    </row>
    <row r="2107" spans="2:6" x14ac:dyDescent="0.4">
      <c r="B2107" s="12">
        <v>4</v>
      </c>
      <c r="C2107" s="155">
        <v>1</v>
      </c>
      <c r="D2107" s="12">
        <v>83</v>
      </c>
      <c r="E2107" s="13">
        <v>5</v>
      </c>
      <c r="F2107" s="12">
        <v>762</v>
      </c>
    </row>
    <row r="2108" spans="2:6" x14ac:dyDescent="0.4">
      <c r="B2108" s="12">
        <v>4</v>
      </c>
      <c r="C2108" s="155">
        <v>1</v>
      </c>
      <c r="D2108" s="12">
        <v>84</v>
      </c>
      <c r="E2108" s="13">
        <v>4</v>
      </c>
      <c r="F2108" s="12">
        <v>767</v>
      </c>
    </row>
    <row r="2109" spans="2:6" x14ac:dyDescent="0.4">
      <c r="B2109" s="12">
        <v>4</v>
      </c>
      <c r="C2109" s="155">
        <v>1</v>
      </c>
      <c r="D2109" s="12">
        <v>85</v>
      </c>
      <c r="E2109" s="13">
        <v>4</v>
      </c>
      <c r="F2109" s="12">
        <v>771</v>
      </c>
    </row>
    <row r="2110" spans="2:6" x14ac:dyDescent="0.4">
      <c r="B2110" s="12">
        <v>4</v>
      </c>
      <c r="C2110" s="155">
        <v>1</v>
      </c>
      <c r="D2110" s="12">
        <v>86</v>
      </c>
      <c r="E2110" s="13">
        <v>4</v>
      </c>
      <c r="F2110" s="12">
        <v>775</v>
      </c>
    </row>
    <row r="2111" spans="2:6" x14ac:dyDescent="0.4">
      <c r="B2111" s="12">
        <v>4</v>
      </c>
      <c r="C2111" s="155">
        <v>1</v>
      </c>
      <c r="D2111" s="12">
        <v>87</v>
      </c>
      <c r="E2111" s="13">
        <v>3</v>
      </c>
      <c r="F2111" s="12">
        <v>779</v>
      </c>
    </row>
    <row r="2112" spans="2:6" x14ac:dyDescent="0.4">
      <c r="B2112" s="12">
        <v>4</v>
      </c>
      <c r="C2112" s="155">
        <v>1</v>
      </c>
      <c r="D2112" s="12">
        <v>88</v>
      </c>
      <c r="E2112" s="13">
        <v>4</v>
      </c>
      <c r="F2112" s="12">
        <v>782</v>
      </c>
    </row>
    <row r="2113" spans="2:6" x14ac:dyDescent="0.4">
      <c r="B2113" s="12">
        <v>4</v>
      </c>
      <c r="C2113" s="155">
        <v>1</v>
      </c>
      <c r="D2113" s="12">
        <v>89</v>
      </c>
      <c r="E2113" s="13">
        <v>4</v>
      </c>
      <c r="F2113" s="12">
        <v>786</v>
      </c>
    </row>
    <row r="2114" spans="2:6" x14ac:dyDescent="0.4">
      <c r="B2114" s="12">
        <v>4</v>
      </c>
      <c r="C2114" s="155">
        <v>1</v>
      </c>
      <c r="D2114" s="12">
        <v>90</v>
      </c>
      <c r="E2114" s="13">
        <v>3</v>
      </c>
      <c r="F2114" s="12">
        <v>790</v>
      </c>
    </row>
    <row r="2115" spans="2:6" x14ac:dyDescent="0.4">
      <c r="B2115" s="12">
        <v>4</v>
      </c>
      <c r="C2115" s="155">
        <v>1</v>
      </c>
      <c r="D2115" s="12">
        <v>91</v>
      </c>
      <c r="E2115" s="13">
        <v>3</v>
      </c>
      <c r="F2115" s="12">
        <v>793</v>
      </c>
    </row>
    <row r="2116" spans="2:6" x14ac:dyDescent="0.4">
      <c r="B2116" s="12">
        <v>4</v>
      </c>
      <c r="C2116" s="155">
        <v>1</v>
      </c>
      <c r="D2116" s="12">
        <v>92</v>
      </c>
      <c r="E2116" s="13">
        <v>3</v>
      </c>
      <c r="F2116" s="12">
        <v>796</v>
      </c>
    </row>
    <row r="2117" spans="2:6" x14ac:dyDescent="0.4">
      <c r="B2117" s="12">
        <v>4</v>
      </c>
      <c r="C2117" s="155">
        <v>1</v>
      </c>
      <c r="D2117" s="12">
        <v>93</v>
      </c>
      <c r="E2117" s="13">
        <v>4</v>
      </c>
      <c r="F2117" s="12">
        <v>799</v>
      </c>
    </row>
    <row r="2118" spans="2:6" x14ac:dyDescent="0.4">
      <c r="B2118" s="12">
        <v>4</v>
      </c>
      <c r="C2118" s="155">
        <v>1</v>
      </c>
      <c r="D2118" s="12">
        <v>94</v>
      </c>
      <c r="E2118" s="13">
        <v>3</v>
      </c>
      <c r="F2118" s="12">
        <v>803</v>
      </c>
    </row>
    <row r="2119" spans="2:6" x14ac:dyDescent="0.4">
      <c r="B2119" s="12">
        <v>4</v>
      </c>
      <c r="C2119" s="155">
        <v>1</v>
      </c>
      <c r="D2119" s="12">
        <v>95</v>
      </c>
      <c r="E2119" s="13">
        <v>2</v>
      </c>
      <c r="F2119" s="12">
        <v>806</v>
      </c>
    </row>
    <row r="2120" spans="2:6" x14ac:dyDescent="0.4">
      <c r="B2120" s="12">
        <v>4</v>
      </c>
      <c r="C2120" s="155">
        <v>1</v>
      </c>
      <c r="D2120" s="12">
        <v>96</v>
      </c>
      <c r="E2120" s="13">
        <v>3</v>
      </c>
      <c r="F2120" s="12">
        <v>808</v>
      </c>
    </row>
    <row r="2121" spans="2:6" x14ac:dyDescent="0.4">
      <c r="B2121" s="12">
        <v>4</v>
      </c>
      <c r="C2121" s="155">
        <v>1</v>
      </c>
      <c r="D2121" s="12">
        <v>97</v>
      </c>
      <c r="E2121" s="13">
        <v>3</v>
      </c>
      <c r="F2121" s="12">
        <v>811</v>
      </c>
    </row>
    <row r="2122" spans="2:6" x14ac:dyDescent="0.4">
      <c r="B2122" s="12">
        <v>4</v>
      </c>
      <c r="C2122" s="155">
        <v>1</v>
      </c>
      <c r="D2122" s="12">
        <v>98</v>
      </c>
      <c r="E2122" s="13">
        <v>3</v>
      </c>
      <c r="F2122" s="12">
        <v>814</v>
      </c>
    </row>
    <row r="2123" spans="2:6" x14ac:dyDescent="0.4">
      <c r="B2123" s="12">
        <v>4</v>
      </c>
      <c r="C2123" s="155">
        <v>1</v>
      </c>
      <c r="D2123" s="12">
        <v>99</v>
      </c>
      <c r="E2123" s="13">
        <v>2</v>
      </c>
      <c r="F2123" s="12">
        <v>817</v>
      </c>
    </row>
    <row r="2124" spans="2:6" x14ac:dyDescent="0.4">
      <c r="B2124" s="12">
        <v>4</v>
      </c>
      <c r="C2124" s="155">
        <v>1</v>
      </c>
      <c r="D2124" s="12">
        <v>100</v>
      </c>
      <c r="E2124" s="13">
        <v>2</v>
      </c>
      <c r="F2124" s="12">
        <v>819</v>
      </c>
    </row>
    <row r="2125" spans="2:6" x14ac:dyDescent="0.4">
      <c r="B2125" s="157">
        <v>4</v>
      </c>
      <c r="C2125" s="157">
        <v>2</v>
      </c>
      <c r="D2125" s="157">
        <v>1</v>
      </c>
      <c r="E2125" s="158">
        <v>1</v>
      </c>
      <c r="F2125" s="157">
        <v>0</v>
      </c>
    </row>
    <row r="2126" spans="2:6" x14ac:dyDescent="0.4">
      <c r="B2126" s="157">
        <v>4</v>
      </c>
      <c r="C2126" s="157">
        <v>2</v>
      </c>
      <c r="D2126" s="157">
        <v>2</v>
      </c>
      <c r="E2126" s="158">
        <v>1</v>
      </c>
      <c r="F2126" s="157">
        <v>0</v>
      </c>
    </row>
    <row r="2127" spans="2:6" x14ac:dyDescent="0.4">
      <c r="B2127" s="157">
        <v>4</v>
      </c>
      <c r="C2127" s="157">
        <v>2</v>
      </c>
      <c r="D2127" s="157">
        <v>3</v>
      </c>
      <c r="E2127" s="158">
        <v>1</v>
      </c>
      <c r="F2127" s="157">
        <v>1</v>
      </c>
    </row>
    <row r="2128" spans="2:6" x14ac:dyDescent="0.4">
      <c r="B2128" s="157">
        <v>4</v>
      </c>
      <c r="C2128" s="157">
        <v>2</v>
      </c>
      <c r="D2128" s="157">
        <v>4</v>
      </c>
      <c r="E2128" s="158">
        <v>2</v>
      </c>
      <c r="F2128" s="157">
        <v>2</v>
      </c>
    </row>
    <row r="2129" spans="2:6" x14ac:dyDescent="0.4">
      <c r="B2129" s="157">
        <v>4</v>
      </c>
      <c r="C2129" s="157">
        <v>2</v>
      </c>
      <c r="D2129" s="157">
        <v>5</v>
      </c>
      <c r="E2129" s="158">
        <v>2</v>
      </c>
      <c r="F2129" s="157">
        <v>4</v>
      </c>
    </row>
    <row r="2130" spans="2:6" x14ac:dyDescent="0.4">
      <c r="B2130" s="157">
        <v>4</v>
      </c>
      <c r="C2130" s="157">
        <v>2</v>
      </c>
      <c r="D2130" s="157">
        <v>6</v>
      </c>
      <c r="E2130" s="158">
        <v>3</v>
      </c>
      <c r="F2130" s="157">
        <v>6</v>
      </c>
    </row>
    <row r="2131" spans="2:6" x14ac:dyDescent="0.4">
      <c r="B2131" s="157">
        <v>4</v>
      </c>
      <c r="C2131" s="157">
        <v>2</v>
      </c>
      <c r="D2131" s="157">
        <v>7</v>
      </c>
      <c r="E2131" s="158">
        <v>4</v>
      </c>
      <c r="F2131" s="157">
        <v>9</v>
      </c>
    </row>
    <row r="2132" spans="2:6" x14ac:dyDescent="0.4">
      <c r="B2132" s="157">
        <v>4</v>
      </c>
      <c r="C2132" s="157">
        <v>2</v>
      </c>
      <c r="D2132" s="157">
        <v>8</v>
      </c>
      <c r="E2132" s="158">
        <v>4</v>
      </c>
      <c r="F2132" s="157">
        <v>13</v>
      </c>
    </row>
    <row r="2133" spans="2:6" x14ac:dyDescent="0.4">
      <c r="B2133" s="157">
        <v>4</v>
      </c>
      <c r="C2133" s="157">
        <v>2</v>
      </c>
      <c r="D2133" s="157">
        <v>9</v>
      </c>
      <c r="E2133" s="158">
        <v>5</v>
      </c>
      <c r="F2133" s="157">
        <v>17</v>
      </c>
    </row>
    <row r="2134" spans="2:6" x14ac:dyDescent="0.4">
      <c r="B2134" s="157">
        <v>4</v>
      </c>
      <c r="C2134" s="157">
        <v>2</v>
      </c>
      <c r="D2134" s="157">
        <v>10</v>
      </c>
      <c r="E2134" s="158">
        <v>5</v>
      </c>
      <c r="F2134" s="157">
        <v>22</v>
      </c>
    </row>
    <row r="2135" spans="2:6" x14ac:dyDescent="0.4">
      <c r="B2135" s="157">
        <v>4</v>
      </c>
      <c r="C2135" s="157">
        <v>2</v>
      </c>
      <c r="D2135" s="157">
        <v>11</v>
      </c>
      <c r="E2135" s="158">
        <v>7</v>
      </c>
      <c r="F2135" s="157">
        <v>27</v>
      </c>
    </row>
    <row r="2136" spans="2:6" x14ac:dyDescent="0.4">
      <c r="B2136" s="157">
        <v>4</v>
      </c>
      <c r="C2136" s="157">
        <v>2</v>
      </c>
      <c r="D2136" s="157">
        <v>12</v>
      </c>
      <c r="E2136" s="158">
        <v>6</v>
      </c>
      <c r="F2136" s="157">
        <v>34</v>
      </c>
    </row>
    <row r="2137" spans="2:6" x14ac:dyDescent="0.4">
      <c r="B2137" s="157">
        <v>4</v>
      </c>
      <c r="C2137" s="157">
        <v>2</v>
      </c>
      <c r="D2137" s="157">
        <v>13</v>
      </c>
      <c r="E2137" s="158">
        <v>7</v>
      </c>
      <c r="F2137" s="157">
        <v>40</v>
      </c>
    </row>
    <row r="2138" spans="2:6" x14ac:dyDescent="0.4">
      <c r="B2138" s="157">
        <v>4</v>
      </c>
      <c r="C2138" s="157">
        <v>2</v>
      </c>
      <c r="D2138" s="157">
        <v>14</v>
      </c>
      <c r="E2138" s="158">
        <v>8</v>
      </c>
      <c r="F2138" s="157">
        <v>47</v>
      </c>
    </row>
    <row r="2139" spans="2:6" x14ac:dyDescent="0.4">
      <c r="B2139" s="12">
        <v>4</v>
      </c>
      <c r="C2139" s="12">
        <v>2</v>
      </c>
      <c r="D2139" s="12">
        <v>15</v>
      </c>
      <c r="E2139" s="13">
        <v>9</v>
      </c>
      <c r="F2139" s="12">
        <v>55</v>
      </c>
    </row>
    <row r="2140" spans="2:6" x14ac:dyDescent="0.4">
      <c r="B2140" s="12">
        <v>4</v>
      </c>
      <c r="C2140" s="12">
        <v>2</v>
      </c>
      <c r="D2140" s="12">
        <v>16</v>
      </c>
      <c r="E2140" s="13">
        <v>8</v>
      </c>
      <c r="F2140" s="12">
        <v>64</v>
      </c>
    </row>
    <row r="2141" spans="2:6" x14ac:dyDescent="0.4">
      <c r="B2141" s="12">
        <v>4</v>
      </c>
      <c r="C2141" s="12">
        <v>2</v>
      </c>
      <c r="D2141" s="12">
        <v>17</v>
      </c>
      <c r="E2141" s="13">
        <v>10</v>
      </c>
      <c r="F2141" s="12">
        <v>72</v>
      </c>
    </row>
    <row r="2142" spans="2:6" x14ac:dyDescent="0.4">
      <c r="B2142" s="12">
        <v>4</v>
      </c>
      <c r="C2142" s="12">
        <v>2</v>
      </c>
      <c r="D2142" s="12">
        <v>18</v>
      </c>
      <c r="E2142" s="13">
        <v>9</v>
      </c>
      <c r="F2142" s="12">
        <v>82</v>
      </c>
    </row>
    <row r="2143" spans="2:6" x14ac:dyDescent="0.4">
      <c r="B2143" s="12">
        <v>4</v>
      </c>
      <c r="C2143" s="12">
        <v>2</v>
      </c>
      <c r="D2143" s="12">
        <v>19</v>
      </c>
      <c r="E2143" s="13">
        <v>10</v>
      </c>
      <c r="F2143" s="12">
        <v>91</v>
      </c>
    </row>
    <row r="2144" spans="2:6" x14ac:dyDescent="0.4">
      <c r="B2144" s="12">
        <v>4</v>
      </c>
      <c r="C2144" s="12">
        <v>2</v>
      </c>
      <c r="D2144" s="12">
        <v>20</v>
      </c>
      <c r="E2144" s="13">
        <v>11</v>
      </c>
      <c r="F2144" s="12">
        <v>101</v>
      </c>
    </row>
    <row r="2145" spans="2:6" x14ac:dyDescent="0.4">
      <c r="B2145" s="12">
        <v>4</v>
      </c>
      <c r="C2145" s="12">
        <v>2</v>
      </c>
      <c r="D2145" s="12">
        <v>21</v>
      </c>
      <c r="E2145" s="13">
        <v>10</v>
      </c>
      <c r="F2145" s="12">
        <v>112</v>
      </c>
    </row>
    <row r="2146" spans="2:6" x14ac:dyDescent="0.4">
      <c r="B2146" s="12">
        <v>4</v>
      </c>
      <c r="C2146" s="12">
        <v>2</v>
      </c>
      <c r="D2146" s="12">
        <v>22</v>
      </c>
      <c r="E2146" s="13">
        <v>11</v>
      </c>
      <c r="F2146" s="12">
        <v>122</v>
      </c>
    </row>
    <row r="2147" spans="2:6" x14ac:dyDescent="0.4">
      <c r="B2147" s="12">
        <v>4</v>
      </c>
      <c r="C2147" s="12">
        <v>2</v>
      </c>
      <c r="D2147" s="12">
        <v>23</v>
      </c>
      <c r="E2147" s="13">
        <v>11</v>
      </c>
      <c r="F2147" s="12">
        <v>133</v>
      </c>
    </row>
    <row r="2148" spans="2:6" x14ac:dyDescent="0.4">
      <c r="B2148" s="12">
        <v>4</v>
      </c>
      <c r="C2148" s="12">
        <v>2</v>
      </c>
      <c r="D2148" s="12">
        <v>24</v>
      </c>
      <c r="E2148" s="13">
        <v>12</v>
      </c>
      <c r="F2148" s="12">
        <v>144</v>
      </c>
    </row>
    <row r="2149" spans="2:6" x14ac:dyDescent="0.4">
      <c r="B2149" s="12">
        <v>4</v>
      </c>
      <c r="C2149" s="12">
        <v>2</v>
      </c>
      <c r="D2149" s="12">
        <v>25</v>
      </c>
      <c r="E2149" s="13">
        <v>11</v>
      </c>
      <c r="F2149" s="12">
        <v>156</v>
      </c>
    </row>
    <row r="2150" spans="2:6" x14ac:dyDescent="0.4">
      <c r="B2150" s="12">
        <v>4</v>
      </c>
      <c r="C2150" s="12">
        <v>2</v>
      </c>
      <c r="D2150" s="12">
        <v>26</v>
      </c>
      <c r="E2150" s="13">
        <v>12</v>
      </c>
      <c r="F2150" s="12">
        <v>167</v>
      </c>
    </row>
    <row r="2151" spans="2:6" x14ac:dyDescent="0.4">
      <c r="B2151" s="12">
        <v>4</v>
      </c>
      <c r="C2151" s="12">
        <v>2</v>
      </c>
      <c r="D2151" s="12">
        <v>27</v>
      </c>
      <c r="E2151" s="13">
        <v>12</v>
      </c>
      <c r="F2151" s="12">
        <v>179</v>
      </c>
    </row>
    <row r="2152" spans="2:6" x14ac:dyDescent="0.4">
      <c r="B2152" s="12">
        <v>4</v>
      </c>
      <c r="C2152" s="12">
        <v>2</v>
      </c>
      <c r="D2152" s="12">
        <v>28</v>
      </c>
      <c r="E2152" s="13">
        <v>12</v>
      </c>
      <c r="F2152" s="12">
        <v>191</v>
      </c>
    </row>
    <row r="2153" spans="2:6" x14ac:dyDescent="0.4">
      <c r="B2153" s="12">
        <v>4</v>
      </c>
      <c r="C2153" s="12">
        <v>2</v>
      </c>
      <c r="D2153" s="12">
        <v>29</v>
      </c>
      <c r="E2153" s="13">
        <v>12</v>
      </c>
      <c r="F2153" s="12">
        <v>203</v>
      </c>
    </row>
    <row r="2154" spans="2:6" x14ac:dyDescent="0.4">
      <c r="B2154" s="12">
        <v>4</v>
      </c>
      <c r="C2154" s="12">
        <v>2</v>
      </c>
      <c r="D2154" s="12">
        <v>30</v>
      </c>
      <c r="E2154" s="13">
        <v>12</v>
      </c>
      <c r="F2154" s="12">
        <v>215</v>
      </c>
    </row>
    <row r="2155" spans="2:6" x14ac:dyDescent="0.4">
      <c r="B2155" s="12">
        <v>4</v>
      </c>
      <c r="C2155" s="12">
        <v>2</v>
      </c>
      <c r="D2155" s="12">
        <v>31</v>
      </c>
      <c r="E2155" s="13">
        <v>12</v>
      </c>
      <c r="F2155" s="12">
        <v>227</v>
      </c>
    </row>
    <row r="2156" spans="2:6" x14ac:dyDescent="0.4">
      <c r="B2156" s="12">
        <v>4</v>
      </c>
      <c r="C2156" s="12">
        <v>2</v>
      </c>
      <c r="D2156" s="12">
        <v>32</v>
      </c>
      <c r="E2156" s="13">
        <v>12</v>
      </c>
      <c r="F2156" s="12">
        <v>239</v>
      </c>
    </row>
    <row r="2157" spans="2:6" x14ac:dyDescent="0.4">
      <c r="B2157" s="12">
        <v>4</v>
      </c>
      <c r="C2157" s="12">
        <v>2</v>
      </c>
      <c r="D2157" s="12">
        <v>33</v>
      </c>
      <c r="E2157" s="13">
        <v>13</v>
      </c>
      <c r="F2157" s="12">
        <v>251</v>
      </c>
    </row>
    <row r="2158" spans="2:6" x14ac:dyDescent="0.4">
      <c r="B2158" s="12">
        <v>4</v>
      </c>
      <c r="C2158" s="12">
        <v>2</v>
      </c>
      <c r="D2158" s="12">
        <v>34</v>
      </c>
      <c r="E2158" s="13">
        <v>12</v>
      </c>
      <c r="F2158" s="12">
        <v>264</v>
      </c>
    </row>
    <row r="2159" spans="2:6" x14ac:dyDescent="0.4">
      <c r="B2159" s="12">
        <v>4</v>
      </c>
      <c r="C2159" s="12">
        <v>2</v>
      </c>
      <c r="D2159" s="12">
        <v>35</v>
      </c>
      <c r="E2159" s="13">
        <v>12</v>
      </c>
      <c r="F2159" s="12">
        <v>276</v>
      </c>
    </row>
    <row r="2160" spans="2:6" x14ac:dyDescent="0.4">
      <c r="B2160" s="12">
        <v>4</v>
      </c>
      <c r="C2160" s="12">
        <v>2</v>
      </c>
      <c r="D2160" s="12">
        <v>36</v>
      </c>
      <c r="E2160" s="13">
        <v>12</v>
      </c>
      <c r="F2160" s="12">
        <v>288</v>
      </c>
    </row>
    <row r="2161" spans="2:6" x14ac:dyDescent="0.4">
      <c r="B2161" s="12">
        <v>4</v>
      </c>
      <c r="C2161" s="12">
        <v>2</v>
      </c>
      <c r="D2161" s="12">
        <v>37</v>
      </c>
      <c r="E2161" s="13">
        <v>12</v>
      </c>
      <c r="F2161" s="12">
        <v>300</v>
      </c>
    </row>
    <row r="2162" spans="2:6" x14ac:dyDescent="0.4">
      <c r="B2162" s="12">
        <v>4</v>
      </c>
      <c r="C2162" s="12">
        <v>2</v>
      </c>
      <c r="D2162" s="12">
        <v>38</v>
      </c>
      <c r="E2162" s="13">
        <v>12</v>
      </c>
      <c r="F2162" s="12">
        <v>312</v>
      </c>
    </row>
    <row r="2163" spans="2:6" x14ac:dyDescent="0.4">
      <c r="B2163" s="12">
        <v>4</v>
      </c>
      <c r="C2163" s="12">
        <v>2</v>
      </c>
      <c r="D2163" s="12">
        <v>39</v>
      </c>
      <c r="E2163" s="13">
        <v>12</v>
      </c>
      <c r="F2163" s="12">
        <v>324</v>
      </c>
    </row>
    <row r="2164" spans="2:6" x14ac:dyDescent="0.4">
      <c r="B2164" s="12">
        <v>4</v>
      </c>
      <c r="C2164" s="12">
        <v>2</v>
      </c>
      <c r="D2164" s="12">
        <v>40</v>
      </c>
      <c r="E2164" s="13">
        <v>12</v>
      </c>
      <c r="F2164" s="12">
        <v>336</v>
      </c>
    </row>
    <row r="2165" spans="2:6" x14ac:dyDescent="0.4">
      <c r="B2165" s="12">
        <v>4</v>
      </c>
      <c r="C2165" s="12">
        <v>2</v>
      </c>
      <c r="D2165" s="12">
        <v>41</v>
      </c>
      <c r="E2165" s="13">
        <v>12</v>
      </c>
      <c r="F2165" s="12">
        <v>348</v>
      </c>
    </row>
    <row r="2166" spans="2:6" x14ac:dyDescent="0.4">
      <c r="B2166" s="12">
        <v>4</v>
      </c>
      <c r="C2166" s="12">
        <v>2</v>
      </c>
      <c r="D2166" s="12">
        <v>42</v>
      </c>
      <c r="E2166" s="13">
        <v>11</v>
      </c>
      <c r="F2166" s="12">
        <v>360</v>
      </c>
    </row>
    <row r="2167" spans="2:6" x14ac:dyDescent="0.4">
      <c r="B2167" s="12">
        <v>4</v>
      </c>
      <c r="C2167" s="12">
        <v>2</v>
      </c>
      <c r="D2167" s="12">
        <v>43</v>
      </c>
      <c r="E2167" s="13">
        <v>12</v>
      </c>
      <c r="F2167" s="12">
        <v>371</v>
      </c>
    </row>
    <row r="2168" spans="2:6" x14ac:dyDescent="0.4">
      <c r="B2168" s="12">
        <v>4</v>
      </c>
      <c r="C2168" s="12">
        <v>2</v>
      </c>
      <c r="D2168" s="12">
        <v>44</v>
      </c>
      <c r="E2168" s="13">
        <v>11</v>
      </c>
      <c r="F2168" s="12">
        <v>383</v>
      </c>
    </row>
    <row r="2169" spans="2:6" x14ac:dyDescent="0.4">
      <c r="B2169" s="12">
        <v>4</v>
      </c>
      <c r="C2169" s="12">
        <v>2</v>
      </c>
      <c r="D2169" s="12">
        <v>45</v>
      </c>
      <c r="E2169" s="13">
        <v>11</v>
      </c>
      <c r="F2169" s="12">
        <v>394</v>
      </c>
    </row>
    <row r="2170" spans="2:6" x14ac:dyDescent="0.4">
      <c r="B2170" s="12">
        <v>4</v>
      </c>
      <c r="C2170" s="12">
        <v>2</v>
      </c>
      <c r="D2170" s="12">
        <v>46</v>
      </c>
      <c r="E2170" s="13">
        <v>11</v>
      </c>
      <c r="F2170" s="12">
        <v>405</v>
      </c>
    </row>
    <row r="2171" spans="2:6" x14ac:dyDescent="0.4">
      <c r="B2171" s="12">
        <v>4</v>
      </c>
      <c r="C2171" s="12">
        <v>2</v>
      </c>
      <c r="D2171" s="12">
        <v>47</v>
      </c>
      <c r="E2171" s="13">
        <v>11</v>
      </c>
      <c r="F2171" s="12">
        <v>416</v>
      </c>
    </row>
    <row r="2172" spans="2:6" x14ac:dyDescent="0.4">
      <c r="B2172" s="12">
        <v>4</v>
      </c>
      <c r="C2172" s="12">
        <v>2</v>
      </c>
      <c r="D2172" s="12">
        <v>48</v>
      </c>
      <c r="E2172" s="13">
        <v>11</v>
      </c>
      <c r="F2172" s="12">
        <v>427</v>
      </c>
    </row>
    <row r="2173" spans="2:6" x14ac:dyDescent="0.4">
      <c r="B2173" s="12">
        <v>4</v>
      </c>
      <c r="C2173" s="12">
        <v>2</v>
      </c>
      <c r="D2173" s="12">
        <v>49</v>
      </c>
      <c r="E2173" s="13">
        <v>10</v>
      </c>
      <c r="F2173" s="12">
        <v>438</v>
      </c>
    </row>
    <row r="2174" spans="2:6" x14ac:dyDescent="0.4">
      <c r="B2174" s="12">
        <v>4</v>
      </c>
      <c r="C2174" s="12">
        <v>2</v>
      </c>
      <c r="D2174" s="12">
        <v>50</v>
      </c>
      <c r="E2174" s="13">
        <v>11</v>
      </c>
      <c r="F2174" s="12">
        <v>448</v>
      </c>
    </row>
    <row r="2175" spans="2:6" x14ac:dyDescent="0.4">
      <c r="B2175" s="12">
        <v>4</v>
      </c>
      <c r="C2175" s="12">
        <v>2</v>
      </c>
      <c r="D2175" s="12">
        <v>51</v>
      </c>
      <c r="E2175" s="13">
        <v>10</v>
      </c>
      <c r="F2175" s="12">
        <v>459</v>
      </c>
    </row>
    <row r="2176" spans="2:6" x14ac:dyDescent="0.4">
      <c r="B2176" s="12">
        <v>4</v>
      </c>
      <c r="C2176" s="12">
        <v>2</v>
      </c>
      <c r="D2176" s="12">
        <v>52</v>
      </c>
      <c r="E2176" s="13">
        <v>10</v>
      </c>
      <c r="F2176" s="12">
        <v>469</v>
      </c>
    </row>
    <row r="2177" spans="2:6" x14ac:dyDescent="0.4">
      <c r="B2177" s="12">
        <v>4</v>
      </c>
      <c r="C2177" s="12">
        <v>2</v>
      </c>
      <c r="D2177" s="12">
        <v>53</v>
      </c>
      <c r="E2177" s="13">
        <v>10</v>
      </c>
      <c r="F2177" s="12">
        <v>479</v>
      </c>
    </row>
    <row r="2178" spans="2:6" x14ac:dyDescent="0.4">
      <c r="B2178" s="12">
        <v>4</v>
      </c>
      <c r="C2178" s="12">
        <v>2</v>
      </c>
      <c r="D2178" s="12">
        <v>54</v>
      </c>
      <c r="E2178" s="13">
        <v>9</v>
      </c>
      <c r="F2178" s="12">
        <v>489</v>
      </c>
    </row>
    <row r="2179" spans="2:6" x14ac:dyDescent="0.4">
      <c r="B2179" s="12">
        <v>4</v>
      </c>
      <c r="C2179" s="12">
        <v>2</v>
      </c>
      <c r="D2179" s="12">
        <v>55</v>
      </c>
      <c r="E2179" s="13">
        <v>10</v>
      </c>
      <c r="F2179" s="12">
        <v>498</v>
      </c>
    </row>
    <row r="2180" spans="2:6" x14ac:dyDescent="0.4">
      <c r="B2180" s="12">
        <v>4</v>
      </c>
      <c r="C2180" s="12">
        <v>2</v>
      </c>
      <c r="D2180" s="12">
        <v>56</v>
      </c>
      <c r="E2180" s="13">
        <v>9</v>
      </c>
      <c r="F2180" s="12">
        <v>508</v>
      </c>
    </row>
    <row r="2181" spans="2:6" x14ac:dyDescent="0.4">
      <c r="B2181" s="12">
        <v>4</v>
      </c>
      <c r="C2181" s="12">
        <v>2</v>
      </c>
      <c r="D2181" s="12">
        <v>57</v>
      </c>
      <c r="E2181" s="13">
        <v>9</v>
      </c>
      <c r="F2181" s="12">
        <v>517</v>
      </c>
    </row>
    <row r="2182" spans="2:6" x14ac:dyDescent="0.4">
      <c r="B2182" s="12">
        <v>4</v>
      </c>
      <c r="C2182" s="12">
        <v>2</v>
      </c>
      <c r="D2182" s="12">
        <v>58</v>
      </c>
      <c r="E2182" s="13">
        <v>9</v>
      </c>
      <c r="F2182" s="12">
        <v>526</v>
      </c>
    </row>
    <row r="2183" spans="2:6" x14ac:dyDescent="0.4">
      <c r="B2183" s="12">
        <v>4</v>
      </c>
      <c r="C2183" s="12">
        <v>2</v>
      </c>
      <c r="D2183" s="12">
        <v>59</v>
      </c>
      <c r="E2183" s="13">
        <v>9</v>
      </c>
      <c r="F2183" s="12">
        <v>535</v>
      </c>
    </row>
    <row r="2184" spans="2:6" x14ac:dyDescent="0.4">
      <c r="B2184" s="12">
        <v>4</v>
      </c>
      <c r="C2184" s="12">
        <v>2</v>
      </c>
      <c r="D2184" s="12">
        <v>60</v>
      </c>
      <c r="E2184" s="13">
        <v>9</v>
      </c>
      <c r="F2184" s="12">
        <v>544</v>
      </c>
    </row>
    <row r="2185" spans="2:6" x14ac:dyDescent="0.4">
      <c r="B2185" s="12">
        <v>4</v>
      </c>
      <c r="C2185" s="12">
        <v>2</v>
      </c>
      <c r="D2185" s="12">
        <v>61</v>
      </c>
      <c r="E2185" s="13">
        <v>8</v>
      </c>
      <c r="F2185" s="12">
        <v>553</v>
      </c>
    </row>
    <row r="2186" spans="2:6" x14ac:dyDescent="0.4">
      <c r="B2186" s="12">
        <v>4</v>
      </c>
      <c r="C2186" s="12">
        <v>2</v>
      </c>
      <c r="D2186" s="12">
        <v>62</v>
      </c>
      <c r="E2186" s="13">
        <v>9</v>
      </c>
      <c r="F2186" s="12">
        <v>561</v>
      </c>
    </row>
    <row r="2187" spans="2:6" x14ac:dyDescent="0.4">
      <c r="B2187" s="12">
        <v>4</v>
      </c>
      <c r="C2187" s="12">
        <v>2</v>
      </c>
      <c r="D2187" s="12">
        <v>63</v>
      </c>
      <c r="E2187" s="13">
        <v>8</v>
      </c>
      <c r="F2187" s="12">
        <v>570</v>
      </c>
    </row>
    <row r="2188" spans="2:6" x14ac:dyDescent="0.4">
      <c r="B2188" s="12">
        <v>4</v>
      </c>
      <c r="C2188" s="12">
        <v>2</v>
      </c>
      <c r="D2188" s="12">
        <v>64</v>
      </c>
      <c r="E2188" s="13">
        <v>8</v>
      </c>
      <c r="F2188" s="12">
        <v>578</v>
      </c>
    </row>
    <row r="2189" spans="2:6" x14ac:dyDescent="0.4">
      <c r="B2189" s="12">
        <v>4</v>
      </c>
      <c r="C2189" s="12">
        <v>2</v>
      </c>
      <c r="D2189" s="12">
        <v>65</v>
      </c>
      <c r="E2189" s="13">
        <v>7</v>
      </c>
      <c r="F2189" s="12">
        <v>586</v>
      </c>
    </row>
    <row r="2190" spans="2:6" x14ac:dyDescent="0.4">
      <c r="B2190" s="12">
        <v>4</v>
      </c>
      <c r="C2190" s="12">
        <v>2</v>
      </c>
      <c r="D2190" s="12">
        <v>66</v>
      </c>
      <c r="E2190" s="13">
        <v>8</v>
      </c>
      <c r="F2190" s="12">
        <v>593</v>
      </c>
    </row>
    <row r="2191" spans="2:6" x14ac:dyDescent="0.4">
      <c r="B2191" s="12">
        <v>4</v>
      </c>
      <c r="C2191" s="12">
        <v>2</v>
      </c>
      <c r="D2191" s="12">
        <v>67</v>
      </c>
      <c r="E2191" s="13">
        <v>7</v>
      </c>
      <c r="F2191" s="12">
        <v>601</v>
      </c>
    </row>
    <row r="2192" spans="2:6" x14ac:dyDescent="0.4">
      <c r="B2192" s="12">
        <v>4</v>
      </c>
      <c r="C2192" s="12">
        <v>2</v>
      </c>
      <c r="D2192" s="12">
        <v>68</v>
      </c>
      <c r="E2192" s="13">
        <v>8</v>
      </c>
      <c r="F2192" s="12">
        <v>608</v>
      </c>
    </row>
    <row r="2193" spans="2:6" x14ac:dyDescent="0.4">
      <c r="B2193" s="12">
        <v>4</v>
      </c>
      <c r="C2193" s="12">
        <v>2</v>
      </c>
      <c r="D2193" s="12">
        <v>69</v>
      </c>
      <c r="E2193" s="13">
        <v>7</v>
      </c>
      <c r="F2193" s="12">
        <v>616</v>
      </c>
    </row>
    <row r="2194" spans="2:6" x14ac:dyDescent="0.4">
      <c r="B2194" s="12">
        <v>4</v>
      </c>
      <c r="C2194" s="12">
        <v>2</v>
      </c>
      <c r="D2194" s="12">
        <v>70</v>
      </c>
      <c r="E2194" s="13">
        <v>7</v>
      </c>
      <c r="F2194" s="12">
        <v>623</v>
      </c>
    </row>
    <row r="2195" spans="2:6" x14ac:dyDescent="0.4">
      <c r="B2195" s="12">
        <v>4</v>
      </c>
      <c r="C2195" s="12">
        <v>2</v>
      </c>
      <c r="D2195" s="12">
        <v>71</v>
      </c>
      <c r="E2195" s="13">
        <v>6</v>
      </c>
      <c r="F2195" s="12">
        <v>630</v>
      </c>
    </row>
    <row r="2196" spans="2:6" x14ac:dyDescent="0.4">
      <c r="B2196" s="12">
        <v>4</v>
      </c>
      <c r="C2196" s="12">
        <v>2</v>
      </c>
      <c r="D2196" s="12">
        <v>72</v>
      </c>
      <c r="E2196" s="13">
        <v>7</v>
      </c>
      <c r="F2196" s="12">
        <v>636</v>
      </c>
    </row>
    <row r="2197" spans="2:6" x14ac:dyDescent="0.4">
      <c r="B2197" s="12">
        <v>4</v>
      </c>
      <c r="C2197" s="12">
        <v>2</v>
      </c>
      <c r="D2197" s="12">
        <v>73</v>
      </c>
      <c r="E2197" s="13">
        <v>6</v>
      </c>
      <c r="F2197" s="12">
        <v>643</v>
      </c>
    </row>
    <row r="2198" spans="2:6" x14ac:dyDescent="0.4">
      <c r="B2198" s="12">
        <v>4</v>
      </c>
      <c r="C2198" s="12">
        <v>2</v>
      </c>
      <c r="D2198" s="12">
        <v>74</v>
      </c>
      <c r="E2198" s="13">
        <v>7</v>
      </c>
      <c r="F2198" s="12">
        <v>649</v>
      </c>
    </row>
    <row r="2199" spans="2:6" x14ac:dyDescent="0.4">
      <c r="B2199" s="12">
        <v>4</v>
      </c>
      <c r="C2199" s="12">
        <v>2</v>
      </c>
      <c r="D2199" s="12">
        <v>75</v>
      </c>
      <c r="E2199" s="13">
        <v>6</v>
      </c>
      <c r="F2199" s="12">
        <v>656</v>
      </c>
    </row>
    <row r="2200" spans="2:6" x14ac:dyDescent="0.4">
      <c r="B2200" s="12">
        <v>4</v>
      </c>
      <c r="C2200" s="12">
        <v>2</v>
      </c>
      <c r="D2200" s="12">
        <v>76</v>
      </c>
      <c r="E2200" s="13">
        <v>6</v>
      </c>
      <c r="F2200" s="12">
        <v>662</v>
      </c>
    </row>
    <row r="2201" spans="2:6" x14ac:dyDescent="0.4">
      <c r="B2201" s="12">
        <v>4</v>
      </c>
      <c r="C2201" s="12">
        <v>2</v>
      </c>
      <c r="D2201" s="12">
        <v>77</v>
      </c>
      <c r="E2201" s="13">
        <v>5</v>
      </c>
      <c r="F2201" s="12">
        <v>668</v>
      </c>
    </row>
    <row r="2202" spans="2:6" x14ac:dyDescent="0.4">
      <c r="B2202" s="12">
        <v>4</v>
      </c>
      <c r="C2202" s="12">
        <v>2</v>
      </c>
      <c r="D2202" s="12">
        <v>78</v>
      </c>
      <c r="E2202" s="13">
        <v>6</v>
      </c>
      <c r="F2202" s="12">
        <v>673</v>
      </c>
    </row>
    <row r="2203" spans="2:6" x14ac:dyDescent="0.4">
      <c r="B2203" s="12">
        <v>4</v>
      </c>
      <c r="C2203" s="12">
        <v>2</v>
      </c>
      <c r="D2203" s="12">
        <v>79</v>
      </c>
      <c r="E2203" s="13">
        <v>6</v>
      </c>
      <c r="F2203" s="12">
        <v>679</v>
      </c>
    </row>
    <row r="2204" spans="2:6" x14ac:dyDescent="0.4">
      <c r="B2204" s="12">
        <v>4</v>
      </c>
      <c r="C2204" s="12">
        <v>2</v>
      </c>
      <c r="D2204" s="12">
        <v>80</v>
      </c>
      <c r="E2204" s="13">
        <v>5</v>
      </c>
      <c r="F2204" s="12">
        <v>685</v>
      </c>
    </row>
    <row r="2205" spans="2:6" x14ac:dyDescent="0.4">
      <c r="B2205" s="12">
        <v>4</v>
      </c>
      <c r="C2205" s="12">
        <v>2</v>
      </c>
      <c r="D2205" s="12">
        <v>81</v>
      </c>
      <c r="E2205" s="13">
        <v>5</v>
      </c>
      <c r="F2205" s="12">
        <v>690</v>
      </c>
    </row>
    <row r="2206" spans="2:6" x14ac:dyDescent="0.4">
      <c r="B2206" s="12">
        <v>4</v>
      </c>
      <c r="C2206" s="12">
        <v>2</v>
      </c>
      <c r="D2206" s="12">
        <v>82</v>
      </c>
      <c r="E2206" s="13">
        <v>5</v>
      </c>
      <c r="F2206" s="12">
        <v>695</v>
      </c>
    </row>
    <row r="2207" spans="2:6" x14ac:dyDescent="0.4">
      <c r="B2207" s="12">
        <v>4</v>
      </c>
      <c r="C2207" s="12">
        <v>2</v>
      </c>
      <c r="D2207" s="12">
        <v>83</v>
      </c>
      <c r="E2207" s="13">
        <v>5</v>
      </c>
      <c r="F2207" s="12">
        <v>700</v>
      </c>
    </row>
    <row r="2208" spans="2:6" x14ac:dyDescent="0.4">
      <c r="B2208" s="12">
        <v>4</v>
      </c>
      <c r="C2208" s="12">
        <v>2</v>
      </c>
      <c r="D2208" s="12">
        <v>84</v>
      </c>
      <c r="E2208" s="13">
        <v>5</v>
      </c>
      <c r="F2208" s="12">
        <v>705</v>
      </c>
    </row>
    <row r="2209" spans="2:6" x14ac:dyDescent="0.4">
      <c r="B2209" s="12">
        <v>4</v>
      </c>
      <c r="C2209" s="12">
        <v>2</v>
      </c>
      <c r="D2209" s="12">
        <v>85</v>
      </c>
      <c r="E2209" s="13">
        <v>5</v>
      </c>
      <c r="F2209" s="12">
        <v>710</v>
      </c>
    </row>
    <row r="2210" spans="2:6" x14ac:dyDescent="0.4">
      <c r="B2210" s="12">
        <v>4</v>
      </c>
      <c r="C2210" s="12">
        <v>2</v>
      </c>
      <c r="D2210" s="12">
        <v>86</v>
      </c>
      <c r="E2210" s="13">
        <v>5</v>
      </c>
      <c r="F2210" s="12">
        <v>715</v>
      </c>
    </row>
    <row r="2211" spans="2:6" x14ac:dyDescent="0.4">
      <c r="B2211" s="12">
        <v>4</v>
      </c>
      <c r="C2211" s="12">
        <v>2</v>
      </c>
      <c r="D2211" s="12">
        <v>87</v>
      </c>
      <c r="E2211" s="13">
        <v>4</v>
      </c>
      <c r="F2211" s="12">
        <v>720</v>
      </c>
    </row>
    <row r="2212" spans="2:6" x14ac:dyDescent="0.4">
      <c r="B2212" s="12">
        <v>4</v>
      </c>
      <c r="C2212" s="12">
        <v>2</v>
      </c>
      <c r="D2212" s="12">
        <v>88</v>
      </c>
      <c r="E2212" s="13">
        <v>4</v>
      </c>
      <c r="F2212" s="12">
        <v>724</v>
      </c>
    </row>
    <row r="2213" spans="2:6" x14ac:dyDescent="0.4">
      <c r="B2213" s="12">
        <v>4</v>
      </c>
      <c r="C2213" s="12">
        <v>2</v>
      </c>
      <c r="D2213" s="12">
        <v>89</v>
      </c>
      <c r="E2213" s="13">
        <v>5</v>
      </c>
      <c r="F2213" s="12">
        <v>728</v>
      </c>
    </row>
    <row r="2214" spans="2:6" x14ac:dyDescent="0.4">
      <c r="B2214" s="12">
        <v>4</v>
      </c>
      <c r="C2214" s="12">
        <v>2</v>
      </c>
      <c r="D2214" s="12">
        <v>90</v>
      </c>
      <c r="E2214" s="13">
        <v>4</v>
      </c>
      <c r="F2214" s="12">
        <v>733</v>
      </c>
    </row>
    <row r="2215" spans="2:6" x14ac:dyDescent="0.4">
      <c r="B2215" s="12">
        <v>4</v>
      </c>
      <c r="C2215" s="12">
        <v>2</v>
      </c>
      <c r="D2215" s="12">
        <v>91</v>
      </c>
      <c r="E2215" s="13">
        <v>4</v>
      </c>
      <c r="F2215" s="12">
        <v>737</v>
      </c>
    </row>
    <row r="2216" spans="2:6" x14ac:dyDescent="0.4">
      <c r="B2216" s="12">
        <v>4</v>
      </c>
      <c r="C2216" s="12">
        <v>2</v>
      </c>
      <c r="D2216" s="12">
        <v>92</v>
      </c>
      <c r="E2216" s="13">
        <v>4</v>
      </c>
      <c r="F2216" s="12">
        <v>741</v>
      </c>
    </row>
    <row r="2217" spans="2:6" x14ac:dyDescent="0.4">
      <c r="B2217" s="12">
        <v>4</v>
      </c>
      <c r="C2217" s="12">
        <v>2</v>
      </c>
      <c r="D2217" s="12">
        <v>93</v>
      </c>
      <c r="E2217" s="13">
        <v>4</v>
      </c>
      <c r="F2217" s="12">
        <v>745</v>
      </c>
    </row>
    <row r="2218" spans="2:6" x14ac:dyDescent="0.4">
      <c r="B2218" s="12">
        <v>4</v>
      </c>
      <c r="C2218" s="12">
        <v>2</v>
      </c>
      <c r="D2218" s="12">
        <v>94</v>
      </c>
      <c r="E2218" s="13">
        <v>3</v>
      </c>
      <c r="F2218" s="12">
        <v>749</v>
      </c>
    </row>
    <row r="2219" spans="2:6" x14ac:dyDescent="0.4">
      <c r="B2219" s="12">
        <v>4</v>
      </c>
      <c r="C2219" s="12">
        <v>2</v>
      </c>
      <c r="D2219" s="12">
        <v>95</v>
      </c>
      <c r="E2219" s="13">
        <v>4</v>
      </c>
      <c r="F2219" s="12">
        <v>752</v>
      </c>
    </row>
    <row r="2220" spans="2:6" x14ac:dyDescent="0.4">
      <c r="B2220" s="12">
        <v>4</v>
      </c>
      <c r="C2220" s="12">
        <v>2</v>
      </c>
      <c r="D2220" s="12">
        <v>96</v>
      </c>
      <c r="E2220" s="13">
        <v>3</v>
      </c>
      <c r="F2220" s="12">
        <v>756</v>
      </c>
    </row>
    <row r="2221" spans="2:6" x14ac:dyDescent="0.4">
      <c r="B2221" s="12">
        <v>4</v>
      </c>
      <c r="C2221" s="12">
        <v>2</v>
      </c>
      <c r="D2221" s="12">
        <v>97</v>
      </c>
      <c r="E2221" s="13">
        <v>4</v>
      </c>
      <c r="F2221" s="12">
        <v>759</v>
      </c>
    </row>
    <row r="2222" spans="2:6" x14ac:dyDescent="0.4">
      <c r="B2222" s="12">
        <v>4</v>
      </c>
      <c r="C2222" s="12">
        <v>2</v>
      </c>
      <c r="D2222" s="12">
        <v>98</v>
      </c>
      <c r="E2222" s="13">
        <v>3</v>
      </c>
      <c r="F2222" s="12">
        <v>763</v>
      </c>
    </row>
    <row r="2223" spans="2:6" x14ac:dyDescent="0.4">
      <c r="B2223" s="12">
        <v>4</v>
      </c>
      <c r="C2223" s="12">
        <v>2</v>
      </c>
      <c r="D2223" s="12">
        <v>99</v>
      </c>
      <c r="E2223" s="13">
        <v>3</v>
      </c>
      <c r="F2223" s="12">
        <v>766</v>
      </c>
    </row>
    <row r="2224" spans="2:6" x14ac:dyDescent="0.4">
      <c r="B2224" s="12">
        <v>4</v>
      </c>
      <c r="C2224" s="12">
        <v>2</v>
      </c>
      <c r="D2224" s="12">
        <v>100</v>
      </c>
      <c r="E2224" s="13">
        <v>3</v>
      </c>
      <c r="F2224" s="12">
        <v>769</v>
      </c>
    </row>
    <row r="2225" spans="2:6" x14ac:dyDescent="0.4">
      <c r="B2225" s="157">
        <v>4</v>
      </c>
      <c r="C2225" s="157">
        <v>3</v>
      </c>
      <c r="D2225" s="157">
        <v>1</v>
      </c>
      <c r="E2225" s="158">
        <v>1</v>
      </c>
      <c r="F2225" s="157">
        <v>0</v>
      </c>
    </row>
    <row r="2226" spans="2:6" x14ac:dyDescent="0.4">
      <c r="B2226" s="157">
        <v>4</v>
      </c>
      <c r="C2226" s="157">
        <v>3</v>
      </c>
      <c r="D2226" s="157">
        <v>2</v>
      </c>
      <c r="E2226" s="158">
        <v>1</v>
      </c>
      <c r="F2226" s="157">
        <v>0</v>
      </c>
    </row>
    <row r="2227" spans="2:6" x14ac:dyDescent="0.4">
      <c r="B2227" s="157">
        <v>4</v>
      </c>
      <c r="C2227" s="157">
        <v>3</v>
      </c>
      <c r="D2227" s="157">
        <v>3</v>
      </c>
      <c r="E2227" s="158">
        <v>1</v>
      </c>
      <c r="F2227" s="157">
        <v>1</v>
      </c>
    </row>
    <row r="2228" spans="2:6" x14ac:dyDescent="0.4">
      <c r="B2228" s="157">
        <v>4</v>
      </c>
      <c r="C2228" s="157">
        <v>3</v>
      </c>
      <c r="D2228" s="157">
        <v>4</v>
      </c>
      <c r="E2228" s="158">
        <v>1</v>
      </c>
      <c r="F2228" s="157">
        <v>2</v>
      </c>
    </row>
    <row r="2229" spans="2:6" x14ac:dyDescent="0.4">
      <c r="B2229" s="157">
        <v>4</v>
      </c>
      <c r="C2229" s="157">
        <v>3</v>
      </c>
      <c r="D2229" s="157">
        <v>5</v>
      </c>
      <c r="E2229" s="158">
        <v>2</v>
      </c>
      <c r="F2229" s="157">
        <v>3</v>
      </c>
    </row>
    <row r="2230" spans="2:6" x14ac:dyDescent="0.4">
      <c r="B2230" s="157">
        <v>4</v>
      </c>
      <c r="C2230" s="157">
        <v>3</v>
      </c>
      <c r="D2230" s="157">
        <v>6</v>
      </c>
      <c r="E2230" s="158">
        <v>2</v>
      </c>
      <c r="F2230" s="157">
        <v>5</v>
      </c>
    </row>
    <row r="2231" spans="2:6" x14ac:dyDescent="0.4">
      <c r="B2231" s="157">
        <v>4</v>
      </c>
      <c r="C2231" s="157">
        <v>3</v>
      </c>
      <c r="D2231" s="157">
        <v>7</v>
      </c>
      <c r="E2231" s="158">
        <v>3</v>
      </c>
      <c r="F2231" s="157">
        <v>7</v>
      </c>
    </row>
    <row r="2232" spans="2:6" x14ac:dyDescent="0.4">
      <c r="B2232" s="157">
        <v>4</v>
      </c>
      <c r="C2232" s="157">
        <v>3</v>
      </c>
      <c r="D2232" s="157">
        <v>8</v>
      </c>
      <c r="E2232" s="158">
        <v>3</v>
      </c>
      <c r="F2232" s="157">
        <v>10</v>
      </c>
    </row>
    <row r="2233" spans="2:6" x14ac:dyDescent="0.4">
      <c r="B2233" s="157">
        <v>4</v>
      </c>
      <c r="C2233" s="157">
        <v>3</v>
      </c>
      <c r="D2233" s="157">
        <v>9</v>
      </c>
      <c r="E2233" s="158">
        <v>3</v>
      </c>
      <c r="F2233" s="157">
        <v>13</v>
      </c>
    </row>
    <row r="2234" spans="2:6" x14ac:dyDescent="0.4">
      <c r="B2234" s="157">
        <v>4</v>
      </c>
      <c r="C2234" s="157">
        <v>3</v>
      </c>
      <c r="D2234" s="157">
        <v>10</v>
      </c>
      <c r="E2234" s="158">
        <v>5</v>
      </c>
      <c r="F2234" s="157">
        <v>16</v>
      </c>
    </row>
    <row r="2235" spans="2:6" x14ac:dyDescent="0.4">
      <c r="B2235" s="157">
        <v>4</v>
      </c>
      <c r="C2235" s="157">
        <v>3</v>
      </c>
      <c r="D2235" s="157">
        <v>11</v>
      </c>
      <c r="E2235" s="158">
        <v>4</v>
      </c>
      <c r="F2235" s="157">
        <v>21</v>
      </c>
    </row>
    <row r="2236" spans="2:6" x14ac:dyDescent="0.4">
      <c r="B2236" s="157">
        <v>4</v>
      </c>
      <c r="C2236" s="157">
        <v>3</v>
      </c>
      <c r="D2236" s="157">
        <v>12</v>
      </c>
      <c r="E2236" s="158">
        <v>5</v>
      </c>
      <c r="F2236" s="157">
        <v>25</v>
      </c>
    </row>
    <row r="2237" spans="2:6" x14ac:dyDescent="0.4">
      <c r="B2237" s="157">
        <v>4</v>
      </c>
      <c r="C2237" s="157">
        <v>3</v>
      </c>
      <c r="D2237" s="157">
        <v>13</v>
      </c>
      <c r="E2237" s="158">
        <v>6</v>
      </c>
      <c r="F2237" s="157">
        <v>30</v>
      </c>
    </row>
    <row r="2238" spans="2:6" x14ac:dyDescent="0.4">
      <c r="B2238" s="157">
        <v>4</v>
      </c>
      <c r="C2238" s="157">
        <v>3</v>
      </c>
      <c r="D2238" s="157">
        <v>14</v>
      </c>
      <c r="E2238" s="158">
        <v>6</v>
      </c>
      <c r="F2238" s="157">
        <v>36</v>
      </c>
    </row>
    <row r="2239" spans="2:6" x14ac:dyDescent="0.4">
      <c r="B2239" s="12">
        <v>4</v>
      </c>
      <c r="C2239" s="12">
        <v>3</v>
      </c>
      <c r="D2239" s="12">
        <v>15</v>
      </c>
      <c r="E2239" s="13">
        <v>6</v>
      </c>
      <c r="F2239" s="12">
        <v>42</v>
      </c>
    </row>
    <row r="2240" spans="2:6" x14ac:dyDescent="0.4">
      <c r="B2240" s="12">
        <v>4</v>
      </c>
      <c r="C2240" s="12">
        <v>3</v>
      </c>
      <c r="D2240" s="12">
        <v>16</v>
      </c>
      <c r="E2240" s="13">
        <v>7</v>
      </c>
      <c r="F2240" s="12">
        <v>48</v>
      </c>
    </row>
    <row r="2241" spans="2:6" x14ac:dyDescent="0.4">
      <c r="B2241" s="12">
        <v>4</v>
      </c>
      <c r="C2241" s="12">
        <v>3</v>
      </c>
      <c r="D2241" s="12">
        <v>17</v>
      </c>
      <c r="E2241" s="13">
        <v>7</v>
      </c>
      <c r="F2241" s="12">
        <v>55</v>
      </c>
    </row>
    <row r="2242" spans="2:6" x14ac:dyDescent="0.4">
      <c r="B2242" s="12">
        <v>4</v>
      </c>
      <c r="C2242" s="12">
        <v>3</v>
      </c>
      <c r="D2242" s="12">
        <v>18</v>
      </c>
      <c r="E2242" s="13">
        <v>7</v>
      </c>
      <c r="F2242" s="12">
        <v>62</v>
      </c>
    </row>
    <row r="2243" spans="2:6" x14ac:dyDescent="0.4">
      <c r="B2243" s="12">
        <v>4</v>
      </c>
      <c r="C2243" s="12">
        <v>3</v>
      </c>
      <c r="D2243" s="12">
        <v>19</v>
      </c>
      <c r="E2243" s="13">
        <v>8</v>
      </c>
      <c r="F2243" s="12">
        <v>69</v>
      </c>
    </row>
    <row r="2244" spans="2:6" x14ac:dyDescent="0.4">
      <c r="B2244" s="12">
        <v>4</v>
      </c>
      <c r="C2244" s="12">
        <v>3</v>
      </c>
      <c r="D2244" s="12">
        <v>20</v>
      </c>
      <c r="E2244" s="13">
        <v>8</v>
      </c>
      <c r="F2244" s="12">
        <v>77</v>
      </c>
    </row>
    <row r="2245" spans="2:6" x14ac:dyDescent="0.4">
      <c r="B2245" s="12">
        <v>4</v>
      </c>
      <c r="C2245" s="12">
        <v>3</v>
      </c>
      <c r="D2245" s="12">
        <v>21</v>
      </c>
      <c r="E2245" s="13">
        <v>8</v>
      </c>
      <c r="F2245" s="12">
        <v>85</v>
      </c>
    </row>
    <row r="2246" spans="2:6" x14ac:dyDescent="0.4">
      <c r="B2246" s="12">
        <v>4</v>
      </c>
      <c r="C2246" s="12">
        <v>3</v>
      </c>
      <c r="D2246" s="12">
        <v>22</v>
      </c>
      <c r="E2246" s="13">
        <v>9</v>
      </c>
      <c r="F2246" s="12">
        <v>93</v>
      </c>
    </row>
    <row r="2247" spans="2:6" x14ac:dyDescent="0.4">
      <c r="B2247" s="12">
        <v>4</v>
      </c>
      <c r="C2247" s="12">
        <v>3</v>
      </c>
      <c r="D2247" s="12">
        <v>23</v>
      </c>
      <c r="E2247" s="13">
        <v>9</v>
      </c>
      <c r="F2247" s="12">
        <v>102</v>
      </c>
    </row>
    <row r="2248" spans="2:6" x14ac:dyDescent="0.4">
      <c r="B2248" s="12">
        <v>4</v>
      </c>
      <c r="C2248" s="12">
        <v>3</v>
      </c>
      <c r="D2248" s="12">
        <v>24</v>
      </c>
      <c r="E2248" s="13">
        <v>9</v>
      </c>
      <c r="F2248" s="12">
        <v>111</v>
      </c>
    </row>
    <row r="2249" spans="2:6" x14ac:dyDescent="0.4">
      <c r="B2249" s="12">
        <v>4</v>
      </c>
      <c r="C2249" s="12">
        <v>3</v>
      </c>
      <c r="D2249" s="12">
        <v>25</v>
      </c>
      <c r="E2249" s="13">
        <v>9</v>
      </c>
      <c r="F2249" s="12">
        <v>120</v>
      </c>
    </row>
    <row r="2250" spans="2:6" x14ac:dyDescent="0.4">
      <c r="B2250" s="12">
        <v>4</v>
      </c>
      <c r="C2250" s="12">
        <v>3</v>
      </c>
      <c r="D2250" s="12">
        <v>26</v>
      </c>
      <c r="E2250" s="13">
        <v>10</v>
      </c>
      <c r="F2250" s="12">
        <v>129</v>
      </c>
    </row>
    <row r="2251" spans="2:6" x14ac:dyDescent="0.4">
      <c r="B2251" s="12">
        <v>4</v>
      </c>
      <c r="C2251" s="12">
        <v>3</v>
      </c>
      <c r="D2251" s="12">
        <v>27</v>
      </c>
      <c r="E2251" s="13">
        <v>9</v>
      </c>
      <c r="F2251" s="12">
        <v>139</v>
      </c>
    </row>
    <row r="2252" spans="2:6" x14ac:dyDescent="0.4">
      <c r="B2252" s="12">
        <v>4</v>
      </c>
      <c r="C2252" s="12">
        <v>3</v>
      </c>
      <c r="D2252" s="12">
        <v>28</v>
      </c>
      <c r="E2252" s="13">
        <v>10</v>
      </c>
      <c r="F2252" s="12">
        <v>148</v>
      </c>
    </row>
    <row r="2253" spans="2:6" x14ac:dyDescent="0.4">
      <c r="B2253" s="12">
        <v>4</v>
      </c>
      <c r="C2253" s="12">
        <v>3</v>
      </c>
      <c r="D2253" s="12">
        <v>29</v>
      </c>
      <c r="E2253" s="13">
        <v>10</v>
      </c>
      <c r="F2253" s="12">
        <v>158</v>
      </c>
    </row>
    <row r="2254" spans="2:6" x14ac:dyDescent="0.4">
      <c r="B2254" s="12">
        <v>4</v>
      </c>
      <c r="C2254" s="12">
        <v>3</v>
      </c>
      <c r="D2254" s="12">
        <v>30</v>
      </c>
      <c r="E2254" s="13">
        <v>10</v>
      </c>
      <c r="F2254" s="12">
        <v>168</v>
      </c>
    </row>
    <row r="2255" spans="2:6" x14ac:dyDescent="0.4">
      <c r="B2255" s="12">
        <v>4</v>
      </c>
      <c r="C2255" s="12">
        <v>3</v>
      </c>
      <c r="D2255" s="12">
        <v>31</v>
      </c>
      <c r="E2255" s="13">
        <v>10</v>
      </c>
      <c r="F2255" s="12">
        <v>178</v>
      </c>
    </row>
    <row r="2256" spans="2:6" x14ac:dyDescent="0.4">
      <c r="B2256" s="12">
        <v>4</v>
      </c>
      <c r="C2256" s="12">
        <v>3</v>
      </c>
      <c r="D2256" s="12">
        <v>32</v>
      </c>
      <c r="E2256" s="13">
        <v>10</v>
      </c>
      <c r="F2256" s="12">
        <v>188</v>
      </c>
    </row>
    <row r="2257" spans="2:6" x14ac:dyDescent="0.4">
      <c r="B2257" s="12">
        <v>4</v>
      </c>
      <c r="C2257" s="12">
        <v>3</v>
      </c>
      <c r="D2257" s="12">
        <v>33</v>
      </c>
      <c r="E2257" s="13">
        <v>11</v>
      </c>
      <c r="F2257" s="12">
        <v>198</v>
      </c>
    </row>
    <row r="2258" spans="2:6" x14ac:dyDescent="0.4">
      <c r="B2258" s="12">
        <v>4</v>
      </c>
      <c r="C2258" s="12">
        <v>3</v>
      </c>
      <c r="D2258" s="12">
        <v>34</v>
      </c>
      <c r="E2258" s="13">
        <v>10</v>
      </c>
      <c r="F2258" s="12">
        <v>209</v>
      </c>
    </row>
    <row r="2259" spans="2:6" x14ac:dyDescent="0.4">
      <c r="B2259" s="12">
        <v>4</v>
      </c>
      <c r="C2259" s="12">
        <v>3</v>
      </c>
      <c r="D2259" s="12">
        <v>35</v>
      </c>
      <c r="E2259" s="13">
        <v>10</v>
      </c>
      <c r="F2259" s="12">
        <v>219</v>
      </c>
    </row>
    <row r="2260" spans="2:6" x14ac:dyDescent="0.4">
      <c r="B2260" s="12">
        <v>4</v>
      </c>
      <c r="C2260" s="12">
        <v>3</v>
      </c>
      <c r="D2260" s="12">
        <v>36</v>
      </c>
      <c r="E2260" s="13">
        <v>11</v>
      </c>
      <c r="F2260" s="12">
        <v>229</v>
      </c>
    </row>
    <row r="2261" spans="2:6" x14ac:dyDescent="0.4">
      <c r="B2261" s="12">
        <v>4</v>
      </c>
      <c r="C2261" s="12">
        <v>3</v>
      </c>
      <c r="D2261" s="12">
        <v>37</v>
      </c>
      <c r="E2261" s="13">
        <v>10</v>
      </c>
      <c r="F2261" s="12">
        <v>240</v>
      </c>
    </row>
    <row r="2262" spans="2:6" x14ac:dyDescent="0.4">
      <c r="B2262" s="12">
        <v>4</v>
      </c>
      <c r="C2262" s="12">
        <v>3</v>
      </c>
      <c r="D2262" s="12">
        <v>38</v>
      </c>
      <c r="E2262" s="13">
        <v>11</v>
      </c>
      <c r="F2262" s="12">
        <v>250</v>
      </c>
    </row>
    <row r="2263" spans="2:6" x14ac:dyDescent="0.4">
      <c r="B2263" s="12">
        <v>4</v>
      </c>
      <c r="C2263" s="12">
        <v>3</v>
      </c>
      <c r="D2263" s="12">
        <v>39</v>
      </c>
      <c r="E2263" s="13">
        <v>10</v>
      </c>
      <c r="F2263" s="12">
        <v>261</v>
      </c>
    </row>
    <row r="2264" spans="2:6" x14ac:dyDescent="0.4">
      <c r="B2264" s="12">
        <v>4</v>
      </c>
      <c r="C2264" s="12">
        <v>3</v>
      </c>
      <c r="D2264" s="12">
        <v>40</v>
      </c>
      <c r="E2264" s="13">
        <v>10</v>
      </c>
      <c r="F2264" s="12">
        <v>271</v>
      </c>
    </row>
    <row r="2265" spans="2:6" x14ac:dyDescent="0.4">
      <c r="B2265" s="12">
        <v>4</v>
      </c>
      <c r="C2265" s="12">
        <v>3</v>
      </c>
      <c r="D2265" s="12">
        <v>41</v>
      </c>
      <c r="E2265" s="13">
        <v>11</v>
      </c>
      <c r="F2265" s="12">
        <v>281</v>
      </c>
    </row>
    <row r="2266" spans="2:6" x14ac:dyDescent="0.4">
      <c r="B2266" s="12">
        <v>4</v>
      </c>
      <c r="C2266" s="12">
        <v>3</v>
      </c>
      <c r="D2266" s="12">
        <v>42</v>
      </c>
      <c r="E2266" s="13">
        <v>10</v>
      </c>
      <c r="F2266" s="12">
        <v>292</v>
      </c>
    </row>
    <row r="2267" spans="2:6" x14ac:dyDescent="0.4">
      <c r="B2267" s="12">
        <v>4</v>
      </c>
      <c r="C2267" s="12">
        <v>3</v>
      </c>
      <c r="D2267" s="12">
        <v>43</v>
      </c>
      <c r="E2267" s="13">
        <v>10</v>
      </c>
      <c r="F2267" s="12">
        <v>302</v>
      </c>
    </row>
    <row r="2268" spans="2:6" x14ac:dyDescent="0.4">
      <c r="B2268" s="12">
        <v>4</v>
      </c>
      <c r="C2268" s="12">
        <v>3</v>
      </c>
      <c r="D2268" s="12">
        <v>44</v>
      </c>
      <c r="E2268" s="13">
        <v>10</v>
      </c>
      <c r="F2268" s="12">
        <v>312</v>
      </c>
    </row>
    <row r="2269" spans="2:6" x14ac:dyDescent="0.4">
      <c r="B2269" s="12">
        <v>4</v>
      </c>
      <c r="C2269" s="12">
        <v>3</v>
      </c>
      <c r="D2269" s="12">
        <v>45</v>
      </c>
      <c r="E2269" s="13">
        <v>11</v>
      </c>
      <c r="F2269" s="12">
        <v>322</v>
      </c>
    </row>
    <row r="2270" spans="2:6" x14ac:dyDescent="0.4">
      <c r="B2270" s="12">
        <v>4</v>
      </c>
      <c r="C2270" s="12">
        <v>3</v>
      </c>
      <c r="D2270" s="12">
        <v>46</v>
      </c>
      <c r="E2270" s="13">
        <v>10</v>
      </c>
      <c r="F2270" s="12">
        <v>333</v>
      </c>
    </row>
    <row r="2271" spans="2:6" x14ac:dyDescent="0.4">
      <c r="B2271" s="12">
        <v>4</v>
      </c>
      <c r="C2271" s="12">
        <v>3</v>
      </c>
      <c r="D2271" s="12">
        <v>47</v>
      </c>
      <c r="E2271" s="13">
        <v>10</v>
      </c>
      <c r="F2271" s="12">
        <v>343</v>
      </c>
    </row>
    <row r="2272" spans="2:6" x14ac:dyDescent="0.4">
      <c r="B2272" s="12">
        <v>4</v>
      </c>
      <c r="C2272" s="12">
        <v>3</v>
      </c>
      <c r="D2272" s="12">
        <v>48</v>
      </c>
      <c r="E2272" s="13">
        <v>10</v>
      </c>
      <c r="F2272" s="12">
        <v>353</v>
      </c>
    </row>
    <row r="2273" spans="2:6" x14ac:dyDescent="0.4">
      <c r="B2273" s="12">
        <v>4</v>
      </c>
      <c r="C2273" s="12">
        <v>3</v>
      </c>
      <c r="D2273" s="12">
        <v>49</v>
      </c>
      <c r="E2273" s="13">
        <v>9</v>
      </c>
      <c r="F2273" s="12">
        <v>363</v>
      </c>
    </row>
    <row r="2274" spans="2:6" x14ac:dyDescent="0.4">
      <c r="B2274" s="12">
        <v>4</v>
      </c>
      <c r="C2274" s="12">
        <v>3</v>
      </c>
      <c r="D2274" s="12">
        <v>50</v>
      </c>
      <c r="E2274" s="13">
        <v>10</v>
      </c>
      <c r="F2274" s="12">
        <v>372</v>
      </c>
    </row>
    <row r="2275" spans="2:6" x14ac:dyDescent="0.4">
      <c r="B2275" s="12">
        <v>4</v>
      </c>
      <c r="C2275" s="12">
        <v>3</v>
      </c>
      <c r="D2275" s="12">
        <v>51</v>
      </c>
      <c r="E2275" s="13">
        <v>10</v>
      </c>
      <c r="F2275" s="12">
        <v>382</v>
      </c>
    </row>
    <row r="2276" spans="2:6" x14ac:dyDescent="0.4">
      <c r="B2276" s="12">
        <v>4</v>
      </c>
      <c r="C2276" s="12">
        <v>3</v>
      </c>
      <c r="D2276" s="12">
        <v>52</v>
      </c>
      <c r="E2276" s="13">
        <v>9</v>
      </c>
      <c r="F2276" s="12">
        <v>392</v>
      </c>
    </row>
    <row r="2277" spans="2:6" x14ac:dyDescent="0.4">
      <c r="B2277" s="12">
        <v>4</v>
      </c>
      <c r="C2277" s="12">
        <v>3</v>
      </c>
      <c r="D2277" s="12">
        <v>53</v>
      </c>
      <c r="E2277" s="13">
        <v>10</v>
      </c>
      <c r="F2277" s="12">
        <v>401</v>
      </c>
    </row>
    <row r="2278" spans="2:6" x14ac:dyDescent="0.4">
      <c r="B2278" s="12">
        <v>4</v>
      </c>
      <c r="C2278" s="12">
        <v>3</v>
      </c>
      <c r="D2278" s="12">
        <v>54</v>
      </c>
      <c r="E2278" s="13">
        <v>9</v>
      </c>
      <c r="F2278" s="12">
        <v>411</v>
      </c>
    </row>
    <row r="2279" spans="2:6" x14ac:dyDescent="0.4">
      <c r="B2279" s="12">
        <v>4</v>
      </c>
      <c r="C2279" s="12">
        <v>3</v>
      </c>
      <c r="D2279" s="12">
        <v>55</v>
      </c>
      <c r="E2279" s="13">
        <v>9</v>
      </c>
      <c r="F2279" s="12">
        <v>420</v>
      </c>
    </row>
    <row r="2280" spans="2:6" x14ac:dyDescent="0.4">
      <c r="B2280" s="12">
        <v>4</v>
      </c>
      <c r="C2280" s="12">
        <v>3</v>
      </c>
      <c r="D2280" s="12">
        <v>56</v>
      </c>
      <c r="E2280" s="13">
        <v>9</v>
      </c>
      <c r="F2280" s="12">
        <v>429</v>
      </c>
    </row>
    <row r="2281" spans="2:6" x14ac:dyDescent="0.4">
      <c r="B2281" s="12">
        <v>4</v>
      </c>
      <c r="C2281" s="12">
        <v>3</v>
      </c>
      <c r="D2281" s="12">
        <v>57</v>
      </c>
      <c r="E2281" s="13">
        <v>9</v>
      </c>
      <c r="F2281" s="12">
        <v>438</v>
      </c>
    </row>
    <row r="2282" spans="2:6" x14ac:dyDescent="0.4">
      <c r="B2282" s="12">
        <v>4</v>
      </c>
      <c r="C2282" s="12">
        <v>3</v>
      </c>
      <c r="D2282" s="12">
        <v>58</v>
      </c>
      <c r="E2282" s="13">
        <v>9</v>
      </c>
      <c r="F2282" s="12">
        <v>447</v>
      </c>
    </row>
    <row r="2283" spans="2:6" x14ac:dyDescent="0.4">
      <c r="B2283" s="12">
        <v>4</v>
      </c>
      <c r="C2283" s="12">
        <v>3</v>
      </c>
      <c r="D2283" s="12">
        <v>59</v>
      </c>
      <c r="E2283" s="13">
        <v>9</v>
      </c>
      <c r="F2283" s="12">
        <v>456</v>
      </c>
    </row>
    <row r="2284" spans="2:6" x14ac:dyDescent="0.4">
      <c r="B2284" s="12">
        <v>4</v>
      </c>
      <c r="C2284" s="12">
        <v>3</v>
      </c>
      <c r="D2284" s="12">
        <v>60</v>
      </c>
      <c r="E2284" s="13">
        <v>8</v>
      </c>
      <c r="F2284" s="12">
        <v>465</v>
      </c>
    </row>
    <row r="2285" spans="2:6" x14ac:dyDescent="0.4">
      <c r="B2285" s="12">
        <v>4</v>
      </c>
      <c r="C2285" s="12">
        <v>3</v>
      </c>
      <c r="D2285" s="12">
        <v>61</v>
      </c>
      <c r="E2285" s="13">
        <v>9</v>
      </c>
      <c r="F2285" s="12">
        <v>473</v>
      </c>
    </row>
    <row r="2286" spans="2:6" x14ac:dyDescent="0.4">
      <c r="B2286" s="12">
        <v>4</v>
      </c>
      <c r="C2286" s="12">
        <v>3</v>
      </c>
      <c r="D2286" s="12">
        <v>62</v>
      </c>
      <c r="E2286" s="13">
        <v>8</v>
      </c>
      <c r="F2286" s="12">
        <v>482</v>
      </c>
    </row>
    <row r="2287" spans="2:6" x14ac:dyDescent="0.4">
      <c r="B2287" s="12">
        <v>4</v>
      </c>
      <c r="C2287" s="12">
        <v>3</v>
      </c>
      <c r="D2287" s="12">
        <v>63</v>
      </c>
      <c r="E2287" s="13">
        <v>8</v>
      </c>
      <c r="F2287" s="12">
        <v>490</v>
      </c>
    </row>
    <row r="2288" spans="2:6" x14ac:dyDescent="0.4">
      <c r="B2288" s="12">
        <v>4</v>
      </c>
      <c r="C2288" s="12">
        <v>3</v>
      </c>
      <c r="D2288" s="12">
        <v>64</v>
      </c>
      <c r="E2288" s="13">
        <v>8</v>
      </c>
      <c r="F2288" s="12">
        <v>498</v>
      </c>
    </row>
    <row r="2289" spans="2:6" x14ac:dyDescent="0.4">
      <c r="B2289" s="12">
        <v>4</v>
      </c>
      <c r="C2289" s="12">
        <v>3</v>
      </c>
      <c r="D2289" s="12">
        <v>65</v>
      </c>
      <c r="E2289" s="13">
        <v>8</v>
      </c>
      <c r="F2289" s="12">
        <v>506</v>
      </c>
    </row>
    <row r="2290" spans="2:6" x14ac:dyDescent="0.4">
      <c r="B2290" s="12">
        <v>4</v>
      </c>
      <c r="C2290" s="12">
        <v>3</v>
      </c>
      <c r="D2290" s="12">
        <v>66</v>
      </c>
      <c r="E2290" s="13">
        <v>8</v>
      </c>
      <c r="F2290" s="12">
        <v>514</v>
      </c>
    </row>
    <row r="2291" spans="2:6" x14ac:dyDescent="0.4">
      <c r="B2291" s="12">
        <v>4</v>
      </c>
      <c r="C2291" s="12">
        <v>3</v>
      </c>
      <c r="D2291" s="12">
        <v>67</v>
      </c>
      <c r="E2291" s="13">
        <v>8</v>
      </c>
      <c r="F2291" s="12">
        <v>522</v>
      </c>
    </row>
    <row r="2292" spans="2:6" x14ac:dyDescent="0.4">
      <c r="B2292" s="12">
        <v>4</v>
      </c>
      <c r="C2292" s="12">
        <v>3</v>
      </c>
      <c r="D2292" s="12">
        <v>68</v>
      </c>
      <c r="E2292" s="13">
        <v>8</v>
      </c>
      <c r="F2292" s="12">
        <v>530</v>
      </c>
    </row>
    <row r="2293" spans="2:6" x14ac:dyDescent="0.4">
      <c r="B2293" s="12">
        <v>4</v>
      </c>
      <c r="C2293" s="12">
        <v>3</v>
      </c>
      <c r="D2293" s="12">
        <v>69</v>
      </c>
      <c r="E2293" s="13">
        <v>7</v>
      </c>
      <c r="F2293" s="12">
        <v>538</v>
      </c>
    </row>
    <row r="2294" spans="2:6" x14ac:dyDescent="0.4">
      <c r="B2294" s="12">
        <v>4</v>
      </c>
      <c r="C2294" s="12">
        <v>3</v>
      </c>
      <c r="D2294" s="12">
        <v>70</v>
      </c>
      <c r="E2294" s="13">
        <v>7</v>
      </c>
      <c r="F2294" s="12">
        <v>545</v>
      </c>
    </row>
    <row r="2295" spans="2:6" x14ac:dyDescent="0.4">
      <c r="B2295" s="12">
        <v>4</v>
      </c>
      <c r="C2295" s="12">
        <v>3</v>
      </c>
      <c r="D2295" s="12">
        <v>71</v>
      </c>
      <c r="E2295" s="13">
        <v>7</v>
      </c>
      <c r="F2295" s="12">
        <v>552</v>
      </c>
    </row>
    <row r="2296" spans="2:6" x14ac:dyDescent="0.4">
      <c r="B2296" s="12">
        <v>4</v>
      </c>
      <c r="C2296" s="12">
        <v>3</v>
      </c>
      <c r="D2296" s="12">
        <v>72</v>
      </c>
      <c r="E2296" s="13">
        <v>8</v>
      </c>
      <c r="F2296" s="12">
        <v>559</v>
      </c>
    </row>
    <row r="2297" spans="2:6" x14ac:dyDescent="0.4">
      <c r="B2297" s="12">
        <v>4</v>
      </c>
      <c r="C2297" s="12">
        <v>3</v>
      </c>
      <c r="D2297" s="12">
        <v>73</v>
      </c>
      <c r="E2297" s="13">
        <v>6</v>
      </c>
      <c r="F2297" s="12">
        <v>567</v>
      </c>
    </row>
    <row r="2298" spans="2:6" x14ac:dyDescent="0.4">
      <c r="B2298" s="12">
        <v>4</v>
      </c>
      <c r="C2298" s="12">
        <v>3</v>
      </c>
      <c r="D2298" s="12">
        <v>74</v>
      </c>
      <c r="E2298" s="13">
        <v>7</v>
      </c>
      <c r="F2298" s="12">
        <v>573</v>
      </c>
    </row>
    <row r="2299" spans="2:6" x14ac:dyDescent="0.4">
      <c r="B2299" s="12">
        <v>4</v>
      </c>
      <c r="C2299" s="12">
        <v>3</v>
      </c>
      <c r="D2299" s="12">
        <v>75</v>
      </c>
      <c r="E2299" s="13">
        <v>7</v>
      </c>
      <c r="F2299" s="12">
        <v>580</v>
      </c>
    </row>
    <row r="2300" spans="2:6" x14ac:dyDescent="0.4">
      <c r="B2300" s="12">
        <v>4</v>
      </c>
      <c r="C2300" s="12">
        <v>3</v>
      </c>
      <c r="D2300" s="12">
        <v>76</v>
      </c>
      <c r="E2300" s="13">
        <v>6</v>
      </c>
      <c r="F2300" s="12">
        <v>587</v>
      </c>
    </row>
    <row r="2301" spans="2:6" x14ac:dyDescent="0.4">
      <c r="B2301" s="12">
        <v>4</v>
      </c>
      <c r="C2301" s="12">
        <v>3</v>
      </c>
      <c r="D2301" s="12">
        <v>77</v>
      </c>
      <c r="E2301" s="13">
        <v>7</v>
      </c>
      <c r="F2301" s="12">
        <v>593</v>
      </c>
    </row>
    <row r="2302" spans="2:6" x14ac:dyDescent="0.4">
      <c r="B2302" s="12">
        <v>4</v>
      </c>
      <c r="C2302" s="12">
        <v>3</v>
      </c>
      <c r="D2302" s="12">
        <v>78</v>
      </c>
      <c r="E2302" s="13">
        <v>6</v>
      </c>
      <c r="F2302" s="12">
        <v>600</v>
      </c>
    </row>
    <row r="2303" spans="2:6" x14ac:dyDescent="0.4">
      <c r="B2303" s="12">
        <v>4</v>
      </c>
      <c r="C2303" s="12">
        <v>3</v>
      </c>
      <c r="D2303" s="12">
        <v>79</v>
      </c>
      <c r="E2303" s="13">
        <v>6</v>
      </c>
      <c r="F2303" s="12">
        <v>606</v>
      </c>
    </row>
    <row r="2304" spans="2:6" x14ac:dyDescent="0.4">
      <c r="B2304" s="12">
        <v>4</v>
      </c>
      <c r="C2304" s="12">
        <v>3</v>
      </c>
      <c r="D2304" s="12">
        <v>80</v>
      </c>
      <c r="E2304" s="13">
        <v>6</v>
      </c>
      <c r="F2304" s="12">
        <v>612</v>
      </c>
    </row>
    <row r="2305" spans="2:6" x14ac:dyDescent="0.4">
      <c r="B2305" s="12">
        <v>4</v>
      </c>
      <c r="C2305" s="12">
        <v>3</v>
      </c>
      <c r="D2305" s="12">
        <v>81</v>
      </c>
      <c r="E2305" s="13">
        <v>6</v>
      </c>
      <c r="F2305" s="12">
        <v>618</v>
      </c>
    </row>
    <row r="2306" spans="2:6" x14ac:dyDescent="0.4">
      <c r="B2306" s="12">
        <v>4</v>
      </c>
      <c r="C2306" s="12">
        <v>3</v>
      </c>
      <c r="D2306" s="12">
        <v>82</v>
      </c>
      <c r="E2306" s="13">
        <v>6</v>
      </c>
      <c r="F2306" s="12">
        <v>624</v>
      </c>
    </row>
    <row r="2307" spans="2:6" x14ac:dyDescent="0.4">
      <c r="B2307" s="12">
        <v>4</v>
      </c>
      <c r="C2307" s="12">
        <v>3</v>
      </c>
      <c r="D2307" s="12">
        <v>83</v>
      </c>
      <c r="E2307" s="13">
        <v>6</v>
      </c>
      <c r="F2307" s="12">
        <v>630</v>
      </c>
    </row>
    <row r="2308" spans="2:6" x14ac:dyDescent="0.4">
      <c r="B2308" s="12">
        <v>4</v>
      </c>
      <c r="C2308" s="12">
        <v>3</v>
      </c>
      <c r="D2308" s="12">
        <v>84</v>
      </c>
      <c r="E2308" s="13">
        <v>5</v>
      </c>
      <c r="F2308" s="12">
        <v>636</v>
      </c>
    </row>
    <row r="2309" spans="2:6" x14ac:dyDescent="0.4">
      <c r="B2309" s="12">
        <v>4</v>
      </c>
      <c r="C2309" s="12">
        <v>3</v>
      </c>
      <c r="D2309" s="12">
        <v>85</v>
      </c>
      <c r="E2309" s="13">
        <v>6</v>
      </c>
      <c r="F2309" s="12">
        <v>641</v>
      </c>
    </row>
    <row r="2310" spans="2:6" x14ac:dyDescent="0.4">
      <c r="B2310" s="12">
        <v>4</v>
      </c>
      <c r="C2310" s="12">
        <v>3</v>
      </c>
      <c r="D2310" s="12">
        <v>86</v>
      </c>
      <c r="E2310" s="13">
        <v>5</v>
      </c>
      <c r="F2310" s="12">
        <v>647</v>
      </c>
    </row>
    <row r="2311" spans="2:6" x14ac:dyDescent="0.4">
      <c r="B2311" s="12">
        <v>4</v>
      </c>
      <c r="C2311" s="12">
        <v>3</v>
      </c>
      <c r="D2311" s="12">
        <v>87</v>
      </c>
      <c r="E2311" s="13">
        <v>5</v>
      </c>
      <c r="F2311" s="12">
        <v>652</v>
      </c>
    </row>
    <row r="2312" spans="2:6" x14ac:dyDescent="0.4">
      <c r="B2312" s="12">
        <v>4</v>
      </c>
      <c r="C2312" s="12">
        <v>3</v>
      </c>
      <c r="D2312" s="12">
        <v>88</v>
      </c>
      <c r="E2312" s="13">
        <v>6</v>
      </c>
      <c r="F2312" s="12">
        <v>657</v>
      </c>
    </row>
    <row r="2313" spans="2:6" x14ac:dyDescent="0.4">
      <c r="B2313" s="12">
        <v>4</v>
      </c>
      <c r="C2313" s="12">
        <v>3</v>
      </c>
      <c r="D2313" s="12">
        <v>89</v>
      </c>
      <c r="E2313" s="13">
        <v>5</v>
      </c>
      <c r="F2313" s="12">
        <v>663</v>
      </c>
    </row>
    <row r="2314" spans="2:6" x14ac:dyDescent="0.4">
      <c r="B2314" s="12">
        <v>4</v>
      </c>
      <c r="C2314" s="12">
        <v>3</v>
      </c>
      <c r="D2314" s="12">
        <v>90</v>
      </c>
      <c r="E2314" s="13">
        <v>5</v>
      </c>
      <c r="F2314" s="12">
        <v>668</v>
      </c>
    </row>
    <row r="2315" spans="2:6" x14ac:dyDescent="0.4">
      <c r="B2315" s="12">
        <v>4</v>
      </c>
      <c r="C2315" s="12">
        <v>3</v>
      </c>
      <c r="D2315" s="12">
        <v>91</v>
      </c>
      <c r="E2315" s="13">
        <v>4</v>
      </c>
      <c r="F2315" s="12">
        <v>673</v>
      </c>
    </row>
    <row r="2316" spans="2:6" x14ac:dyDescent="0.4">
      <c r="B2316" s="12">
        <v>4</v>
      </c>
      <c r="C2316" s="12">
        <v>3</v>
      </c>
      <c r="D2316" s="12">
        <v>92</v>
      </c>
      <c r="E2316" s="13">
        <v>5</v>
      </c>
      <c r="F2316" s="12">
        <v>677</v>
      </c>
    </row>
    <row r="2317" spans="2:6" x14ac:dyDescent="0.4">
      <c r="B2317" s="12">
        <v>4</v>
      </c>
      <c r="C2317" s="12">
        <v>3</v>
      </c>
      <c r="D2317" s="12">
        <v>93</v>
      </c>
      <c r="E2317" s="13">
        <v>5</v>
      </c>
      <c r="F2317" s="12">
        <v>682</v>
      </c>
    </row>
    <row r="2318" spans="2:6" x14ac:dyDescent="0.4">
      <c r="B2318" s="12">
        <v>4</v>
      </c>
      <c r="C2318" s="12">
        <v>3</v>
      </c>
      <c r="D2318" s="12">
        <v>94</v>
      </c>
      <c r="E2318" s="13">
        <v>4</v>
      </c>
      <c r="F2318" s="12">
        <v>687</v>
      </c>
    </row>
    <row r="2319" spans="2:6" x14ac:dyDescent="0.4">
      <c r="B2319" s="12">
        <v>4</v>
      </c>
      <c r="C2319" s="12">
        <v>3</v>
      </c>
      <c r="D2319" s="12">
        <v>95</v>
      </c>
      <c r="E2319" s="13">
        <v>5</v>
      </c>
      <c r="F2319" s="12">
        <v>691</v>
      </c>
    </row>
    <row r="2320" spans="2:6" x14ac:dyDescent="0.4">
      <c r="B2320" s="12">
        <v>4</v>
      </c>
      <c r="C2320" s="12">
        <v>3</v>
      </c>
      <c r="D2320" s="12">
        <v>96</v>
      </c>
      <c r="E2320" s="13">
        <v>4</v>
      </c>
      <c r="F2320" s="12">
        <v>696</v>
      </c>
    </row>
    <row r="2321" spans="2:6" x14ac:dyDescent="0.4">
      <c r="B2321" s="12">
        <v>4</v>
      </c>
      <c r="C2321" s="12">
        <v>3</v>
      </c>
      <c r="D2321" s="12">
        <v>97</v>
      </c>
      <c r="E2321" s="13">
        <v>4</v>
      </c>
      <c r="F2321" s="12">
        <v>700</v>
      </c>
    </row>
    <row r="2322" spans="2:6" x14ac:dyDescent="0.4">
      <c r="B2322" s="12">
        <v>4</v>
      </c>
      <c r="C2322" s="12">
        <v>3</v>
      </c>
      <c r="D2322" s="12">
        <v>98</v>
      </c>
      <c r="E2322" s="13">
        <v>4</v>
      </c>
      <c r="F2322" s="12">
        <v>704</v>
      </c>
    </row>
    <row r="2323" spans="2:6" x14ac:dyDescent="0.4">
      <c r="B2323" s="12">
        <v>4</v>
      </c>
      <c r="C2323" s="12">
        <v>3</v>
      </c>
      <c r="D2323" s="12">
        <v>99</v>
      </c>
      <c r="E2323" s="13">
        <v>4</v>
      </c>
      <c r="F2323" s="12">
        <v>708</v>
      </c>
    </row>
    <row r="2324" spans="2:6" x14ac:dyDescent="0.4">
      <c r="B2324" s="12">
        <v>4</v>
      </c>
      <c r="C2324" s="12">
        <v>3</v>
      </c>
      <c r="D2324" s="12">
        <v>100</v>
      </c>
      <c r="E2324" s="13">
        <v>4</v>
      </c>
      <c r="F2324" s="12">
        <v>712</v>
      </c>
    </row>
    <row r="2325" spans="2:6" x14ac:dyDescent="0.4">
      <c r="B2325" s="157">
        <v>4</v>
      </c>
      <c r="C2325" s="157">
        <v>4</v>
      </c>
      <c r="D2325" s="157">
        <v>1</v>
      </c>
      <c r="E2325" s="158">
        <v>1</v>
      </c>
      <c r="F2325" s="157">
        <v>0</v>
      </c>
    </row>
    <row r="2326" spans="2:6" x14ac:dyDescent="0.4">
      <c r="B2326" s="157">
        <v>4</v>
      </c>
      <c r="C2326" s="157">
        <v>4</v>
      </c>
      <c r="D2326" s="157">
        <v>2</v>
      </c>
      <c r="E2326" s="158">
        <v>1</v>
      </c>
      <c r="F2326" s="157">
        <v>0</v>
      </c>
    </row>
    <row r="2327" spans="2:6" x14ac:dyDescent="0.4">
      <c r="B2327" s="157">
        <v>4</v>
      </c>
      <c r="C2327" s="157">
        <v>4</v>
      </c>
      <c r="D2327" s="157">
        <v>3</v>
      </c>
      <c r="E2327" s="158">
        <v>1</v>
      </c>
      <c r="F2327" s="157">
        <v>0</v>
      </c>
    </row>
    <row r="2328" spans="2:6" x14ac:dyDescent="0.4">
      <c r="B2328" s="157">
        <v>4</v>
      </c>
      <c r="C2328" s="157">
        <v>4</v>
      </c>
      <c r="D2328" s="157">
        <v>4</v>
      </c>
      <c r="E2328" s="158">
        <v>1</v>
      </c>
      <c r="F2328" s="157">
        <v>0</v>
      </c>
    </row>
    <row r="2329" spans="2:6" x14ac:dyDescent="0.4">
      <c r="B2329" s="157">
        <v>4</v>
      </c>
      <c r="C2329" s="157">
        <v>4</v>
      </c>
      <c r="D2329" s="157">
        <v>5</v>
      </c>
      <c r="E2329" s="158">
        <v>1</v>
      </c>
      <c r="F2329" s="157">
        <v>1</v>
      </c>
    </row>
    <row r="2330" spans="2:6" x14ac:dyDescent="0.4">
      <c r="B2330" s="157">
        <v>4</v>
      </c>
      <c r="C2330" s="157">
        <v>4</v>
      </c>
      <c r="D2330" s="157">
        <v>6</v>
      </c>
      <c r="E2330" s="158">
        <v>1</v>
      </c>
      <c r="F2330" s="157">
        <v>1</v>
      </c>
    </row>
    <row r="2331" spans="2:6" x14ac:dyDescent="0.4">
      <c r="B2331" s="157">
        <v>4</v>
      </c>
      <c r="C2331" s="157">
        <v>4</v>
      </c>
      <c r="D2331" s="157">
        <v>7</v>
      </c>
      <c r="E2331" s="158">
        <v>1</v>
      </c>
      <c r="F2331" s="157">
        <v>2</v>
      </c>
    </row>
    <row r="2332" spans="2:6" x14ac:dyDescent="0.4">
      <c r="B2332" s="157">
        <v>4</v>
      </c>
      <c r="C2332" s="157">
        <v>4</v>
      </c>
      <c r="D2332" s="157">
        <v>8</v>
      </c>
      <c r="E2332" s="158">
        <v>1</v>
      </c>
      <c r="F2332" s="157">
        <v>3</v>
      </c>
    </row>
    <row r="2333" spans="2:6" x14ac:dyDescent="0.4">
      <c r="B2333" s="157">
        <v>4</v>
      </c>
      <c r="C2333" s="157">
        <v>4</v>
      </c>
      <c r="D2333" s="157">
        <v>9</v>
      </c>
      <c r="E2333" s="158">
        <v>2</v>
      </c>
      <c r="F2333" s="157">
        <v>4</v>
      </c>
    </row>
    <row r="2334" spans="2:6" x14ac:dyDescent="0.4">
      <c r="B2334" s="157">
        <v>4</v>
      </c>
      <c r="C2334" s="157">
        <v>4</v>
      </c>
      <c r="D2334" s="157">
        <v>10</v>
      </c>
      <c r="E2334" s="158">
        <v>2</v>
      </c>
      <c r="F2334" s="157">
        <v>6</v>
      </c>
    </row>
    <row r="2335" spans="2:6" x14ac:dyDescent="0.4">
      <c r="B2335" s="157">
        <v>4</v>
      </c>
      <c r="C2335" s="157">
        <v>4</v>
      </c>
      <c r="D2335" s="157">
        <v>11</v>
      </c>
      <c r="E2335" s="158">
        <v>2</v>
      </c>
      <c r="F2335" s="157">
        <v>8</v>
      </c>
    </row>
    <row r="2336" spans="2:6" x14ac:dyDescent="0.4">
      <c r="B2336" s="157">
        <v>4</v>
      </c>
      <c r="C2336" s="157">
        <v>4</v>
      </c>
      <c r="D2336" s="157">
        <v>12</v>
      </c>
      <c r="E2336" s="158">
        <v>3</v>
      </c>
      <c r="F2336" s="157">
        <v>10</v>
      </c>
    </row>
    <row r="2337" spans="2:6" x14ac:dyDescent="0.4">
      <c r="B2337" s="157">
        <v>4</v>
      </c>
      <c r="C2337" s="157">
        <v>4</v>
      </c>
      <c r="D2337" s="157">
        <v>13</v>
      </c>
      <c r="E2337" s="158">
        <v>3</v>
      </c>
      <c r="F2337" s="157">
        <v>13</v>
      </c>
    </row>
    <row r="2338" spans="2:6" x14ac:dyDescent="0.4">
      <c r="B2338" s="157">
        <v>4</v>
      </c>
      <c r="C2338" s="157">
        <v>4</v>
      </c>
      <c r="D2338" s="157">
        <v>14</v>
      </c>
      <c r="E2338" s="158">
        <v>4</v>
      </c>
      <c r="F2338" s="157">
        <v>16</v>
      </c>
    </row>
    <row r="2339" spans="2:6" x14ac:dyDescent="0.4">
      <c r="B2339" s="12">
        <v>4</v>
      </c>
      <c r="C2339" s="12">
        <v>4</v>
      </c>
      <c r="D2339" s="12">
        <v>15</v>
      </c>
      <c r="E2339" s="13">
        <v>4</v>
      </c>
      <c r="F2339" s="12">
        <v>20</v>
      </c>
    </row>
    <row r="2340" spans="2:6" x14ac:dyDescent="0.4">
      <c r="B2340" s="12">
        <v>4</v>
      </c>
      <c r="C2340" s="12">
        <v>4</v>
      </c>
      <c r="D2340" s="12">
        <v>16</v>
      </c>
      <c r="E2340" s="13">
        <v>5</v>
      </c>
      <c r="F2340" s="12">
        <v>24</v>
      </c>
    </row>
    <row r="2341" spans="2:6" x14ac:dyDescent="0.4">
      <c r="B2341" s="12">
        <v>4</v>
      </c>
      <c r="C2341" s="12">
        <v>4</v>
      </c>
      <c r="D2341" s="12">
        <v>17</v>
      </c>
      <c r="E2341" s="13">
        <v>5</v>
      </c>
      <c r="F2341" s="12">
        <v>29</v>
      </c>
    </row>
    <row r="2342" spans="2:6" x14ac:dyDescent="0.4">
      <c r="B2342" s="12">
        <v>4</v>
      </c>
      <c r="C2342" s="12">
        <v>4</v>
      </c>
      <c r="D2342" s="12">
        <v>18</v>
      </c>
      <c r="E2342" s="13">
        <v>5</v>
      </c>
      <c r="F2342" s="12">
        <v>34</v>
      </c>
    </row>
    <row r="2343" spans="2:6" x14ac:dyDescent="0.4">
      <c r="B2343" s="12">
        <v>4</v>
      </c>
      <c r="C2343" s="12">
        <v>4</v>
      </c>
      <c r="D2343" s="12">
        <v>19</v>
      </c>
      <c r="E2343" s="13">
        <v>6</v>
      </c>
      <c r="F2343" s="12">
        <v>39</v>
      </c>
    </row>
    <row r="2344" spans="2:6" x14ac:dyDescent="0.4">
      <c r="B2344" s="12">
        <v>4</v>
      </c>
      <c r="C2344" s="12">
        <v>4</v>
      </c>
      <c r="D2344" s="12">
        <v>20</v>
      </c>
      <c r="E2344" s="13">
        <v>6</v>
      </c>
      <c r="F2344" s="12">
        <v>45</v>
      </c>
    </row>
    <row r="2345" spans="2:6" x14ac:dyDescent="0.4">
      <c r="B2345" s="12">
        <v>4</v>
      </c>
      <c r="C2345" s="12">
        <v>4</v>
      </c>
      <c r="D2345" s="12">
        <v>21</v>
      </c>
      <c r="E2345" s="13">
        <v>7</v>
      </c>
      <c r="F2345" s="12">
        <v>51</v>
      </c>
    </row>
    <row r="2346" spans="2:6" x14ac:dyDescent="0.4">
      <c r="B2346" s="12">
        <v>4</v>
      </c>
      <c r="C2346" s="12">
        <v>4</v>
      </c>
      <c r="D2346" s="12">
        <v>22</v>
      </c>
      <c r="E2346" s="13">
        <v>7</v>
      </c>
      <c r="F2346" s="12">
        <v>58</v>
      </c>
    </row>
    <row r="2347" spans="2:6" x14ac:dyDescent="0.4">
      <c r="B2347" s="12">
        <v>4</v>
      </c>
      <c r="C2347" s="12">
        <v>4</v>
      </c>
      <c r="D2347" s="12">
        <v>23</v>
      </c>
      <c r="E2347" s="13">
        <v>7</v>
      </c>
      <c r="F2347" s="12">
        <v>65</v>
      </c>
    </row>
    <row r="2348" spans="2:6" x14ac:dyDescent="0.4">
      <c r="B2348" s="12">
        <v>4</v>
      </c>
      <c r="C2348" s="12">
        <v>4</v>
      </c>
      <c r="D2348" s="12">
        <v>24</v>
      </c>
      <c r="E2348" s="13">
        <v>8</v>
      </c>
      <c r="F2348" s="12">
        <v>72</v>
      </c>
    </row>
    <row r="2349" spans="2:6" x14ac:dyDescent="0.4">
      <c r="B2349" s="12">
        <v>4</v>
      </c>
      <c r="C2349" s="12">
        <v>4</v>
      </c>
      <c r="D2349" s="12">
        <v>25</v>
      </c>
      <c r="E2349" s="13">
        <v>8</v>
      </c>
      <c r="F2349" s="12">
        <v>80</v>
      </c>
    </row>
    <row r="2350" spans="2:6" x14ac:dyDescent="0.4">
      <c r="B2350" s="12">
        <v>4</v>
      </c>
      <c r="C2350" s="12">
        <v>4</v>
      </c>
      <c r="D2350" s="12">
        <v>26</v>
      </c>
      <c r="E2350" s="13">
        <v>8</v>
      </c>
      <c r="F2350" s="12">
        <v>88</v>
      </c>
    </row>
    <row r="2351" spans="2:6" x14ac:dyDescent="0.4">
      <c r="B2351" s="12">
        <v>4</v>
      </c>
      <c r="C2351" s="12">
        <v>4</v>
      </c>
      <c r="D2351" s="12">
        <v>27</v>
      </c>
      <c r="E2351" s="13">
        <v>9</v>
      </c>
      <c r="F2351" s="12">
        <v>96</v>
      </c>
    </row>
    <row r="2352" spans="2:6" x14ac:dyDescent="0.4">
      <c r="B2352" s="12">
        <v>4</v>
      </c>
      <c r="C2352" s="12">
        <v>4</v>
      </c>
      <c r="D2352" s="12">
        <v>28</v>
      </c>
      <c r="E2352" s="13">
        <v>9</v>
      </c>
      <c r="F2352" s="12">
        <v>105</v>
      </c>
    </row>
    <row r="2353" spans="2:6" x14ac:dyDescent="0.4">
      <c r="B2353" s="12">
        <v>4</v>
      </c>
      <c r="C2353" s="12">
        <v>4</v>
      </c>
      <c r="D2353" s="12">
        <v>29</v>
      </c>
      <c r="E2353" s="13">
        <v>9</v>
      </c>
      <c r="F2353" s="12">
        <v>114</v>
      </c>
    </row>
    <row r="2354" spans="2:6" x14ac:dyDescent="0.4">
      <c r="B2354" s="12">
        <v>4</v>
      </c>
      <c r="C2354" s="12">
        <v>4</v>
      </c>
      <c r="D2354" s="12">
        <v>30</v>
      </c>
      <c r="E2354" s="13">
        <v>9</v>
      </c>
      <c r="F2354" s="12">
        <v>123</v>
      </c>
    </row>
    <row r="2355" spans="2:6" x14ac:dyDescent="0.4">
      <c r="B2355" s="12">
        <v>4</v>
      </c>
      <c r="C2355" s="12">
        <v>4</v>
      </c>
      <c r="D2355" s="12">
        <v>31</v>
      </c>
      <c r="E2355" s="13">
        <v>10</v>
      </c>
      <c r="F2355" s="12">
        <v>132</v>
      </c>
    </row>
    <row r="2356" spans="2:6" x14ac:dyDescent="0.4">
      <c r="B2356" s="12">
        <v>4</v>
      </c>
      <c r="C2356" s="12">
        <v>4</v>
      </c>
      <c r="D2356" s="12">
        <v>32</v>
      </c>
      <c r="E2356" s="13">
        <v>9</v>
      </c>
      <c r="F2356" s="12">
        <v>142</v>
      </c>
    </row>
    <row r="2357" spans="2:6" x14ac:dyDescent="0.4">
      <c r="B2357" s="12">
        <v>4</v>
      </c>
      <c r="C2357" s="12">
        <v>4</v>
      </c>
      <c r="D2357" s="12">
        <v>33</v>
      </c>
      <c r="E2357" s="13">
        <v>10</v>
      </c>
      <c r="F2357" s="12">
        <v>151</v>
      </c>
    </row>
    <row r="2358" spans="2:6" x14ac:dyDescent="0.4">
      <c r="B2358" s="12">
        <v>4</v>
      </c>
      <c r="C2358" s="12">
        <v>4</v>
      </c>
      <c r="D2358" s="12">
        <v>34</v>
      </c>
      <c r="E2358" s="13">
        <v>10</v>
      </c>
      <c r="F2358" s="12">
        <v>161</v>
      </c>
    </row>
    <row r="2359" spans="2:6" x14ac:dyDescent="0.4">
      <c r="B2359" s="12">
        <v>4</v>
      </c>
      <c r="C2359" s="12">
        <v>4</v>
      </c>
      <c r="D2359" s="12">
        <v>35</v>
      </c>
      <c r="E2359" s="13">
        <v>10</v>
      </c>
      <c r="F2359" s="12">
        <v>171</v>
      </c>
    </row>
    <row r="2360" spans="2:6" x14ac:dyDescent="0.4">
      <c r="B2360" s="12">
        <v>4</v>
      </c>
      <c r="C2360" s="12">
        <v>4</v>
      </c>
      <c r="D2360" s="12">
        <v>36</v>
      </c>
      <c r="E2360" s="13">
        <v>10</v>
      </c>
      <c r="F2360" s="12">
        <v>181</v>
      </c>
    </row>
    <row r="2361" spans="2:6" x14ac:dyDescent="0.4">
      <c r="B2361" s="12">
        <v>4</v>
      </c>
      <c r="C2361" s="12">
        <v>4</v>
      </c>
      <c r="D2361" s="12">
        <v>37</v>
      </c>
      <c r="E2361" s="13">
        <v>10</v>
      </c>
      <c r="F2361" s="12">
        <v>191</v>
      </c>
    </row>
    <row r="2362" spans="2:6" x14ac:dyDescent="0.4">
      <c r="B2362" s="12">
        <v>4</v>
      </c>
      <c r="C2362" s="12">
        <v>4</v>
      </c>
      <c r="D2362" s="12">
        <v>38</v>
      </c>
      <c r="E2362" s="13">
        <v>10</v>
      </c>
      <c r="F2362" s="12">
        <v>201</v>
      </c>
    </row>
    <row r="2363" spans="2:6" x14ac:dyDescent="0.4">
      <c r="B2363" s="12">
        <v>4</v>
      </c>
      <c r="C2363" s="12">
        <v>4</v>
      </c>
      <c r="D2363" s="12">
        <v>39</v>
      </c>
      <c r="E2363" s="13">
        <v>10</v>
      </c>
      <c r="F2363" s="12">
        <v>211</v>
      </c>
    </row>
    <row r="2364" spans="2:6" x14ac:dyDescent="0.4">
      <c r="B2364" s="12">
        <v>4</v>
      </c>
      <c r="C2364" s="12">
        <v>4</v>
      </c>
      <c r="D2364" s="12">
        <v>40</v>
      </c>
      <c r="E2364" s="13">
        <v>10</v>
      </c>
      <c r="F2364" s="12">
        <v>221</v>
      </c>
    </row>
    <row r="2365" spans="2:6" x14ac:dyDescent="0.4">
      <c r="B2365" s="12">
        <v>4</v>
      </c>
      <c r="C2365" s="12">
        <v>4</v>
      </c>
      <c r="D2365" s="12">
        <v>41</v>
      </c>
      <c r="E2365" s="13">
        <v>10</v>
      </c>
      <c r="F2365" s="12">
        <v>231</v>
      </c>
    </row>
    <row r="2366" spans="2:6" x14ac:dyDescent="0.4">
      <c r="B2366" s="12">
        <v>4</v>
      </c>
      <c r="C2366" s="12">
        <v>4</v>
      </c>
      <c r="D2366" s="12">
        <v>42</v>
      </c>
      <c r="E2366" s="13">
        <v>10</v>
      </c>
      <c r="F2366" s="12">
        <v>241</v>
      </c>
    </row>
    <row r="2367" spans="2:6" x14ac:dyDescent="0.4">
      <c r="B2367" s="12">
        <v>4</v>
      </c>
      <c r="C2367" s="12">
        <v>4</v>
      </c>
      <c r="D2367" s="12">
        <v>43</v>
      </c>
      <c r="E2367" s="13">
        <v>10</v>
      </c>
      <c r="F2367" s="12">
        <v>251</v>
      </c>
    </row>
    <row r="2368" spans="2:6" x14ac:dyDescent="0.4">
      <c r="B2368" s="12">
        <v>4</v>
      </c>
      <c r="C2368" s="12">
        <v>4</v>
      </c>
      <c r="D2368" s="12">
        <v>44</v>
      </c>
      <c r="E2368" s="13">
        <v>10</v>
      </c>
      <c r="F2368" s="12">
        <v>261</v>
      </c>
    </row>
    <row r="2369" spans="2:6" x14ac:dyDescent="0.4">
      <c r="B2369" s="12">
        <v>4</v>
      </c>
      <c r="C2369" s="12">
        <v>4</v>
      </c>
      <c r="D2369" s="12">
        <v>45</v>
      </c>
      <c r="E2369" s="13">
        <v>10</v>
      </c>
      <c r="F2369" s="12">
        <v>271</v>
      </c>
    </row>
    <row r="2370" spans="2:6" x14ac:dyDescent="0.4">
      <c r="B2370" s="12">
        <v>4</v>
      </c>
      <c r="C2370" s="12">
        <v>4</v>
      </c>
      <c r="D2370" s="12">
        <v>46</v>
      </c>
      <c r="E2370" s="13">
        <v>10</v>
      </c>
      <c r="F2370" s="12">
        <v>281</v>
      </c>
    </row>
    <row r="2371" spans="2:6" x14ac:dyDescent="0.4">
      <c r="B2371" s="12">
        <v>4</v>
      </c>
      <c r="C2371" s="12">
        <v>4</v>
      </c>
      <c r="D2371" s="12">
        <v>47</v>
      </c>
      <c r="E2371" s="13">
        <v>10</v>
      </c>
      <c r="F2371" s="12">
        <v>291</v>
      </c>
    </row>
    <row r="2372" spans="2:6" x14ac:dyDescent="0.4">
      <c r="B2372" s="12">
        <v>4</v>
      </c>
      <c r="C2372" s="12">
        <v>4</v>
      </c>
      <c r="D2372" s="12">
        <v>48</v>
      </c>
      <c r="E2372" s="13">
        <v>10</v>
      </c>
      <c r="F2372" s="12">
        <v>301</v>
      </c>
    </row>
    <row r="2373" spans="2:6" x14ac:dyDescent="0.4">
      <c r="B2373" s="12">
        <v>4</v>
      </c>
      <c r="C2373" s="12">
        <v>4</v>
      </c>
      <c r="D2373" s="12">
        <v>49</v>
      </c>
      <c r="E2373" s="13">
        <v>9</v>
      </c>
      <c r="F2373" s="12">
        <v>311</v>
      </c>
    </row>
    <row r="2374" spans="2:6" x14ac:dyDescent="0.4">
      <c r="B2374" s="12">
        <v>4</v>
      </c>
      <c r="C2374" s="12">
        <v>4</v>
      </c>
      <c r="D2374" s="12">
        <v>50</v>
      </c>
      <c r="E2374" s="13">
        <v>10</v>
      </c>
      <c r="F2374" s="12">
        <v>320</v>
      </c>
    </row>
    <row r="2375" spans="2:6" x14ac:dyDescent="0.4">
      <c r="B2375" s="12">
        <v>4</v>
      </c>
      <c r="C2375" s="12">
        <v>4</v>
      </c>
      <c r="D2375" s="12">
        <v>51</v>
      </c>
      <c r="E2375" s="13">
        <v>9</v>
      </c>
      <c r="F2375" s="12">
        <v>330</v>
      </c>
    </row>
    <row r="2376" spans="2:6" x14ac:dyDescent="0.4">
      <c r="B2376" s="12">
        <v>4</v>
      </c>
      <c r="C2376" s="12">
        <v>4</v>
      </c>
      <c r="D2376" s="12">
        <v>52</v>
      </c>
      <c r="E2376" s="13">
        <v>10</v>
      </c>
      <c r="F2376" s="12">
        <v>339</v>
      </c>
    </row>
    <row r="2377" spans="2:6" x14ac:dyDescent="0.4">
      <c r="B2377" s="12">
        <v>4</v>
      </c>
      <c r="C2377" s="12">
        <v>4</v>
      </c>
      <c r="D2377" s="12">
        <v>53</v>
      </c>
      <c r="E2377" s="13">
        <v>9</v>
      </c>
      <c r="F2377" s="12">
        <v>349</v>
      </c>
    </row>
    <row r="2378" spans="2:6" x14ac:dyDescent="0.4">
      <c r="B2378" s="12">
        <v>4</v>
      </c>
      <c r="C2378" s="12">
        <v>4</v>
      </c>
      <c r="D2378" s="12">
        <v>54</v>
      </c>
      <c r="E2378" s="13">
        <v>9</v>
      </c>
      <c r="F2378" s="12">
        <v>358</v>
      </c>
    </row>
    <row r="2379" spans="2:6" x14ac:dyDescent="0.4">
      <c r="B2379" s="12">
        <v>4</v>
      </c>
      <c r="C2379" s="12">
        <v>4</v>
      </c>
      <c r="D2379" s="12">
        <v>55</v>
      </c>
      <c r="E2379" s="13">
        <v>9</v>
      </c>
      <c r="F2379" s="12">
        <v>367</v>
      </c>
    </row>
    <row r="2380" spans="2:6" x14ac:dyDescent="0.4">
      <c r="B2380" s="12">
        <v>4</v>
      </c>
      <c r="C2380" s="12">
        <v>4</v>
      </c>
      <c r="D2380" s="12">
        <v>56</v>
      </c>
      <c r="E2380" s="13">
        <v>8</v>
      </c>
      <c r="F2380" s="12">
        <v>376</v>
      </c>
    </row>
    <row r="2381" spans="2:6" x14ac:dyDescent="0.4">
      <c r="B2381" s="12">
        <v>4</v>
      </c>
      <c r="C2381" s="12">
        <v>4</v>
      </c>
      <c r="D2381" s="12">
        <v>57</v>
      </c>
      <c r="E2381" s="13">
        <v>9</v>
      </c>
      <c r="F2381" s="12">
        <v>384</v>
      </c>
    </row>
    <row r="2382" spans="2:6" x14ac:dyDescent="0.4">
      <c r="B2382" s="12">
        <v>4</v>
      </c>
      <c r="C2382" s="12">
        <v>4</v>
      </c>
      <c r="D2382" s="12">
        <v>58</v>
      </c>
      <c r="E2382" s="13">
        <v>8</v>
      </c>
      <c r="F2382" s="12">
        <v>393</v>
      </c>
    </row>
    <row r="2383" spans="2:6" x14ac:dyDescent="0.4">
      <c r="B2383" s="12">
        <v>4</v>
      </c>
      <c r="C2383" s="12">
        <v>4</v>
      </c>
      <c r="D2383" s="12">
        <v>59</v>
      </c>
      <c r="E2383" s="13">
        <v>9</v>
      </c>
      <c r="F2383" s="12">
        <v>401</v>
      </c>
    </row>
    <row r="2384" spans="2:6" x14ac:dyDescent="0.4">
      <c r="B2384" s="12">
        <v>4</v>
      </c>
      <c r="C2384" s="12">
        <v>4</v>
      </c>
      <c r="D2384" s="12">
        <v>60</v>
      </c>
      <c r="E2384" s="13">
        <v>8</v>
      </c>
      <c r="F2384" s="12">
        <v>410</v>
      </c>
    </row>
    <row r="2385" spans="2:6" x14ac:dyDescent="0.4">
      <c r="B2385" s="12">
        <v>4</v>
      </c>
      <c r="C2385" s="12">
        <v>4</v>
      </c>
      <c r="D2385" s="12">
        <v>61</v>
      </c>
      <c r="E2385" s="13">
        <v>8</v>
      </c>
      <c r="F2385" s="12">
        <v>418</v>
      </c>
    </row>
    <row r="2386" spans="2:6" x14ac:dyDescent="0.4">
      <c r="B2386" s="12">
        <v>4</v>
      </c>
      <c r="C2386" s="12">
        <v>4</v>
      </c>
      <c r="D2386" s="12">
        <v>62</v>
      </c>
      <c r="E2386" s="13">
        <v>8</v>
      </c>
      <c r="F2386" s="12">
        <v>426</v>
      </c>
    </row>
    <row r="2387" spans="2:6" x14ac:dyDescent="0.4">
      <c r="B2387" s="12">
        <v>4</v>
      </c>
      <c r="C2387" s="12">
        <v>4</v>
      </c>
      <c r="D2387" s="12">
        <v>63</v>
      </c>
      <c r="E2387" s="13">
        <v>7</v>
      </c>
      <c r="F2387" s="12">
        <v>434</v>
      </c>
    </row>
    <row r="2388" spans="2:6" x14ac:dyDescent="0.4">
      <c r="B2388" s="12">
        <v>4</v>
      </c>
      <c r="C2388" s="12">
        <v>4</v>
      </c>
      <c r="D2388" s="12">
        <v>64</v>
      </c>
      <c r="E2388" s="13">
        <v>8</v>
      </c>
      <c r="F2388" s="12">
        <v>441</v>
      </c>
    </row>
    <row r="2389" spans="2:6" x14ac:dyDescent="0.4">
      <c r="B2389" s="12">
        <v>4</v>
      </c>
      <c r="C2389" s="12">
        <v>4</v>
      </c>
      <c r="D2389" s="12">
        <v>65</v>
      </c>
      <c r="E2389" s="13">
        <v>7</v>
      </c>
      <c r="F2389" s="12">
        <v>449</v>
      </c>
    </row>
    <row r="2390" spans="2:6" x14ac:dyDescent="0.4">
      <c r="B2390" s="12">
        <v>4</v>
      </c>
      <c r="C2390" s="12">
        <v>4</v>
      </c>
      <c r="D2390" s="12">
        <v>66</v>
      </c>
      <c r="E2390" s="13">
        <v>8</v>
      </c>
      <c r="F2390" s="12">
        <v>456</v>
      </c>
    </row>
    <row r="2391" spans="2:6" x14ac:dyDescent="0.4">
      <c r="B2391" s="12">
        <v>4</v>
      </c>
      <c r="C2391" s="12">
        <v>4</v>
      </c>
      <c r="D2391" s="12">
        <v>67</v>
      </c>
      <c r="E2391" s="13">
        <v>7</v>
      </c>
      <c r="F2391" s="12">
        <v>464</v>
      </c>
    </row>
    <row r="2392" spans="2:6" x14ac:dyDescent="0.4">
      <c r="B2392" s="12">
        <v>4</v>
      </c>
      <c r="C2392" s="12">
        <v>4</v>
      </c>
      <c r="D2392" s="12">
        <v>68</v>
      </c>
      <c r="E2392" s="13">
        <v>7</v>
      </c>
      <c r="F2392" s="12">
        <v>471</v>
      </c>
    </row>
    <row r="2393" spans="2:6" x14ac:dyDescent="0.4">
      <c r="B2393" s="12">
        <v>4</v>
      </c>
      <c r="C2393" s="12">
        <v>4</v>
      </c>
      <c r="D2393" s="12">
        <v>69</v>
      </c>
      <c r="E2393" s="13">
        <v>6</v>
      </c>
      <c r="F2393" s="12">
        <v>478</v>
      </c>
    </row>
    <row r="2394" spans="2:6" x14ac:dyDescent="0.4">
      <c r="B2394" s="12">
        <v>4</v>
      </c>
      <c r="C2394" s="12">
        <v>4</v>
      </c>
      <c r="D2394" s="12">
        <v>70</v>
      </c>
      <c r="E2394" s="13">
        <v>7</v>
      </c>
      <c r="F2394" s="12">
        <v>484</v>
      </c>
    </row>
    <row r="2395" spans="2:6" x14ac:dyDescent="0.4">
      <c r="B2395" s="12">
        <v>4</v>
      </c>
      <c r="C2395" s="12">
        <v>4</v>
      </c>
      <c r="D2395" s="12">
        <v>71</v>
      </c>
      <c r="E2395" s="13">
        <v>6</v>
      </c>
      <c r="F2395" s="12">
        <v>491</v>
      </c>
    </row>
    <row r="2396" spans="2:6" x14ac:dyDescent="0.4">
      <c r="B2396" s="12">
        <v>4</v>
      </c>
      <c r="C2396" s="12">
        <v>4</v>
      </c>
      <c r="D2396" s="12">
        <v>72</v>
      </c>
      <c r="E2396" s="13">
        <v>7</v>
      </c>
      <c r="F2396" s="12">
        <v>497</v>
      </c>
    </row>
    <row r="2397" spans="2:6" x14ac:dyDescent="0.4">
      <c r="B2397" s="12">
        <v>4</v>
      </c>
      <c r="C2397" s="12">
        <v>4</v>
      </c>
      <c r="D2397" s="12">
        <v>73</v>
      </c>
      <c r="E2397" s="13">
        <v>6</v>
      </c>
      <c r="F2397" s="12">
        <v>504</v>
      </c>
    </row>
    <row r="2398" spans="2:6" x14ac:dyDescent="0.4">
      <c r="B2398" s="12">
        <v>4</v>
      </c>
      <c r="C2398" s="12">
        <v>4</v>
      </c>
      <c r="D2398" s="12">
        <v>74</v>
      </c>
      <c r="E2398" s="13">
        <v>6</v>
      </c>
      <c r="F2398" s="12">
        <v>510</v>
      </c>
    </row>
    <row r="2399" spans="2:6" x14ac:dyDescent="0.4">
      <c r="B2399" s="12">
        <v>4</v>
      </c>
      <c r="C2399" s="12">
        <v>4</v>
      </c>
      <c r="D2399" s="12">
        <v>75</v>
      </c>
      <c r="E2399" s="13">
        <v>6</v>
      </c>
      <c r="F2399" s="12">
        <v>516</v>
      </c>
    </row>
    <row r="2400" spans="2:6" x14ac:dyDescent="0.4">
      <c r="B2400" s="12">
        <v>4</v>
      </c>
      <c r="C2400" s="12">
        <v>4</v>
      </c>
      <c r="D2400" s="12">
        <v>76</v>
      </c>
      <c r="E2400" s="13">
        <v>5</v>
      </c>
      <c r="F2400" s="12">
        <v>522</v>
      </c>
    </row>
    <row r="2401" spans="2:6" x14ac:dyDescent="0.4">
      <c r="B2401" s="12">
        <v>4</v>
      </c>
      <c r="C2401" s="12">
        <v>4</v>
      </c>
      <c r="D2401" s="12">
        <v>77</v>
      </c>
      <c r="E2401" s="13">
        <v>6</v>
      </c>
      <c r="F2401" s="12">
        <v>527</v>
      </c>
    </row>
    <row r="2402" spans="2:6" x14ac:dyDescent="0.4">
      <c r="B2402" s="12">
        <v>4</v>
      </c>
      <c r="C2402" s="12">
        <v>4</v>
      </c>
      <c r="D2402" s="12">
        <v>78</v>
      </c>
      <c r="E2402" s="13">
        <v>5</v>
      </c>
      <c r="F2402" s="12">
        <v>533</v>
      </c>
    </row>
    <row r="2403" spans="2:6" x14ac:dyDescent="0.4">
      <c r="B2403" s="12">
        <v>4</v>
      </c>
      <c r="C2403" s="12">
        <v>4</v>
      </c>
      <c r="D2403" s="12">
        <v>79</v>
      </c>
      <c r="E2403" s="13">
        <v>6</v>
      </c>
      <c r="F2403" s="12">
        <v>538</v>
      </c>
    </row>
    <row r="2404" spans="2:6" x14ac:dyDescent="0.4">
      <c r="B2404" s="12">
        <v>4</v>
      </c>
      <c r="C2404" s="12">
        <v>4</v>
      </c>
      <c r="D2404" s="12">
        <v>80</v>
      </c>
      <c r="E2404" s="13">
        <v>5</v>
      </c>
      <c r="F2404" s="12">
        <v>544</v>
      </c>
    </row>
    <row r="2405" spans="2:6" x14ac:dyDescent="0.4">
      <c r="B2405" s="12">
        <v>4</v>
      </c>
      <c r="C2405" s="12">
        <v>4</v>
      </c>
      <c r="D2405" s="12">
        <v>81</v>
      </c>
      <c r="E2405" s="13">
        <v>5</v>
      </c>
      <c r="F2405" s="12">
        <v>549</v>
      </c>
    </row>
    <row r="2406" spans="2:6" x14ac:dyDescent="0.4">
      <c r="B2406" s="12">
        <v>4</v>
      </c>
      <c r="C2406" s="12">
        <v>4</v>
      </c>
      <c r="D2406" s="12">
        <v>82</v>
      </c>
      <c r="E2406" s="13">
        <v>5</v>
      </c>
      <c r="F2406" s="12">
        <v>554</v>
      </c>
    </row>
    <row r="2407" spans="2:6" x14ac:dyDescent="0.4">
      <c r="B2407" s="12">
        <v>4</v>
      </c>
      <c r="C2407" s="12">
        <v>4</v>
      </c>
      <c r="D2407" s="12">
        <v>83</v>
      </c>
      <c r="E2407" s="13">
        <v>4</v>
      </c>
      <c r="F2407" s="12">
        <v>559</v>
      </c>
    </row>
    <row r="2408" spans="2:6" x14ac:dyDescent="0.4">
      <c r="B2408" s="12">
        <v>4</v>
      </c>
      <c r="C2408" s="12">
        <v>4</v>
      </c>
      <c r="D2408" s="12">
        <v>84</v>
      </c>
      <c r="E2408" s="13">
        <v>5</v>
      </c>
      <c r="F2408" s="12">
        <v>563</v>
      </c>
    </row>
    <row r="2409" spans="2:6" x14ac:dyDescent="0.4">
      <c r="B2409" s="12">
        <v>4</v>
      </c>
      <c r="C2409" s="12">
        <v>4</v>
      </c>
      <c r="D2409" s="12">
        <v>85</v>
      </c>
      <c r="E2409" s="13">
        <v>5</v>
      </c>
      <c r="F2409" s="12">
        <v>568</v>
      </c>
    </row>
    <row r="2410" spans="2:6" x14ac:dyDescent="0.4">
      <c r="B2410" s="12">
        <v>4</v>
      </c>
      <c r="C2410" s="12">
        <v>4</v>
      </c>
      <c r="D2410" s="12">
        <v>86</v>
      </c>
      <c r="E2410" s="13">
        <v>4</v>
      </c>
      <c r="F2410" s="12">
        <v>573</v>
      </c>
    </row>
    <row r="2411" spans="2:6" x14ac:dyDescent="0.4">
      <c r="B2411" s="12">
        <v>4</v>
      </c>
      <c r="C2411" s="12">
        <v>4</v>
      </c>
      <c r="D2411" s="12">
        <v>87</v>
      </c>
      <c r="E2411" s="13">
        <v>4</v>
      </c>
      <c r="F2411" s="12">
        <v>577</v>
      </c>
    </row>
    <row r="2412" spans="2:6" x14ac:dyDescent="0.4">
      <c r="B2412" s="12">
        <v>4</v>
      </c>
      <c r="C2412" s="12">
        <v>4</v>
      </c>
      <c r="D2412" s="12">
        <v>88</v>
      </c>
      <c r="E2412" s="13">
        <v>4</v>
      </c>
      <c r="F2412" s="12">
        <v>581</v>
      </c>
    </row>
    <row r="2413" spans="2:6" x14ac:dyDescent="0.4">
      <c r="B2413" s="12">
        <v>4</v>
      </c>
      <c r="C2413" s="12">
        <v>4</v>
      </c>
      <c r="D2413" s="12">
        <v>89</v>
      </c>
      <c r="E2413" s="13">
        <v>4</v>
      </c>
      <c r="F2413" s="12">
        <v>585</v>
      </c>
    </row>
    <row r="2414" spans="2:6" x14ac:dyDescent="0.4">
      <c r="B2414" s="12">
        <v>4</v>
      </c>
      <c r="C2414" s="12">
        <v>4</v>
      </c>
      <c r="D2414" s="12">
        <v>90</v>
      </c>
      <c r="E2414" s="13">
        <v>4</v>
      </c>
      <c r="F2414" s="12">
        <v>589</v>
      </c>
    </row>
    <row r="2415" spans="2:6" x14ac:dyDescent="0.4">
      <c r="B2415" s="12">
        <v>4</v>
      </c>
      <c r="C2415" s="12">
        <v>4</v>
      </c>
      <c r="D2415" s="12">
        <v>91</v>
      </c>
      <c r="E2415" s="13">
        <v>4</v>
      </c>
      <c r="F2415" s="12">
        <v>593</v>
      </c>
    </row>
    <row r="2416" spans="2:6" x14ac:dyDescent="0.4">
      <c r="B2416" s="12">
        <v>4</v>
      </c>
      <c r="C2416" s="12">
        <v>4</v>
      </c>
      <c r="D2416" s="12">
        <v>92</v>
      </c>
      <c r="E2416" s="13">
        <v>4</v>
      </c>
      <c r="F2416" s="12">
        <v>597</v>
      </c>
    </row>
    <row r="2417" spans="2:6" x14ac:dyDescent="0.4">
      <c r="B2417" s="12">
        <v>4</v>
      </c>
      <c r="C2417" s="12">
        <v>4</v>
      </c>
      <c r="D2417" s="12">
        <v>93</v>
      </c>
      <c r="E2417" s="13">
        <v>3</v>
      </c>
      <c r="F2417" s="12">
        <v>601</v>
      </c>
    </row>
    <row r="2418" spans="2:6" x14ac:dyDescent="0.4">
      <c r="B2418" s="12">
        <v>4</v>
      </c>
      <c r="C2418" s="12">
        <v>4</v>
      </c>
      <c r="D2418" s="12">
        <v>94</v>
      </c>
      <c r="E2418" s="13">
        <v>4</v>
      </c>
      <c r="F2418" s="12">
        <v>604</v>
      </c>
    </row>
    <row r="2419" spans="2:6" x14ac:dyDescent="0.4">
      <c r="B2419" s="12">
        <v>4</v>
      </c>
      <c r="C2419" s="12">
        <v>4</v>
      </c>
      <c r="D2419" s="12">
        <v>95</v>
      </c>
      <c r="E2419" s="13">
        <v>3</v>
      </c>
      <c r="F2419" s="12">
        <v>608</v>
      </c>
    </row>
    <row r="2420" spans="2:6" x14ac:dyDescent="0.4">
      <c r="B2420" s="12">
        <v>4</v>
      </c>
      <c r="C2420" s="12">
        <v>4</v>
      </c>
      <c r="D2420" s="12">
        <v>96</v>
      </c>
      <c r="E2420" s="13">
        <v>4</v>
      </c>
      <c r="F2420" s="12">
        <v>611</v>
      </c>
    </row>
    <row r="2421" spans="2:6" x14ac:dyDescent="0.4">
      <c r="B2421" s="12">
        <v>4</v>
      </c>
      <c r="C2421" s="12">
        <v>4</v>
      </c>
      <c r="D2421" s="12">
        <v>97</v>
      </c>
      <c r="E2421" s="13">
        <v>3</v>
      </c>
      <c r="F2421" s="12">
        <v>615</v>
      </c>
    </row>
    <row r="2422" spans="2:6" x14ac:dyDescent="0.4">
      <c r="B2422" s="12">
        <v>4</v>
      </c>
      <c r="C2422" s="12">
        <v>4</v>
      </c>
      <c r="D2422" s="12">
        <v>98</v>
      </c>
      <c r="E2422" s="13">
        <v>3</v>
      </c>
      <c r="F2422" s="12">
        <v>618</v>
      </c>
    </row>
    <row r="2423" spans="2:6" x14ac:dyDescent="0.4">
      <c r="B2423" s="12">
        <v>4</v>
      </c>
      <c r="C2423" s="12">
        <v>4</v>
      </c>
      <c r="D2423" s="12">
        <v>99</v>
      </c>
      <c r="E2423" s="13">
        <v>3</v>
      </c>
      <c r="F2423" s="12">
        <v>621</v>
      </c>
    </row>
    <row r="2424" spans="2:6" x14ac:dyDescent="0.4">
      <c r="B2424" s="12">
        <v>4</v>
      </c>
      <c r="C2424" s="12">
        <v>4</v>
      </c>
      <c r="D2424" s="12">
        <v>100</v>
      </c>
      <c r="E2424" s="13">
        <v>3</v>
      </c>
      <c r="F2424" s="12">
        <v>624</v>
      </c>
    </row>
    <row r="2425" spans="2:6" x14ac:dyDescent="0.4">
      <c r="B2425" s="157">
        <v>4</v>
      </c>
      <c r="C2425" s="157">
        <v>5</v>
      </c>
      <c r="D2425" s="157">
        <v>1</v>
      </c>
      <c r="E2425" s="158">
        <v>1</v>
      </c>
      <c r="F2425" s="157">
        <v>0</v>
      </c>
    </row>
    <row r="2426" spans="2:6" x14ac:dyDescent="0.4">
      <c r="B2426" s="157">
        <v>4</v>
      </c>
      <c r="C2426" s="157">
        <v>5</v>
      </c>
      <c r="D2426" s="157">
        <v>2</v>
      </c>
      <c r="E2426" s="158">
        <v>1</v>
      </c>
      <c r="F2426" s="157">
        <v>0</v>
      </c>
    </row>
    <row r="2427" spans="2:6" x14ac:dyDescent="0.4">
      <c r="B2427" s="157">
        <v>4</v>
      </c>
      <c r="C2427" s="157">
        <v>5</v>
      </c>
      <c r="D2427" s="157">
        <v>3</v>
      </c>
      <c r="E2427" s="158">
        <v>1</v>
      </c>
      <c r="F2427" s="157">
        <v>0</v>
      </c>
    </row>
    <row r="2428" spans="2:6" x14ac:dyDescent="0.4">
      <c r="B2428" s="157">
        <v>4</v>
      </c>
      <c r="C2428" s="157">
        <v>5</v>
      </c>
      <c r="D2428" s="157">
        <v>4</v>
      </c>
      <c r="E2428" s="158">
        <v>1</v>
      </c>
      <c r="F2428" s="157">
        <v>0</v>
      </c>
    </row>
    <row r="2429" spans="2:6" x14ac:dyDescent="0.4">
      <c r="B2429" s="157">
        <v>4</v>
      </c>
      <c r="C2429" s="157">
        <v>5</v>
      </c>
      <c r="D2429" s="157">
        <v>5</v>
      </c>
      <c r="E2429" s="158">
        <v>1</v>
      </c>
      <c r="F2429" s="157">
        <v>0</v>
      </c>
    </row>
    <row r="2430" spans="2:6" x14ac:dyDescent="0.4">
      <c r="B2430" s="157">
        <v>4</v>
      </c>
      <c r="C2430" s="157">
        <v>5</v>
      </c>
      <c r="D2430" s="157">
        <v>6</v>
      </c>
      <c r="E2430" s="158">
        <v>1</v>
      </c>
      <c r="F2430" s="157">
        <v>0</v>
      </c>
    </row>
    <row r="2431" spans="2:6" x14ac:dyDescent="0.4">
      <c r="B2431" s="157">
        <v>4</v>
      </c>
      <c r="C2431" s="157">
        <v>5</v>
      </c>
      <c r="D2431" s="157">
        <v>7</v>
      </c>
      <c r="E2431" s="158">
        <v>1</v>
      </c>
      <c r="F2431" s="157">
        <v>1</v>
      </c>
    </row>
    <row r="2432" spans="2:6" x14ac:dyDescent="0.4">
      <c r="B2432" s="157">
        <v>4</v>
      </c>
      <c r="C2432" s="157">
        <v>5</v>
      </c>
      <c r="D2432" s="157">
        <v>8</v>
      </c>
      <c r="E2432" s="158">
        <v>1</v>
      </c>
      <c r="F2432" s="157">
        <v>1</v>
      </c>
    </row>
    <row r="2433" spans="2:6" x14ac:dyDescent="0.4">
      <c r="B2433" s="157">
        <v>4</v>
      </c>
      <c r="C2433" s="157">
        <v>5</v>
      </c>
      <c r="D2433" s="157">
        <v>9</v>
      </c>
      <c r="E2433" s="158">
        <v>1</v>
      </c>
      <c r="F2433" s="157">
        <v>1</v>
      </c>
    </row>
    <row r="2434" spans="2:6" x14ac:dyDescent="0.4">
      <c r="B2434" s="157">
        <v>4</v>
      </c>
      <c r="C2434" s="157">
        <v>5</v>
      </c>
      <c r="D2434" s="157">
        <v>10</v>
      </c>
      <c r="E2434" s="158">
        <v>1</v>
      </c>
      <c r="F2434" s="157">
        <v>2</v>
      </c>
    </row>
    <row r="2435" spans="2:6" x14ac:dyDescent="0.4">
      <c r="B2435" s="157">
        <v>4</v>
      </c>
      <c r="C2435" s="157">
        <v>5</v>
      </c>
      <c r="D2435" s="157">
        <v>11</v>
      </c>
      <c r="E2435" s="158">
        <v>2</v>
      </c>
      <c r="F2435" s="157">
        <v>3</v>
      </c>
    </row>
    <row r="2436" spans="2:6" x14ac:dyDescent="0.4">
      <c r="B2436" s="157">
        <v>4</v>
      </c>
      <c r="C2436" s="157">
        <v>5</v>
      </c>
      <c r="D2436" s="157">
        <v>12</v>
      </c>
      <c r="E2436" s="158">
        <v>1</v>
      </c>
      <c r="F2436" s="157">
        <v>5</v>
      </c>
    </row>
    <row r="2437" spans="2:6" x14ac:dyDescent="0.4">
      <c r="B2437" s="157">
        <v>4</v>
      </c>
      <c r="C2437" s="157">
        <v>5</v>
      </c>
      <c r="D2437" s="157">
        <v>13</v>
      </c>
      <c r="E2437" s="158">
        <v>2</v>
      </c>
      <c r="F2437" s="157">
        <v>6</v>
      </c>
    </row>
    <row r="2438" spans="2:6" x14ac:dyDescent="0.4">
      <c r="B2438" s="157">
        <v>4</v>
      </c>
      <c r="C2438" s="157">
        <v>5</v>
      </c>
      <c r="D2438" s="157">
        <v>14</v>
      </c>
      <c r="E2438" s="158">
        <v>3</v>
      </c>
      <c r="F2438" s="157">
        <v>8</v>
      </c>
    </row>
    <row r="2439" spans="2:6" x14ac:dyDescent="0.4">
      <c r="B2439" s="12">
        <v>4</v>
      </c>
      <c r="C2439" s="12">
        <v>5</v>
      </c>
      <c r="D2439" s="12">
        <v>15</v>
      </c>
      <c r="E2439" s="13">
        <v>3</v>
      </c>
      <c r="F2439" s="12">
        <v>11</v>
      </c>
    </row>
    <row r="2440" spans="2:6" x14ac:dyDescent="0.4">
      <c r="B2440" s="12">
        <v>4</v>
      </c>
      <c r="C2440" s="12">
        <v>5</v>
      </c>
      <c r="D2440" s="12">
        <v>16</v>
      </c>
      <c r="E2440" s="13">
        <v>3</v>
      </c>
      <c r="F2440" s="12">
        <v>14</v>
      </c>
    </row>
    <row r="2441" spans="2:6" x14ac:dyDescent="0.4">
      <c r="B2441" s="12">
        <v>4</v>
      </c>
      <c r="C2441" s="12">
        <v>5</v>
      </c>
      <c r="D2441" s="12">
        <v>17</v>
      </c>
      <c r="E2441" s="13">
        <v>4</v>
      </c>
      <c r="F2441" s="12">
        <v>17</v>
      </c>
    </row>
    <row r="2442" spans="2:6" x14ac:dyDescent="0.4">
      <c r="B2442" s="12">
        <v>4</v>
      </c>
      <c r="C2442" s="12">
        <v>5</v>
      </c>
      <c r="D2442" s="12">
        <v>18</v>
      </c>
      <c r="E2442" s="13">
        <v>4</v>
      </c>
      <c r="F2442" s="12">
        <v>21</v>
      </c>
    </row>
    <row r="2443" spans="2:6" x14ac:dyDescent="0.4">
      <c r="B2443" s="12">
        <v>4</v>
      </c>
      <c r="C2443" s="12">
        <v>5</v>
      </c>
      <c r="D2443" s="12">
        <v>19</v>
      </c>
      <c r="E2443" s="13">
        <v>4</v>
      </c>
      <c r="F2443" s="12">
        <v>25</v>
      </c>
    </row>
    <row r="2444" spans="2:6" x14ac:dyDescent="0.4">
      <c r="B2444" s="12">
        <v>4</v>
      </c>
      <c r="C2444" s="12">
        <v>5</v>
      </c>
      <c r="D2444" s="12">
        <v>20</v>
      </c>
      <c r="E2444" s="13">
        <v>5</v>
      </c>
      <c r="F2444" s="12">
        <v>29</v>
      </c>
    </row>
    <row r="2445" spans="2:6" x14ac:dyDescent="0.4">
      <c r="B2445" s="12">
        <v>4</v>
      </c>
      <c r="C2445" s="12">
        <v>5</v>
      </c>
      <c r="D2445" s="12">
        <v>21</v>
      </c>
      <c r="E2445" s="13">
        <v>5</v>
      </c>
      <c r="F2445" s="12">
        <v>34</v>
      </c>
    </row>
    <row r="2446" spans="2:6" x14ac:dyDescent="0.4">
      <c r="B2446" s="12">
        <v>4</v>
      </c>
      <c r="C2446" s="12">
        <v>5</v>
      </c>
      <c r="D2446" s="12">
        <v>22</v>
      </c>
      <c r="E2446" s="13">
        <v>6</v>
      </c>
      <c r="F2446" s="12">
        <v>39</v>
      </c>
    </row>
    <row r="2447" spans="2:6" x14ac:dyDescent="0.4">
      <c r="B2447" s="12">
        <v>4</v>
      </c>
      <c r="C2447" s="12">
        <v>5</v>
      </c>
      <c r="D2447" s="12">
        <v>23</v>
      </c>
      <c r="E2447" s="13">
        <v>6</v>
      </c>
      <c r="F2447" s="12">
        <v>45</v>
      </c>
    </row>
    <row r="2448" spans="2:6" x14ac:dyDescent="0.4">
      <c r="B2448" s="12">
        <v>4</v>
      </c>
      <c r="C2448" s="12">
        <v>5</v>
      </c>
      <c r="D2448" s="12">
        <v>24</v>
      </c>
      <c r="E2448" s="13">
        <v>7</v>
      </c>
      <c r="F2448" s="12">
        <v>51</v>
      </c>
    </row>
    <row r="2449" spans="2:6" x14ac:dyDescent="0.4">
      <c r="B2449" s="12">
        <v>4</v>
      </c>
      <c r="C2449" s="12">
        <v>5</v>
      </c>
      <c r="D2449" s="12">
        <v>25</v>
      </c>
      <c r="E2449" s="13">
        <v>7</v>
      </c>
      <c r="F2449" s="12">
        <v>58</v>
      </c>
    </row>
    <row r="2450" spans="2:6" x14ac:dyDescent="0.4">
      <c r="B2450" s="12">
        <v>4</v>
      </c>
      <c r="C2450" s="12">
        <v>5</v>
      </c>
      <c r="D2450" s="12">
        <v>26</v>
      </c>
      <c r="E2450" s="13">
        <v>7</v>
      </c>
      <c r="F2450" s="12">
        <v>65</v>
      </c>
    </row>
    <row r="2451" spans="2:6" x14ac:dyDescent="0.4">
      <c r="B2451" s="12">
        <v>4</v>
      </c>
      <c r="C2451" s="12">
        <v>5</v>
      </c>
      <c r="D2451" s="12">
        <v>27</v>
      </c>
      <c r="E2451" s="13">
        <v>7</v>
      </c>
      <c r="F2451" s="12">
        <v>72</v>
      </c>
    </row>
    <row r="2452" spans="2:6" x14ac:dyDescent="0.4">
      <c r="B2452" s="12">
        <v>4</v>
      </c>
      <c r="C2452" s="12">
        <v>5</v>
      </c>
      <c r="D2452" s="12">
        <v>28</v>
      </c>
      <c r="E2452" s="13">
        <v>8</v>
      </c>
      <c r="F2452" s="12">
        <v>79</v>
      </c>
    </row>
    <row r="2453" spans="2:6" x14ac:dyDescent="0.4">
      <c r="B2453" s="12">
        <v>4</v>
      </c>
      <c r="C2453" s="12">
        <v>5</v>
      </c>
      <c r="D2453" s="12">
        <v>29</v>
      </c>
      <c r="E2453" s="13">
        <v>8</v>
      </c>
      <c r="F2453" s="12">
        <v>87</v>
      </c>
    </row>
    <row r="2454" spans="2:6" x14ac:dyDescent="0.4">
      <c r="B2454" s="12">
        <v>4</v>
      </c>
      <c r="C2454" s="12">
        <v>5</v>
      </c>
      <c r="D2454" s="12">
        <v>30</v>
      </c>
      <c r="E2454" s="13">
        <v>8</v>
      </c>
      <c r="F2454" s="12">
        <v>95</v>
      </c>
    </row>
    <row r="2455" spans="2:6" x14ac:dyDescent="0.4">
      <c r="B2455" s="12">
        <v>4</v>
      </c>
      <c r="C2455" s="12">
        <v>5</v>
      </c>
      <c r="D2455" s="12">
        <v>31</v>
      </c>
      <c r="E2455" s="13">
        <v>9</v>
      </c>
      <c r="F2455" s="12">
        <v>103</v>
      </c>
    </row>
    <row r="2456" spans="2:6" x14ac:dyDescent="0.4">
      <c r="B2456" s="12">
        <v>4</v>
      </c>
      <c r="C2456" s="12">
        <v>5</v>
      </c>
      <c r="D2456" s="12">
        <v>32</v>
      </c>
      <c r="E2456" s="13">
        <v>9</v>
      </c>
      <c r="F2456" s="12">
        <v>112</v>
      </c>
    </row>
    <row r="2457" spans="2:6" x14ac:dyDescent="0.4">
      <c r="B2457" s="12">
        <v>4</v>
      </c>
      <c r="C2457" s="12">
        <v>5</v>
      </c>
      <c r="D2457" s="12">
        <v>33</v>
      </c>
      <c r="E2457" s="13">
        <v>8</v>
      </c>
      <c r="F2457" s="12">
        <v>121</v>
      </c>
    </row>
    <row r="2458" spans="2:6" x14ac:dyDescent="0.4">
      <c r="B2458" s="12">
        <v>4</v>
      </c>
      <c r="C2458" s="12">
        <v>5</v>
      </c>
      <c r="D2458" s="12">
        <v>34</v>
      </c>
      <c r="E2458" s="13">
        <v>9</v>
      </c>
      <c r="F2458" s="12">
        <v>129</v>
      </c>
    </row>
    <row r="2459" spans="2:6" x14ac:dyDescent="0.4">
      <c r="B2459" s="12">
        <v>4</v>
      </c>
      <c r="C2459" s="12">
        <v>5</v>
      </c>
      <c r="D2459" s="12">
        <v>35</v>
      </c>
      <c r="E2459" s="13">
        <v>9</v>
      </c>
      <c r="F2459" s="12">
        <v>138</v>
      </c>
    </row>
    <row r="2460" spans="2:6" x14ac:dyDescent="0.4">
      <c r="B2460" s="12">
        <v>4</v>
      </c>
      <c r="C2460" s="12">
        <v>5</v>
      </c>
      <c r="D2460" s="12">
        <v>36</v>
      </c>
      <c r="E2460" s="13">
        <v>10</v>
      </c>
      <c r="F2460" s="12">
        <v>147</v>
      </c>
    </row>
    <row r="2461" spans="2:6" x14ac:dyDescent="0.4">
      <c r="B2461" s="12">
        <v>4</v>
      </c>
      <c r="C2461" s="12">
        <v>5</v>
      </c>
      <c r="D2461" s="12">
        <v>37</v>
      </c>
      <c r="E2461" s="13">
        <v>9</v>
      </c>
      <c r="F2461" s="12">
        <v>157</v>
      </c>
    </row>
    <row r="2462" spans="2:6" x14ac:dyDescent="0.4">
      <c r="B2462" s="12">
        <v>4</v>
      </c>
      <c r="C2462" s="12">
        <v>5</v>
      </c>
      <c r="D2462" s="12">
        <v>38</v>
      </c>
      <c r="E2462" s="13">
        <v>9</v>
      </c>
      <c r="F2462" s="12">
        <v>166</v>
      </c>
    </row>
    <row r="2463" spans="2:6" x14ac:dyDescent="0.4">
      <c r="B2463" s="12">
        <v>4</v>
      </c>
      <c r="C2463" s="12">
        <v>5</v>
      </c>
      <c r="D2463" s="12">
        <v>39</v>
      </c>
      <c r="E2463" s="13">
        <v>9</v>
      </c>
      <c r="F2463" s="12">
        <v>175</v>
      </c>
    </row>
    <row r="2464" spans="2:6" x14ac:dyDescent="0.4">
      <c r="B2464" s="12">
        <v>4</v>
      </c>
      <c r="C2464" s="12">
        <v>5</v>
      </c>
      <c r="D2464" s="12">
        <v>40</v>
      </c>
      <c r="E2464" s="13">
        <v>9</v>
      </c>
      <c r="F2464" s="12">
        <v>184</v>
      </c>
    </row>
    <row r="2465" spans="2:6" x14ac:dyDescent="0.4">
      <c r="B2465" s="12">
        <v>4</v>
      </c>
      <c r="C2465" s="12">
        <v>5</v>
      </c>
      <c r="D2465" s="12">
        <v>41</v>
      </c>
      <c r="E2465" s="13">
        <v>10</v>
      </c>
      <c r="F2465" s="12">
        <v>193</v>
      </c>
    </row>
    <row r="2466" spans="2:6" x14ac:dyDescent="0.4">
      <c r="B2466" s="12">
        <v>4</v>
      </c>
      <c r="C2466" s="12">
        <v>5</v>
      </c>
      <c r="D2466" s="12">
        <v>42</v>
      </c>
      <c r="E2466" s="13">
        <v>9</v>
      </c>
      <c r="F2466" s="12">
        <v>203</v>
      </c>
    </row>
    <row r="2467" spans="2:6" x14ac:dyDescent="0.4">
      <c r="B2467" s="12">
        <v>4</v>
      </c>
      <c r="C2467" s="12">
        <v>5</v>
      </c>
      <c r="D2467" s="12">
        <v>43</v>
      </c>
      <c r="E2467" s="13">
        <v>9</v>
      </c>
      <c r="F2467" s="12">
        <v>212</v>
      </c>
    </row>
    <row r="2468" spans="2:6" x14ac:dyDescent="0.4">
      <c r="B2468" s="12">
        <v>4</v>
      </c>
      <c r="C2468" s="12">
        <v>5</v>
      </c>
      <c r="D2468" s="12">
        <v>44</v>
      </c>
      <c r="E2468" s="13">
        <v>9</v>
      </c>
      <c r="F2468" s="12">
        <v>221</v>
      </c>
    </row>
    <row r="2469" spans="2:6" x14ac:dyDescent="0.4">
      <c r="B2469" s="12">
        <v>4</v>
      </c>
      <c r="C2469" s="12">
        <v>5</v>
      </c>
      <c r="D2469" s="12">
        <v>45</v>
      </c>
      <c r="E2469" s="13">
        <v>9</v>
      </c>
      <c r="F2469" s="12">
        <v>230</v>
      </c>
    </row>
    <row r="2470" spans="2:6" x14ac:dyDescent="0.4">
      <c r="B2470" s="12">
        <v>4</v>
      </c>
      <c r="C2470" s="12">
        <v>5</v>
      </c>
      <c r="D2470" s="12">
        <v>46</v>
      </c>
      <c r="E2470" s="13">
        <v>9</v>
      </c>
      <c r="F2470" s="12">
        <v>239</v>
      </c>
    </row>
    <row r="2471" spans="2:6" x14ac:dyDescent="0.4">
      <c r="B2471" s="12">
        <v>4</v>
      </c>
      <c r="C2471" s="12">
        <v>5</v>
      </c>
      <c r="D2471" s="12">
        <v>47</v>
      </c>
      <c r="E2471" s="13">
        <v>9</v>
      </c>
      <c r="F2471" s="12">
        <v>248</v>
      </c>
    </row>
    <row r="2472" spans="2:6" x14ac:dyDescent="0.4">
      <c r="B2472" s="12">
        <v>4</v>
      </c>
      <c r="C2472" s="12">
        <v>5</v>
      </c>
      <c r="D2472" s="12">
        <v>48</v>
      </c>
      <c r="E2472" s="13">
        <v>9</v>
      </c>
      <c r="F2472" s="12">
        <v>257</v>
      </c>
    </row>
    <row r="2473" spans="2:6" x14ac:dyDescent="0.4">
      <c r="B2473" s="12">
        <v>4</v>
      </c>
      <c r="C2473" s="12">
        <v>5</v>
      </c>
      <c r="D2473" s="12">
        <v>49</v>
      </c>
      <c r="E2473" s="13">
        <v>8</v>
      </c>
      <c r="F2473" s="12">
        <v>266</v>
      </c>
    </row>
    <row r="2474" spans="2:6" x14ac:dyDescent="0.4">
      <c r="B2474" s="12">
        <v>4</v>
      </c>
      <c r="C2474" s="12">
        <v>5</v>
      </c>
      <c r="D2474" s="12">
        <v>50</v>
      </c>
      <c r="E2474" s="13">
        <v>9</v>
      </c>
      <c r="F2474" s="12">
        <v>274</v>
      </c>
    </row>
    <row r="2475" spans="2:6" x14ac:dyDescent="0.4">
      <c r="B2475" s="12">
        <v>4</v>
      </c>
      <c r="C2475" s="12">
        <v>5</v>
      </c>
      <c r="D2475" s="12">
        <v>51</v>
      </c>
      <c r="E2475" s="13">
        <v>8</v>
      </c>
      <c r="F2475" s="12">
        <v>283</v>
      </c>
    </row>
    <row r="2476" spans="2:6" x14ac:dyDescent="0.4">
      <c r="B2476" s="12">
        <v>4</v>
      </c>
      <c r="C2476" s="12">
        <v>5</v>
      </c>
      <c r="D2476" s="12">
        <v>52</v>
      </c>
      <c r="E2476" s="13">
        <v>8</v>
      </c>
      <c r="F2476" s="12">
        <v>291</v>
      </c>
    </row>
    <row r="2477" spans="2:6" x14ac:dyDescent="0.4">
      <c r="B2477" s="12">
        <v>4</v>
      </c>
      <c r="C2477" s="12">
        <v>5</v>
      </c>
      <c r="D2477" s="12">
        <v>53</v>
      </c>
      <c r="E2477" s="13">
        <v>8</v>
      </c>
      <c r="F2477" s="12">
        <v>299</v>
      </c>
    </row>
    <row r="2478" spans="2:6" x14ac:dyDescent="0.4">
      <c r="B2478" s="12">
        <v>4</v>
      </c>
      <c r="C2478" s="12">
        <v>5</v>
      </c>
      <c r="D2478" s="12">
        <v>54</v>
      </c>
      <c r="E2478" s="13">
        <v>8</v>
      </c>
      <c r="F2478" s="12">
        <v>307</v>
      </c>
    </row>
    <row r="2479" spans="2:6" x14ac:dyDescent="0.4">
      <c r="B2479" s="12">
        <v>4</v>
      </c>
      <c r="C2479" s="12">
        <v>5</v>
      </c>
      <c r="D2479" s="12">
        <v>55</v>
      </c>
      <c r="E2479" s="13">
        <v>8</v>
      </c>
      <c r="F2479" s="12">
        <v>315</v>
      </c>
    </row>
    <row r="2480" spans="2:6" x14ac:dyDescent="0.4">
      <c r="B2480" s="12">
        <v>4</v>
      </c>
      <c r="C2480" s="12">
        <v>5</v>
      </c>
      <c r="D2480" s="12">
        <v>56</v>
      </c>
      <c r="E2480" s="13">
        <v>7</v>
      </c>
      <c r="F2480" s="12">
        <v>323</v>
      </c>
    </row>
    <row r="2481" spans="2:6" x14ac:dyDescent="0.4">
      <c r="B2481" s="12">
        <v>4</v>
      </c>
      <c r="C2481" s="12">
        <v>5</v>
      </c>
      <c r="D2481" s="12">
        <v>57</v>
      </c>
      <c r="E2481" s="13">
        <v>8</v>
      </c>
      <c r="F2481" s="12">
        <v>330</v>
      </c>
    </row>
    <row r="2482" spans="2:6" x14ac:dyDescent="0.4">
      <c r="B2482" s="12">
        <v>4</v>
      </c>
      <c r="C2482" s="12">
        <v>5</v>
      </c>
      <c r="D2482" s="12">
        <v>58</v>
      </c>
      <c r="E2482" s="13">
        <v>7</v>
      </c>
      <c r="F2482" s="12">
        <v>338</v>
      </c>
    </row>
    <row r="2483" spans="2:6" x14ac:dyDescent="0.4">
      <c r="B2483" s="12">
        <v>4</v>
      </c>
      <c r="C2483" s="12">
        <v>5</v>
      </c>
      <c r="D2483" s="12">
        <v>59</v>
      </c>
      <c r="E2483" s="13">
        <v>7</v>
      </c>
      <c r="F2483" s="12">
        <v>345</v>
      </c>
    </row>
    <row r="2484" spans="2:6" x14ac:dyDescent="0.4">
      <c r="B2484" s="12">
        <v>4</v>
      </c>
      <c r="C2484" s="12">
        <v>5</v>
      </c>
      <c r="D2484" s="12">
        <v>60</v>
      </c>
      <c r="E2484" s="13">
        <v>7</v>
      </c>
      <c r="F2484" s="12">
        <v>352</v>
      </c>
    </row>
    <row r="2485" spans="2:6" x14ac:dyDescent="0.4">
      <c r="B2485" s="12">
        <v>4</v>
      </c>
      <c r="C2485" s="12">
        <v>5</v>
      </c>
      <c r="D2485" s="12">
        <v>61</v>
      </c>
      <c r="E2485" s="13">
        <v>7</v>
      </c>
      <c r="F2485" s="12">
        <v>359</v>
      </c>
    </row>
    <row r="2486" spans="2:6" x14ac:dyDescent="0.4">
      <c r="B2486" s="12">
        <v>4</v>
      </c>
      <c r="C2486" s="12">
        <v>5</v>
      </c>
      <c r="D2486" s="12">
        <v>62</v>
      </c>
      <c r="E2486" s="13">
        <v>6</v>
      </c>
      <c r="F2486" s="12">
        <v>366</v>
      </c>
    </row>
    <row r="2487" spans="2:6" x14ac:dyDescent="0.4">
      <c r="B2487" s="12">
        <v>4</v>
      </c>
      <c r="C2487" s="12">
        <v>5</v>
      </c>
      <c r="D2487" s="12">
        <v>63</v>
      </c>
      <c r="E2487" s="13">
        <v>7</v>
      </c>
      <c r="F2487" s="12">
        <v>372</v>
      </c>
    </row>
    <row r="2488" spans="2:6" x14ac:dyDescent="0.4">
      <c r="B2488" s="12">
        <v>4</v>
      </c>
      <c r="C2488" s="12">
        <v>5</v>
      </c>
      <c r="D2488" s="12">
        <v>64</v>
      </c>
      <c r="E2488" s="13">
        <v>6</v>
      </c>
      <c r="F2488" s="12">
        <v>379</v>
      </c>
    </row>
    <row r="2489" spans="2:6" x14ac:dyDescent="0.4">
      <c r="B2489" s="12">
        <v>4</v>
      </c>
      <c r="C2489" s="12">
        <v>5</v>
      </c>
      <c r="D2489" s="12">
        <v>65</v>
      </c>
      <c r="E2489" s="13">
        <v>6</v>
      </c>
      <c r="F2489" s="12">
        <v>385</v>
      </c>
    </row>
    <row r="2490" spans="2:6" x14ac:dyDescent="0.4">
      <c r="B2490" s="12">
        <v>4</v>
      </c>
      <c r="C2490" s="12">
        <v>5</v>
      </c>
      <c r="D2490" s="12">
        <v>66</v>
      </c>
      <c r="E2490" s="13">
        <v>6</v>
      </c>
      <c r="F2490" s="12">
        <v>391</v>
      </c>
    </row>
    <row r="2491" spans="2:6" x14ac:dyDescent="0.4">
      <c r="B2491" s="12">
        <v>4</v>
      </c>
      <c r="C2491" s="12">
        <v>5</v>
      </c>
      <c r="D2491" s="12">
        <v>67</v>
      </c>
      <c r="E2491" s="13">
        <v>6</v>
      </c>
      <c r="F2491" s="12">
        <v>397</v>
      </c>
    </row>
    <row r="2492" spans="2:6" x14ac:dyDescent="0.4">
      <c r="B2492" s="12">
        <v>4</v>
      </c>
      <c r="C2492" s="12">
        <v>5</v>
      </c>
      <c r="D2492" s="12">
        <v>68</v>
      </c>
      <c r="E2492" s="13">
        <v>5</v>
      </c>
      <c r="F2492" s="12">
        <v>403</v>
      </c>
    </row>
    <row r="2493" spans="2:6" x14ac:dyDescent="0.4">
      <c r="B2493" s="12">
        <v>4</v>
      </c>
      <c r="C2493" s="12">
        <v>5</v>
      </c>
      <c r="D2493" s="12">
        <v>69</v>
      </c>
      <c r="E2493" s="13">
        <v>5</v>
      </c>
      <c r="F2493" s="12">
        <v>408</v>
      </c>
    </row>
    <row r="2494" spans="2:6" x14ac:dyDescent="0.4">
      <c r="B2494" s="12">
        <v>4</v>
      </c>
      <c r="C2494" s="12">
        <v>5</v>
      </c>
      <c r="D2494" s="12">
        <v>70</v>
      </c>
      <c r="E2494" s="13">
        <v>6</v>
      </c>
      <c r="F2494" s="12">
        <v>413</v>
      </c>
    </row>
    <row r="2495" spans="2:6" x14ac:dyDescent="0.4">
      <c r="B2495" s="12">
        <v>4</v>
      </c>
      <c r="C2495" s="12">
        <v>5</v>
      </c>
      <c r="D2495" s="12">
        <v>71</v>
      </c>
      <c r="E2495" s="13">
        <v>5</v>
      </c>
      <c r="F2495" s="12">
        <v>419</v>
      </c>
    </row>
    <row r="2496" spans="2:6" x14ac:dyDescent="0.4">
      <c r="B2496" s="12">
        <v>4</v>
      </c>
      <c r="C2496" s="12">
        <v>5</v>
      </c>
      <c r="D2496" s="12">
        <v>72</v>
      </c>
      <c r="E2496" s="13">
        <v>5</v>
      </c>
      <c r="F2496" s="12">
        <v>424</v>
      </c>
    </row>
    <row r="2497" spans="2:6" x14ac:dyDescent="0.4">
      <c r="B2497" s="12">
        <v>4</v>
      </c>
      <c r="C2497" s="12">
        <v>5</v>
      </c>
      <c r="D2497" s="12">
        <v>73</v>
      </c>
      <c r="E2497" s="13">
        <v>5</v>
      </c>
      <c r="F2497" s="12">
        <v>429</v>
      </c>
    </row>
    <row r="2498" spans="2:6" x14ac:dyDescent="0.4">
      <c r="B2498" s="12">
        <v>4</v>
      </c>
      <c r="C2498" s="12">
        <v>5</v>
      </c>
      <c r="D2498" s="12">
        <v>74</v>
      </c>
      <c r="E2498" s="13">
        <v>4</v>
      </c>
      <c r="F2498" s="12">
        <v>434</v>
      </c>
    </row>
    <row r="2499" spans="2:6" x14ac:dyDescent="0.4">
      <c r="B2499" s="12">
        <v>4</v>
      </c>
      <c r="C2499" s="12">
        <v>5</v>
      </c>
      <c r="D2499" s="12">
        <v>75</v>
      </c>
      <c r="E2499" s="13">
        <v>5</v>
      </c>
      <c r="F2499" s="12">
        <v>438</v>
      </c>
    </row>
    <row r="2500" spans="2:6" x14ac:dyDescent="0.4">
      <c r="B2500" s="12">
        <v>4</v>
      </c>
      <c r="C2500" s="12">
        <v>5</v>
      </c>
      <c r="D2500" s="12">
        <v>76</v>
      </c>
      <c r="E2500" s="13">
        <v>4</v>
      </c>
      <c r="F2500" s="12">
        <v>443</v>
      </c>
    </row>
    <row r="2501" spans="2:6" x14ac:dyDescent="0.4">
      <c r="B2501" s="12">
        <v>4</v>
      </c>
      <c r="C2501" s="12">
        <v>5</v>
      </c>
      <c r="D2501" s="12">
        <v>77</v>
      </c>
      <c r="E2501" s="13">
        <v>4</v>
      </c>
      <c r="F2501" s="12">
        <v>447</v>
      </c>
    </row>
    <row r="2502" spans="2:6" x14ac:dyDescent="0.4">
      <c r="B2502" s="12">
        <v>4</v>
      </c>
      <c r="C2502" s="12">
        <v>5</v>
      </c>
      <c r="D2502" s="12">
        <v>78</v>
      </c>
      <c r="E2502" s="13">
        <v>4</v>
      </c>
      <c r="F2502" s="12">
        <v>451</v>
      </c>
    </row>
    <row r="2503" spans="2:6" x14ac:dyDescent="0.4">
      <c r="B2503" s="12">
        <v>4</v>
      </c>
      <c r="C2503" s="12">
        <v>5</v>
      </c>
      <c r="D2503" s="12">
        <v>79</v>
      </c>
      <c r="E2503" s="13">
        <v>4</v>
      </c>
      <c r="F2503" s="12">
        <v>455</v>
      </c>
    </row>
    <row r="2504" spans="2:6" x14ac:dyDescent="0.4">
      <c r="B2504" s="12">
        <v>4</v>
      </c>
      <c r="C2504" s="12">
        <v>5</v>
      </c>
      <c r="D2504" s="12">
        <v>80</v>
      </c>
      <c r="E2504" s="13">
        <v>4</v>
      </c>
      <c r="F2504" s="12">
        <v>459</v>
      </c>
    </row>
    <row r="2505" spans="2:6" x14ac:dyDescent="0.4">
      <c r="B2505" s="12">
        <v>4</v>
      </c>
      <c r="C2505" s="12">
        <v>5</v>
      </c>
      <c r="D2505" s="12">
        <v>81</v>
      </c>
      <c r="E2505" s="13">
        <v>4</v>
      </c>
      <c r="F2505" s="12">
        <v>463</v>
      </c>
    </row>
    <row r="2506" spans="2:6" x14ac:dyDescent="0.4">
      <c r="B2506" s="12">
        <v>4</v>
      </c>
      <c r="C2506" s="12">
        <v>5</v>
      </c>
      <c r="D2506" s="12">
        <v>82</v>
      </c>
      <c r="E2506" s="13">
        <v>3</v>
      </c>
      <c r="F2506" s="12">
        <v>467</v>
      </c>
    </row>
    <row r="2507" spans="2:6" x14ac:dyDescent="0.4">
      <c r="B2507" s="12">
        <v>4</v>
      </c>
      <c r="C2507" s="12">
        <v>5</v>
      </c>
      <c r="D2507" s="12">
        <v>83</v>
      </c>
      <c r="E2507" s="13">
        <v>4</v>
      </c>
      <c r="F2507" s="12">
        <v>470</v>
      </c>
    </row>
    <row r="2508" spans="2:6" x14ac:dyDescent="0.4">
      <c r="B2508" s="12">
        <v>4</v>
      </c>
      <c r="C2508" s="12">
        <v>5</v>
      </c>
      <c r="D2508" s="12">
        <v>84</v>
      </c>
      <c r="E2508" s="13">
        <v>3</v>
      </c>
      <c r="F2508" s="12">
        <v>474</v>
      </c>
    </row>
    <row r="2509" spans="2:6" x14ac:dyDescent="0.4">
      <c r="B2509" s="12">
        <v>4</v>
      </c>
      <c r="C2509" s="12">
        <v>5</v>
      </c>
      <c r="D2509" s="12">
        <v>85</v>
      </c>
      <c r="E2509" s="13">
        <v>3</v>
      </c>
      <c r="F2509" s="12">
        <v>477</v>
      </c>
    </row>
    <row r="2510" spans="2:6" x14ac:dyDescent="0.4">
      <c r="B2510" s="12">
        <v>4</v>
      </c>
      <c r="C2510" s="12">
        <v>5</v>
      </c>
      <c r="D2510" s="12">
        <v>86</v>
      </c>
      <c r="E2510" s="13">
        <v>3</v>
      </c>
      <c r="F2510" s="12">
        <v>480</v>
      </c>
    </row>
    <row r="2511" spans="2:6" x14ac:dyDescent="0.4">
      <c r="B2511" s="12">
        <v>4</v>
      </c>
      <c r="C2511" s="12">
        <v>5</v>
      </c>
      <c r="D2511" s="12">
        <v>87</v>
      </c>
      <c r="E2511" s="13">
        <v>3</v>
      </c>
      <c r="F2511" s="12">
        <v>483</v>
      </c>
    </row>
    <row r="2512" spans="2:6" x14ac:dyDescent="0.4">
      <c r="B2512" s="12">
        <v>4</v>
      </c>
      <c r="C2512" s="12">
        <v>5</v>
      </c>
      <c r="D2512" s="12">
        <v>88</v>
      </c>
      <c r="E2512" s="13">
        <v>3</v>
      </c>
      <c r="F2512" s="12">
        <v>486</v>
      </c>
    </row>
    <row r="2513" spans="2:6" x14ac:dyDescent="0.4">
      <c r="B2513" s="12">
        <v>4</v>
      </c>
      <c r="C2513" s="12">
        <v>5</v>
      </c>
      <c r="D2513" s="12">
        <v>89</v>
      </c>
      <c r="E2513" s="13">
        <v>3</v>
      </c>
      <c r="F2513" s="12">
        <v>489</v>
      </c>
    </row>
    <row r="2514" spans="2:6" x14ac:dyDescent="0.4">
      <c r="B2514" s="12">
        <v>4</v>
      </c>
      <c r="C2514" s="12">
        <v>5</v>
      </c>
      <c r="D2514" s="12">
        <v>90</v>
      </c>
      <c r="E2514" s="13">
        <v>3</v>
      </c>
      <c r="F2514" s="12">
        <v>492</v>
      </c>
    </row>
    <row r="2515" spans="2:6" x14ac:dyDescent="0.4">
      <c r="B2515" s="12">
        <v>4</v>
      </c>
      <c r="C2515" s="12">
        <v>5</v>
      </c>
      <c r="D2515" s="12">
        <v>91</v>
      </c>
      <c r="E2515" s="13">
        <v>2</v>
      </c>
      <c r="F2515" s="12">
        <v>495</v>
      </c>
    </row>
    <row r="2516" spans="2:6" x14ac:dyDescent="0.4">
      <c r="B2516" s="12">
        <v>4</v>
      </c>
      <c r="C2516" s="12">
        <v>5</v>
      </c>
      <c r="D2516" s="12">
        <v>92</v>
      </c>
      <c r="E2516" s="13">
        <v>3</v>
      </c>
      <c r="F2516" s="12">
        <v>497</v>
      </c>
    </row>
    <row r="2517" spans="2:6" x14ac:dyDescent="0.4">
      <c r="B2517" s="12">
        <v>4</v>
      </c>
      <c r="C2517" s="12">
        <v>5</v>
      </c>
      <c r="D2517" s="12">
        <v>93</v>
      </c>
      <c r="E2517" s="13">
        <v>2</v>
      </c>
      <c r="F2517" s="12">
        <v>500</v>
      </c>
    </row>
    <row r="2518" spans="2:6" x14ac:dyDescent="0.4">
      <c r="B2518" s="12">
        <v>4</v>
      </c>
      <c r="C2518" s="12">
        <v>5</v>
      </c>
      <c r="D2518" s="12">
        <v>94</v>
      </c>
      <c r="E2518" s="13">
        <v>3</v>
      </c>
      <c r="F2518" s="12">
        <v>502</v>
      </c>
    </row>
    <row r="2519" spans="2:6" x14ac:dyDescent="0.4">
      <c r="B2519" s="12">
        <v>4</v>
      </c>
      <c r="C2519" s="12">
        <v>5</v>
      </c>
      <c r="D2519" s="12">
        <v>95</v>
      </c>
      <c r="E2519" s="13">
        <v>2</v>
      </c>
      <c r="F2519" s="12">
        <v>505</v>
      </c>
    </row>
    <row r="2520" spans="2:6" x14ac:dyDescent="0.4">
      <c r="B2520" s="12">
        <v>4</v>
      </c>
      <c r="C2520" s="12">
        <v>5</v>
      </c>
      <c r="D2520" s="12">
        <v>96</v>
      </c>
      <c r="E2520" s="13">
        <v>2</v>
      </c>
      <c r="F2520" s="12">
        <v>507</v>
      </c>
    </row>
    <row r="2521" spans="2:6" x14ac:dyDescent="0.4">
      <c r="B2521" s="12">
        <v>4</v>
      </c>
      <c r="C2521" s="12">
        <v>5</v>
      </c>
      <c r="D2521" s="12">
        <v>97</v>
      </c>
      <c r="E2521" s="13">
        <v>2</v>
      </c>
      <c r="F2521" s="12">
        <v>509</v>
      </c>
    </row>
    <row r="2522" spans="2:6" x14ac:dyDescent="0.4">
      <c r="B2522" s="12">
        <v>4</v>
      </c>
      <c r="C2522" s="12">
        <v>5</v>
      </c>
      <c r="D2522" s="12">
        <v>98</v>
      </c>
      <c r="E2522" s="13">
        <v>2</v>
      </c>
      <c r="F2522" s="12">
        <v>511</v>
      </c>
    </row>
    <row r="2523" spans="2:6" x14ac:dyDescent="0.4">
      <c r="B2523" s="12">
        <v>4</v>
      </c>
      <c r="C2523" s="12">
        <v>5</v>
      </c>
      <c r="D2523" s="12">
        <v>99</v>
      </c>
      <c r="E2523" s="13">
        <v>2</v>
      </c>
      <c r="F2523" s="12">
        <v>513</v>
      </c>
    </row>
    <row r="2524" spans="2:6" x14ac:dyDescent="0.4">
      <c r="B2524" s="12">
        <v>4</v>
      </c>
      <c r="C2524" s="12">
        <v>5</v>
      </c>
      <c r="D2524" s="12">
        <v>100</v>
      </c>
      <c r="E2524" s="13">
        <v>2</v>
      </c>
      <c r="F2524" s="12">
        <v>515</v>
      </c>
    </row>
    <row r="2525" spans="2:6" x14ac:dyDescent="0.4">
      <c r="B2525" s="157">
        <v>4</v>
      </c>
      <c r="C2525" s="157">
        <v>6</v>
      </c>
      <c r="D2525" s="157">
        <v>1</v>
      </c>
      <c r="E2525" s="158">
        <v>1</v>
      </c>
      <c r="F2525" s="157">
        <v>0</v>
      </c>
    </row>
    <row r="2526" spans="2:6" x14ac:dyDescent="0.4">
      <c r="B2526" s="157">
        <v>4</v>
      </c>
      <c r="C2526" s="157">
        <v>6</v>
      </c>
      <c r="D2526" s="157">
        <v>2</v>
      </c>
      <c r="E2526" s="158">
        <v>1</v>
      </c>
      <c r="F2526" s="157">
        <v>0</v>
      </c>
    </row>
    <row r="2527" spans="2:6" x14ac:dyDescent="0.4">
      <c r="B2527" s="157">
        <v>4</v>
      </c>
      <c r="C2527" s="157">
        <v>6</v>
      </c>
      <c r="D2527" s="157">
        <v>3</v>
      </c>
      <c r="E2527" s="158">
        <v>1</v>
      </c>
      <c r="F2527" s="157">
        <v>0</v>
      </c>
    </row>
    <row r="2528" spans="2:6" x14ac:dyDescent="0.4">
      <c r="B2528" s="157">
        <v>4</v>
      </c>
      <c r="C2528" s="157">
        <v>6</v>
      </c>
      <c r="D2528" s="157">
        <v>4</v>
      </c>
      <c r="E2528" s="158">
        <v>1</v>
      </c>
      <c r="F2528" s="157">
        <v>0</v>
      </c>
    </row>
    <row r="2529" spans="2:6" x14ac:dyDescent="0.4">
      <c r="B2529" s="157">
        <v>4</v>
      </c>
      <c r="C2529" s="157">
        <v>6</v>
      </c>
      <c r="D2529" s="157">
        <v>5</v>
      </c>
      <c r="E2529" s="158">
        <v>1</v>
      </c>
      <c r="F2529" s="157">
        <v>0</v>
      </c>
    </row>
    <row r="2530" spans="2:6" x14ac:dyDescent="0.4">
      <c r="B2530" s="157">
        <v>4</v>
      </c>
      <c r="C2530" s="157">
        <v>6</v>
      </c>
      <c r="D2530" s="157">
        <v>6</v>
      </c>
      <c r="E2530" s="158">
        <v>1</v>
      </c>
      <c r="F2530" s="157">
        <v>0</v>
      </c>
    </row>
    <row r="2531" spans="2:6" x14ac:dyDescent="0.4">
      <c r="B2531" s="157">
        <v>4</v>
      </c>
      <c r="C2531" s="157">
        <v>6</v>
      </c>
      <c r="D2531" s="157">
        <v>7</v>
      </c>
      <c r="E2531" s="158">
        <v>1</v>
      </c>
      <c r="F2531" s="157">
        <v>1</v>
      </c>
    </row>
    <row r="2532" spans="2:6" x14ac:dyDescent="0.4">
      <c r="B2532" s="157">
        <v>4</v>
      </c>
      <c r="C2532" s="157">
        <v>6</v>
      </c>
      <c r="D2532" s="157">
        <v>8</v>
      </c>
      <c r="E2532" s="158">
        <v>1</v>
      </c>
      <c r="F2532" s="157">
        <v>1</v>
      </c>
    </row>
    <row r="2533" spans="2:6" x14ac:dyDescent="0.4">
      <c r="B2533" s="157">
        <v>4</v>
      </c>
      <c r="C2533" s="157">
        <v>6</v>
      </c>
      <c r="D2533" s="157">
        <v>9</v>
      </c>
      <c r="E2533" s="158">
        <v>1</v>
      </c>
      <c r="F2533" s="157">
        <v>2</v>
      </c>
    </row>
    <row r="2534" spans="2:6" x14ac:dyDescent="0.4">
      <c r="B2534" s="157">
        <v>4</v>
      </c>
      <c r="C2534" s="157">
        <v>6</v>
      </c>
      <c r="D2534" s="157">
        <v>10</v>
      </c>
      <c r="E2534" s="158">
        <v>1</v>
      </c>
      <c r="F2534" s="157">
        <v>2</v>
      </c>
    </row>
    <row r="2535" spans="2:6" x14ac:dyDescent="0.4">
      <c r="B2535" s="157">
        <v>4</v>
      </c>
      <c r="C2535" s="157">
        <v>6</v>
      </c>
      <c r="D2535" s="157">
        <v>11</v>
      </c>
      <c r="E2535" s="158">
        <v>1</v>
      </c>
      <c r="F2535" s="157">
        <v>3</v>
      </c>
    </row>
    <row r="2536" spans="2:6" x14ac:dyDescent="0.4">
      <c r="B2536" s="157">
        <v>4</v>
      </c>
      <c r="C2536" s="157">
        <v>6</v>
      </c>
      <c r="D2536" s="157">
        <v>12</v>
      </c>
      <c r="E2536" s="158">
        <v>2</v>
      </c>
      <c r="F2536" s="157">
        <v>4</v>
      </c>
    </row>
    <row r="2537" spans="2:6" x14ac:dyDescent="0.4">
      <c r="B2537" s="157">
        <v>4</v>
      </c>
      <c r="C2537" s="157">
        <v>6</v>
      </c>
      <c r="D2537" s="157">
        <v>13</v>
      </c>
      <c r="E2537" s="158">
        <v>2</v>
      </c>
      <c r="F2537" s="157">
        <v>6</v>
      </c>
    </row>
    <row r="2538" spans="2:6" x14ac:dyDescent="0.4">
      <c r="B2538" s="157">
        <v>4</v>
      </c>
      <c r="C2538" s="157">
        <v>6</v>
      </c>
      <c r="D2538" s="157">
        <v>14</v>
      </c>
      <c r="E2538" s="158">
        <v>1</v>
      </c>
      <c r="F2538" s="157">
        <v>8</v>
      </c>
    </row>
    <row r="2539" spans="2:6" x14ac:dyDescent="0.4">
      <c r="B2539" s="12">
        <v>4</v>
      </c>
      <c r="C2539" s="12">
        <v>6</v>
      </c>
      <c r="D2539" s="12">
        <v>15</v>
      </c>
      <c r="E2539" s="13">
        <v>3</v>
      </c>
      <c r="F2539" s="12">
        <v>9</v>
      </c>
    </row>
    <row r="2540" spans="2:6" x14ac:dyDescent="0.4">
      <c r="B2540" s="12">
        <v>4</v>
      </c>
      <c r="C2540" s="12">
        <v>6</v>
      </c>
      <c r="D2540" s="12">
        <v>16</v>
      </c>
      <c r="E2540" s="13">
        <v>2</v>
      </c>
      <c r="F2540" s="12">
        <v>12</v>
      </c>
    </row>
    <row r="2541" spans="2:6" x14ac:dyDescent="0.4">
      <c r="B2541" s="12">
        <v>4</v>
      </c>
      <c r="C2541" s="12">
        <v>6</v>
      </c>
      <c r="D2541" s="12">
        <v>17</v>
      </c>
      <c r="E2541" s="13">
        <v>3</v>
      </c>
      <c r="F2541" s="12">
        <v>14</v>
      </c>
    </row>
    <row r="2542" spans="2:6" x14ac:dyDescent="0.4">
      <c r="B2542" s="12">
        <v>4</v>
      </c>
      <c r="C2542" s="12">
        <v>6</v>
      </c>
      <c r="D2542" s="12">
        <v>18</v>
      </c>
      <c r="E2542" s="13">
        <v>3</v>
      </c>
      <c r="F2542" s="12">
        <v>17</v>
      </c>
    </row>
    <row r="2543" spans="2:6" x14ac:dyDescent="0.4">
      <c r="B2543" s="12">
        <v>4</v>
      </c>
      <c r="C2543" s="12">
        <v>6</v>
      </c>
      <c r="D2543" s="12">
        <v>19</v>
      </c>
      <c r="E2543" s="13">
        <v>4</v>
      </c>
      <c r="F2543" s="12">
        <v>20</v>
      </c>
    </row>
    <row r="2544" spans="2:6" x14ac:dyDescent="0.4">
      <c r="B2544" s="12">
        <v>4</v>
      </c>
      <c r="C2544" s="12">
        <v>6</v>
      </c>
      <c r="D2544" s="12">
        <v>20</v>
      </c>
      <c r="E2544" s="13">
        <v>3</v>
      </c>
      <c r="F2544" s="12">
        <v>24</v>
      </c>
    </row>
    <row r="2545" spans="2:6" x14ac:dyDescent="0.4">
      <c r="B2545" s="12">
        <v>4</v>
      </c>
      <c r="C2545" s="12">
        <v>6</v>
      </c>
      <c r="D2545" s="12">
        <v>21</v>
      </c>
      <c r="E2545" s="13">
        <v>4</v>
      </c>
      <c r="F2545" s="12">
        <v>27</v>
      </c>
    </row>
    <row r="2546" spans="2:6" x14ac:dyDescent="0.4">
      <c r="B2546" s="12">
        <v>4</v>
      </c>
      <c r="C2546" s="12">
        <v>6</v>
      </c>
      <c r="D2546" s="12">
        <v>22</v>
      </c>
      <c r="E2546" s="13">
        <v>4</v>
      </c>
      <c r="F2546" s="12">
        <v>31</v>
      </c>
    </row>
    <row r="2547" spans="2:6" x14ac:dyDescent="0.4">
      <c r="B2547" s="12">
        <v>4</v>
      </c>
      <c r="C2547" s="12">
        <v>6</v>
      </c>
      <c r="D2547" s="12">
        <v>23</v>
      </c>
      <c r="E2547" s="13">
        <v>5</v>
      </c>
      <c r="F2547" s="12">
        <v>35</v>
      </c>
    </row>
    <row r="2548" spans="2:6" x14ac:dyDescent="0.4">
      <c r="B2548" s="12">
        <v>4</v>
      </c>
      <c r="C2548" s="12">
        <v>6</v>
      </c>
      <c r="D2548" s="12">
        <v>24</v>
      </c>
      <c r="E2548" s="13">
        <v>4</v>
      </c>
      <c r="F2548" s="12">
        <v>40</v>
      </c>
    </row>
    <row r="2549" spans="2:6" x14ac:dyDescent="0.4">
      <c r="B2549" s="12">
        <v>4</v>
      </c>
      <c r="C2549" s="12">
        <v>6</v>
      </c>
      <c r="D2549" s="12">
        <v>25</v>
      </c>
      <c r="E2549" s="13">
        <v>5</v>
      </c>
      <c r="F2549" s="12">
        <v>44</v>
      </c>
    </row>
    <row r="2550" spans="2:6" x14ac:dyDescent="0.4">
      <c r="B2550" s="12">
        <v>4</v>
      </c>
      <c r="C2550" s="12">
        <v>6</v>
      </c>
      <c r="D2550" s="12">
        <v>26</v>
      </c>
      <c r="E2550" s="13">
        <v>6</v>
      </c>
      <c r="F2550" s="12">
        <v>49</v>
      </c>
    </row>
    <row r="2551" spans="2:6" x14ac:dyDescent="0.4">
      <c r="B2551" s="12">
        <v>4</v>
      </c>
      <c r="C2551" s="12">
        <v>6</v>
      </c>
      <c r="D2551" s="12">
        <v>27</v>
      </c>
      <c r="E2551" s="13">
        <v>5</v>
      </c>
      <c r="F2551" s="12">
        <v>55</v>
      </c>
    </row>
    <row r="2552" spans="2:6" x14ac:dyDescent="0.4">
      <c r="B2552" s="12">
        <v>4</v>
      </c>
      <c r="C2552" s="12">
        <v>6</v>
      </c>
      <c r="D2552" s="12">
        <v>28</v>
      </c>
      <c r="E2552" s="13">
        <v>5</v>
      </c>
      <c r="F2552" s="12">
        <v>60</v>
      </c>
    </row>
    <row r="2553" spans="2:6" x14ac:dyDescent="0.4">
      <c r="B2553" s="12">
        <v>4</v>
      </c>
      <c r="C2553" s="12">
        <v>6</v>
      </c>
      <c r="D2553" s="12">
        <v>29</v>
      </c>
      <c r="E2553" s="13">
        <v>6</v>
      </c>
      <c r="F2553" s="12">
        <v>65</v>
      </c>
    </row>
    <row r="2554" spans="2:6" x14ac:dyDescent="0.4">
      <c r="B2554" s="12">
        <v>4</v>
      </c>
      <c r="C2554" s="12">
        <v>6</v>
      </c>
      <c r="D2554" s="12">
        <v>30</v>
      </c>
      <c r="E2554" s="13">
        <v>6</v>
      </c>
      <c r="F2554" s="12">
        <v>71</v>
      </c>
    </row>
    <row r="2555" spans="2:6" x14ac:dyDescent="0.4">
      <c r="B2555" s="12">
        <v>4</v>
      </c>
      <c r="C2555" s="12">
        <v>6</v>
      </c>
      <c r="D2555" s="12">
        <v>31</v>
      </c>
      <c r="E2555" s="13">
        <v>6</v>
      </c>
      <c r="F2555" s="12">
        <v>77</v>
      </c>
    </row>
    <row r="2556" spans="2:6" x14ac:dyDescent="0.4">
      <c r="B2556" s="12">
        <v>4</v>
      </c>
      <c r="C2556" s="12">
        <v>6</v>
      </c>
      <c r="D2556" s="12">
        <v>32</v>
      </c>
      <c r="E2556" s="13">
        <v>6</v>
      </c>
      <c r="F2556" s="12">
        <v>83</v>
      </c>
    </row>
    <row r="2557" spans="2:6" x14ac:dyDescent="0.4">
      <c r="B2557" s="12">
        <v>4</v>
      </c>
      <c r="C2557" s="12">
        <v>6</v>
      </c>
      <c r="D2557" s="12">
        <v>33</v>
      </c>
      <c r="E2557" s="13">
        <v>6</v>
      </c>
      <c r="F2557" s="12">
        <v>89</v>
      </c>
    </row>
    <row r="2558" spans="2:6" x14ac:dyDescent="0.4">
      <c r="B2558" s="12">
        <v>4</v>
      </c>
      <c r="C2558" s="12">
        <v>6</v>
      </c>
      <c r="D2558" s="12">
        <v>34</v>
      </c>
      <c r="E2558" s="13">
        <v>7</v>
      </c>
      <c r="F2558" s="12">
        <v>95</v>
      </c>
    </row>
    <row r="2559" spans="2:6" x14ac:dyDescent="0.4">
      <c r="B2559" s="12">
        <v>4</v>
      </c>
      <c r="C2559" s="12">
        <v>6</v>
      </c>
      <c r="D2559" s="12">
        <v>35</v>
      </c>
      <c r="E2559" s="13">
        <v>6</v>
      </c>
      <c r="F2559" s="12">
        <v>102</v>
      </c>
    </row>
    <row r="2560" spans="2:6" x14ac:dyDescent="0.4">
      <c r="B2560" s="12">
        <v>4</v>
      </c>
      <c r="C2560" s="12">
        <v>6</v>
      </c>
      <c r="D2560" s="12">
        <v>36</v>
      </c>
      <c r="E2560" s="13">
        <v>6</v>
      </c>
      <c r="F2560" s="12">
        <v>108</v>
      </c>
    </row>
    <row r="2561" spans="2:6" x14ac:dyDescent="0.4">
      <c r="B2561" s="12">
        <v>4</v>
      </c>
      <c r="C2561" s="12">
        <v>6</v>
      </c>
      <c r="D2561" s="12">
        <v>37</v>
      </c>
      <c r="E2561" s="13">
        <v>7</v>
      </c>
      <c r="F2561" s="12">
        <v>114</v>
      </c>
    </row>
    <row r="2562" spans="2:6" x14ac:dyDescent="0.4">
      <c r="B2562" s="12">
        <v>4</v>
      </c>
      <c r="C2562" s="12">
        <v>6</v>
      </c>
      <c r="D2562" s="12">
        <v>38</v>
      </c>
      <c r="E2562" s="13">
        <v>6</v>
      </c>
      <c r="F2562" s="12">
        <v>121</v>
      </c>
    </row>
    <row r="2563" spans="2:6" x14ac:dyDescent="0.4">
      <c r="B2563" s="12">
        <v>4</v>
      </c>
      <c r="C2563" s="12">
        <v>6</v>
      </c>
      <c r="D2563" s="12">
        <v>39</v>
      </c>
      <c r="E2563" s="13">
        <v>7</v>
      </c>
      <c r="F2563" s="12">
        <v>127</v>
      </c>
    </row>
    <row r="2564" spans="2:6" x14ac:dyDescent="0.4">
      <c r="B2564" s="12">
        <v>4</v>
      </c>
      <c r="C2564" s="12">
        <v>6</v>
      </c>
      <c r="D2564" s="12">
        <v>40</v>
      </c>
      <c r="E2564" s="13">
        <v>6</v>
      </c>
      <c r="F2564" s="12">
        <v>134</v>
      </c>
    </row>
    <row r="2565" spans="2:6" x14ac:dyDescent="0.4">
      <c r="B2565" s="12">
        <v>4</v>
      </c>
      <c r="C2565" s="12">
        <v>6</v>
      </c>
      <c r="D2565" s="12">
        <v>41</v>
      </c>
      <c r="E2565" s="13">
        <v>7</v>
      </c>
      <c r="F2565" s="12">
        <v>140</v>
      </c>
    </row>
    <row r="2566" spans="2:6" x14ac:dyDescent="0.4">
      <c r="B2566" s="12">
        <v>4</v>
      </c>
      <c r="C2566" s="12">
        <v>6</v>
      </c>
      <c r="D2566" s="12">
        <v>42</v>
      </c>
      <c r="E2566" s="13">
        <v>7</v>
      </c>
      <c r="F2566" s="12">
        <v>147</v>
      </c>
    </row>
    <row r="2567" spans="2:6" x14ac:dyDescent="0.4">
      <c r="B2567" s="12">
        <v>4</v>
      </c>
      <c r="C2567" s="12">
        <v>6</v>
      </c>
      <c r="D2567" s="12">
        <v>43</v>
      </c>
      <c r="E2567" s="13">
        <v>6</v>
      </c>
      <c r="F2567" s="12">
        <v>154</v>
      </c>
    </row>
    <row r="2568" spans="2:6" x14ac:dyDescent="0.4">
      <c r="B2568" s="12">
        <v>4</v>
      </c>
      <c r="C2568" s="12">
        <v>6</v>
      </c>
      <c r="D2568" s="12">
        <v>44</v>
      </c>
      <c r="E2568" s="13">
        <v>7</v>
      </c>
      <c r="F2568" s="12">
        <v>160</v>
      </c>
    </row>
    <row r="2569" spans="2:6" x14ac:dyDescent="0.4">
      <c r="B2569" s="12">
        <v>4</v>
      </c>
      <c r="C2569" s="12">
        <v>6</v>
      </c>
      <c r="D2569" s="12">
        <v>45</v>
      </c>
      <c r="E2569" s="13">
        <v>6</v>
      </c>
      <c r="F2569" s="12">
        <v>167</v>
      </c>
    </row>
    <row r="2570" spans="2:6" x14ac:dyDescent="0.4">
      <c r="B2570" s="12">
        <v>4</v>
      </c>
      <c r="C2570" s="12">
        <v>6</v>
      </c>
      <c r="D2570" s="12">
        <v>46</v>
      </c>
      <c r="E2570" s="13">
        <v>6</v>
      </c>
      <c r="F2570" s="12">
        <v>173</v>
      </c>
    </row>
    <row r="2571" spans="2:6" x14ac:dyDescent="0.4">
      <c r="B2571" s="12">
        <v>4</v>
      </c>
      <c r="C2571" s="12">
        <v>6</v>
      </c>
      <c r="D2571" s="12">
        <v>47</v>
      </c>
      <c r="E2571" s="13">
        <v>7</v>
      </c>
      <c r="F2571" s="12">
        <v>179</v>
      </c>
    </row>
    <row r="2572" spans="2:6" x14ac:dyDescent="0.4">
      <c r="B2572" s="12">
        <v>4</v>
      </c>
      <c r="C2572" s="12">
        <v>6</v>
      </c>
      <c r="D2572" s="12">
        <v>48</v>
      </c>
      <c r="E2572" s="13">
        <v>6</v>
      </c>
      <c r="F2572" s="12">
        <v>186</v>
      </c>
    </row>
    <row r="2573" spans="2:6" x14ac:dyDescent="0.4">
      <c r="B2573" s="12">
        <v>4</v>
      </c>
      <c r="C2573" s="12">
        <v>6</v>
      </c>
      <c r="D2573" s="12">
        <v>49</v>
      </c>
      <c r="E2573" s="13">
        <v>6</v>
      </c>
      <c r="F2573" s="12">
        <v>192</v>
      </c>
    </row>
    <row r="2574" spans="2:6" x14ac:dyDescent="0.4">
      <c r="B2574" s="12">
        <v>4</v>
      </c>
      <c r="C2574" s="12">
        <v>6</v>
      </c>
      <c r="D2574" s="12">
        <v>50</v>
      </c>
      <c r="E2574" s="13">
        <v>7</v>
      </c>
      <c r="F2574" s="12">
        <v>198</v>
      </c>
    </row>
    <row r="2575" spans="2:6" x14ac:dyDescent="0.4">
      <c r="B2575" s="12">
        <v>4</v>
      </c>
      <c r="C2575" s="12">
        <v>6</v>
      </c>
      <c r="D2575" s="12">
        <v>51</v>
      </c>
      <c r="E2575" s="13">
        <v>6</v>
      </c>
      <c r="F2575" s="12">
        <v>205</v>
      </c>
    </row>
    <row r="2576" spans="2:6" x14ac:dyDescent="0.4">
      <c r="B2576" s="12">
        <v>4</v>
      </c>
      <c r="C2576" s="12">
        <v>6</v>
      </c>
      <c r="D2576" s="12">
        <v>52</v>
      </c>
      <c r="E2576" s="13">
        <v>6</v>
      </c>
      <c r="F2576" s="12">
        <v>211</v>
      </c>
    </row>
    <row r="2577" spans="2:6" x14ac:dyDescent="0.4">
      <c r="B2577" s="12">
        <v>4</v>
      </c>
      <c r="C2577" s="12">
        <v>6</v>
      </c>
      <c r="D2577" s="12">
        <v>53</v>
      </c>
      <c r="E2577" s="13">
        <v>5</v>
      </c>
      <c r="F2577" s="12">
        <v>217</v>
      </c>
    </row>
    <row r="2578" spans="2:6" x14ac:dyDescent="0.4">
      <c r="B2578" s="12">
        <v>4</v>
      </c>
      <c r="C2578" s="12">
        <v>6</v>
      </c>
      <c r="D2578" s="12">
        <v>54</v>
      </c>
      <c r="E2578" s="13">
        <v>6</v>
      </c>
      <c r="F2578" s="12">
        <v>222</v>
      </c>
    </row>
    <row r="2579" spans="2:6" x14ac:dyDescent="0.4">
      <c r="B2579" s="12">
        <v>4</v>
      </c>
      <c r="C2579" s="12">
        <v>6</v>
      </c>
      <c r="D2579" s="12">
        <v>55</v>
      </c>
      <c r="E2579" s="13">
        <v>6</v>
      </c>
      <c r="F2579" s="12">
        <v>228</v>
      </c>
    </row>
    <row r="2580" spans="2:6" x14ac:dyDescent="0.4">
      <c r="B2580" s="12">
        <v>4</v>
      </c>
      <c r="C2580" s="12">
        <v>6</v>
      </c>
      <c r="D2580" s="12">
        <v>56</v>
      </c>
      <c r="E2580" s="13">
        <v>6</v>
      </c>
      <c r="F2580" s="12">
        <v>234</v>
      </c>
    </row>
    <row r="2581" spans="2:6" x14ac:dyDescent="0.4">
      <c r="B2581" s="12">
        <v>4</v>
      </c>
      <c r="C2581" s="12">
        <v>6</v>
      </c>
      <c r="D2581" s="12">
        <v>57</v>
      </c>
      <c r="E2581" s="13">
        <v>5</v>
      </c>
      <c r="F2581" s="12">
        <v>240</v>
      </c>
    </row>
    <row r="2582" spans="2:6" x14ac:dyDescent="0.4">
      <c r="B2582" s="12">
        <v>4</v>
      </c>
      <c r="C2582" s="12">
        <v>6</v>
      </c>
      <c r="D2582" s="12">
        <v>58</v>
      </c>
      <c r="E2582" s="13">
        <v>6</v>
      </c>
      <c r="F2582" s="12">
        <v>245</v>
      </c>
    </row>
    <row r="2583" spans="2:6" x14ac:dyDescent="0.4">
      <c r="B2583" s="12">
        <v>4</v>
      </c>
      <c r="C2583" s="12">
        <v>6</v>
      </c>
      <c r="D2583" s="12">
        <v>59</v>
      </c>
      <c r="E2583" s="13">
        <v>5</v>
      </c>
      <c r="F2583" s="12">
        <v>251</v>
      </c>
    </row>
    <row r="2584" spans="2:6" x14ac:dyDescent="0.4">
      <c r="B2584" s="12">
        <v>4</v>
      </c>
      <c r="C2584" s="12">
        <v>6</v>
      </c>
      <c r="D2584" s="12">
        <v>60</v>
      </c>
      <c r="E2584" s="13">
        <v>5</v>
      </c>
      <c r="F2584" s="12">
        <v>256</v>
      </c>
    </row>
    <row r="2585" spans="2:6" x14ac:dyDescent="0.4">
      <c r="B2585" s="12">
        <v>4</v>
      </c>
      <c r="C2585" s="12">
        <v>6</v>
      </c>
      <c r="D2585" s="12">
        <v>61</v>
      </c>
      <c r="E2585" s="13">
        <v>5</v>
      </c>
      <c r="F2585" s="12">
        <v>261</v>
      </c>
    </row>
    <row r="2586" spans="2:6" x14ac:dyDescent="0.4">
      <c r="B2586" s="12">
        <v>4</v>
      </c>
      <c r="C2586" s="12">
        <v>6</v>
      </c>
      <c r="D2586" s="12">
        <v>62</v>
      </c>
      <c r="E2586" s="13">
        <v>5</v>
      </c>
      <c r="F2586" s="12">
        <v>266</v>
      </c>
    </row>
    <row r="2587" spans="2:6" x14ac:dyDescent="0.4">
      <c r="B2587" s="12">
        <v>4</v>
      </c>
      <c r="C2587" s="12">
        <v>6</v>
      </c>
      <c r="D2587" s="12">
        <v>63</v>
      </c>
      <c r="E2587" s="13">
        <v>5</v>
      </c>
      <c r="F2587" s="12">
        <v>271</v>
      </c>
    </row>
    <row r="2588" spans="2:6" x14ac:dyDescent="0.4">
      <c r="B2588" s="12">
        <v>4</v>
      </c>
      <c r="C2588" s="12">
        <v>6</v>
      </c>
      <c r="D2588" s="12">
        <v>64</v>
      </c>
      <c r="E2588" s="13">
        <v>5</v>
      </c>
      <c r="F2588" s="12">
        <v>276</v>
      </c>
    </row>
    <row r="2589" spans="2:6" x14ac:dyDescent="0.4">
      <c r="B2589" s="12">
        <v>4</v>
      </c>
      <c r="C2589" s="12">
        <v>6</v>
      </c>
      <c r="D2589" s="12">
        <v>65</v>
      </c>
      <c r="E2589" s="13">
        <v>4</v>
      </c>
      <c r="F2589" s="12">
        <v>281</v>
      </c>
    </row>
    <row r="2590" spans="2:6" x14ac:dyDescent="0.4">
      <c r="B2590" s="12">
        <v>4</v>
      </c>
      <c r="C2590" s="12">
        <v>6</v>
      </c>
      <c r="D2590" s="12">
        <v>66</v>
      </c>
      <c r="E2590" s="13">
        <v>5</v>
      </c>
      <c r="F2590" s="12">
        <v>285</v>
      </c>
    </row>
    <row r="2591" spans="2:6" x14ac:dyDescent="0.4">
      <c r="B2591" s="12">
        <v>4</v>
      </c>
      <c r="C2591" s="12">
        <v>6</v>
      </c>
      <c r="D2591" s="12">
        <v>67</v>
      </c>
      <c r="E2591" s="13">
        <v>4</v>
      </c>
      <c r="F2591" s="12">
        <v>290</v>
      </c>
    </row>
    <row r="2592" spans="2:6" x14ac:dyDescent="0.4">
      <c r="B2592" s="12">
        <v>4</v>
      </c>
      <c r="C2592" s="12">
        <v>6</v>
      </c>
      <c r="D2592" s="12">
        <v>68</v>
      </c>
      <c r="E2592" s="13">
        <v>5</v>
      </c>
      <c r="F2592" s="12">
        <v>294</v>
      </c>
    </row>
    <row r="2593" spans="2:6" x14ac:dyDescent="0.4">
      <c r="B2593" s="12">
        <v>4</v>
      </c>
      <c r="C2593" s="12">
        <v>6</v>
      </c>
      <c r="D2593" s="12">
        <v>69</v>
      </c>
      <c r="E2593" s="13">
        <v>4</v>
      </c>
      <c r="F2593" s="12">
        <v>299</v>
      </c>
    </row>
    <row r="2594" spans="2:6" x14ac:dyDescent="0.4">
      <c r="B2594" s="12">
        <v>4</v>
      </c>
      <c r="C2594" s="12">
        <v>6</v>
      </c>
      <c r="D2594" s="12">
        <v>70</v>
      </c>
      <c r="E2594" s="13">
        <v>4</v>
      </c>
      <c r="F2594" s="12">
        <v>303</v>
      </c>
    </row>
    <row r="2595" spans="2:6" x14ac:dyDescent="0.4">
      <c r="B2595" s="12">
        <v>4</v>
      </c>
      <c r="C2595" s="12">
        <v>6</v>
      </c>
      <c r="D2595" s="12">
        <v>71</v>
      </c>
      <c r="E2595" s="13">
        <v>4</v>
      </c>
      <c r="F2595" s="12">
        <v>307</v>
      </c>
    </row>
    <row r="2596" spans="2:6" x14ac:dyDescent="0.4">
      <c r="B2596" s="12">
        <v>4</v>
      </c>
      <c r="C2596" s="12">
        <v>6</v>
      </c>
      <c r="D2596" s="12">
        <v>72</v>
      </c>
      <c r="E2596" s="13">
        <v>4</v>
      </c>
      <c r="F2596" s="12">
        <v>311</v>
      </c>
    </row>
    <row r="2597" spans="2:6" x14ac:dyDescent="0.4">
      <c r="B2597" s="12">
        <v>4</v>
      </c>
      <c r="C2597" s="12">
        <v>6</v>
      </c>
      <c r="D2597" s="12">
        <v>73</v>
      </c>
      <c r="E2597" s="13">
        <v>4</v>
      </c>
      <c r="F2597" s="12">
        <v>315</v>
      </c>
    </row>
    <row r="2598" spans="2:6" x14ac:dyDescent="0.4">
      <c r="B2598" s="12">
        <v>4</v>
      </c>
      <c r="C2598" s="12">
        <v>6</v>
      </c>
      <c r="D2598" s="12">
        <v>74</v>
      </c>
      <c r="E2598" s="13">
        <v>3</v>
      </c>
      <c r="F2598" s="12">
        <v>319</v>
      </c>
    </row>
    <row r="2599" spans="2:6" x14ac:dyDescent="0.4">
      <c r="B2599" s="12">
        <v>4</v>
      </c>
      <c r="C2599" s="12">
        <v>6</v>
      </c>
      <c r="D2599" s="12">
        <v>75</v>
      </c>
      <c r="E2599" s="13">
        <v>4</v>
      </c>
      <c r="F2599" s="12">
        <v>322</v>
      </c>
    </row>
    <row r="2600" spans="2:6" x14ac:dyDescent="0.4">
      <c r="B2600" s="12">
        <v>4</v>
      </c>
      <c r="C2600" s="12">
        <v>6</v>
      </c>
      <c r="D2600" s="12">
        <v>76</v>
      </c>
      <c r="E2600" s="13">
        <v>4</v>
      </c>
      <c r="F2600" s="12">
        <v>326</v>
      </c>
    </row>
    <row r="2601" spans="2:6" x14ac:dyDescent="0.4">
      <c r="B2601" s="12">
        <v>4</v>
      </c>
      <c r="C2601" s="12">
        <v>6</v>
      </c>
      <c r="D2601" s="12">
        <v>77</v>
      </c>
      <c r="E2601" s="13">
        <v>3</v>
      </c>
      <c r="F2601" s="12">
        <v>330</v>
      </c>
    </row>
    <row r="2602" spans="2:6" x14ac:dyDescent="0.4">
      <c r="B2602" s="12">
        <v>4</v>
      </c>
      <c r="C2602" s="12">
        <v>6</v>
      </c>
      <c r="D2602" s="12">
        <v>78</v>
      </c>
      <c r="E2602" s="13">
        <v>3</v>
      </c>
      <c r="F2602" s="12">
        <v>333</v>
      </c>
    </row>
    <row r="2603" spans="2:6" x14ac:dyDescent="0.4">
      <c r="B2603" s="12">
        <v>4</v>
      </c>
      <c r="C2603" s="12">
        <v>6</v>
      </c>
      <c r="D2603" s="12">
        <v>79</v>
      </c>
      <c r="E2603" s="13">
        <v>3</v>
      </c>
      <c r="F2603" s="12">
        <v>336</v>
      </c>
    </row>
    <row r="2604" spans="2:6" x14ac:dyDescent="0.4">
      <c r="B2604" s="12">
        <v>4</v>
      </c>
      <c r="C2604" s="12">
        <v>6</v>
      </c>
      <c r="D2604" s="12">
        <v>80</v>
      </c>
      <c r="E2604" s="13">
        <v>4</v>
      </c>
      <c r="F2604" s="12">
        <v>339</v>
      </c>
    </row>
    <row r="2605" spans="2:6" x14ac:dyDescent="0.4">
      <c r="B2605" s="12">
        <v>4</v>
      </c>
      <c r="C2605" s="12">
        <v>6</v>
      </c>
      <c r="D2605" s="12">
        <v>81</v>
      </c>
      <c r="E2605" s="13">
        <v>3</v>
      </c>
      <c r="F2605" s="12">
        <v>343</v>
      </c>
    </row>
    <row r="2606" spans="2:6" x14ac:dyDescent="0.4">
      <c r="B2606" s="12">
        <v>4</v>
      </c>
      <c r="C2606" s="12">
        <v>6</v>
      </c>
      <c r="D2606" s="12">
        <v>82</v>
      </c>
      <c r="E2606" s="13">
        <v>3</v>
      </c>
      <c r="F2606" s="12">
        <v>346</v>
      </c>
    </row>
    <row r="2607" spans="2:6" x14ac:dyDescent="0.4">
      <c r="B2607" s="12">
        <v>4</v>
      </c>
      <c r="C2607" s="12">
        <v>6</v>
      </c>
      <c r="D2607" s="12">
        <v>83</v>
      </c>
      <c r="E2607" s="13">
        <v>2</v>
      </c>
      <c r="F2607" s="12">
        <v>349</v>
      </c>
    </row>
    <row r="2608" spans="2:6" x14ac:dyDescent="0.4">
      <c r="B2608" s="12">
        <v>4</v>
      </c>
      <c r="C2608" s="12">
        <v>6</v>
      </c>
      <c r="D2608" s="12">
        <v>84</v>
      </c>
      <c r="E2608" s="13">
        <v>3</v>
      </c>
      <c r="F2608" s="12">
        <v>351</v>
      </c>
    </row>
    <row r="2609" spans="2:6" x14ac:dyDescent="0.4">
      <c r="B2609" s="12">
        <v>4</v>
      </c>
      <c r="C2609" s="12">
        <v>6</v>
      </c>
      <c r="D2609" s="12">
        <v>85</v>
      </c>
      <c r="E2609" s="13">
        <v>3</v>
      </c>
      <c r="F2609" s="12">
        <v>354</v>
      </c>
    </row>
    <row r="2610" spans="2:6" x14ac:dyDescent="0.4">
      <c r="B2610" s="12">
        <v>4</v>
      </c>
      <c r="C2610" s="12">
        <v>6</v>
      </c>
      <c r="D2610" s="12">
        <v>86</v>
      </c>
      <c r="E2610" s="13">
        <v>3</v>
      </c>
      <c r="F2610" s="12">
        <v>357</v>
      </c>
    </row>
    <row r="2611" spans="2:6" x14ac:dyDescent="0.4">
      <c r="B2611" s="12">
        <v>4</v>
      </c>
      <c r="C2611" s="12">
        <v>6</v>
      </c>
      <c r="D2611" s="12">
        <v>87</v>
      </c>
      <c r="E2611" s="13">
        <v>2</v>
      </c>
      <c r="F2611" s="12">
        <v>360</v>
      </c>
    </row>
    <row r="2612" spans="2:6" x14ac:dyDescent="0.4">
      <c r="B2612" s="12">
        <v>4</v>
      </c>
      <c r="C2612" s="12">
        <v>6</v>
      </c>
      <c r="D2612" s="12">
        <v>88</v>
      </c>
      <c r="E2612" s="13">
        <v>3</v>
      </c>
      <c r="F2612" s="12">
        <v>362</v>
      </c>
    </row>
    <row r="2613" spans="2:6" x14ac:dyDescent="0.4">
      <c r="B2613" s="12">
        <v>4</v>
      </c>
      <c r="C2613" s="12">
        <v>6</v>
      </c>
      <c r="D2613" s="12">
        <v>89</v>
      </c>
      <c r="E2613" s="13">
        <v>2</v>
      </c>
      <c r="F2613" s="12">
        <v>365</v>
      </c>
    </row>
    <row r="2614" spans="2:6" x14ac:dyDescent="0.4">
      <c r="B2614" s="12">
        <v>4</v>
      </c>
      <c r="C2614" s="12">
        <v>6</v>
      </c>
      <c r="D2614" s="12">
        <v>90</v>
      </c>
      <c r="E2614" s="13">
        <v>2</v>
      </c>
      <c r="F2614" s="12">
        <v>367</v>
      </c>
    </row>
    <row r="2615" spans="2:6" x14ac:dyDescent="0.4">
      <c r="B2615" s="12">
        <v>4</v>
      </c>
      <c r="C2615" s="12">
        <v>6</v>
      </c>
      <c r="D2615" s="12">
        <v>91</v>
      </c>
      <c r="E2615" s="13">
        <v>2</v>
      </c>
      <c r="F2615" s="12">
        <v>369</v>
      </c>
    </row>
    <row r="2616" spans="2:6" x14ac:dyDescent="0.4">
      <c r="B2616" s="12">
        <v>4</v>
      </c>
      <c r="C2616" s="12">
        <v>6</v>
      </c>
      <c r="D2616" s="12">
        <v>92</v>
      </c>
      <c r="E2616" s="13">
        <v>3</v>
      </c>
      <c r="F2616" s="12">
        <v>371</v>
      </c>
    </row>
    <row r="2617" spans="2:6" x14ac:dyDescent="0.4">
      <c r="B2617" s="12">
        <v>4</v>
      </c>
      <c r="C2617" s="12">
        <v>6</v>
      </c>
      <c r="D2617" s="12">
        <v>93</v>
      </c>
      <c r="E2617" s="13">
        <v>2</v>
      </c>
      <c r="F2617" s="12">
        <v>374</v>
      </c>
    </row>
    <row r="2618" spans="2:6" x14ac:dyDescent="0.4">
      <c r="B2618" s="12">
        <v>4</v>
      </c>
      <c r="C2618" s="12">
        <v>6</v>
      </c>
      <c r="D2618" s="12">
        <v>94</v>
      </c>
      <c r="E2618" s="13">
        <v>2</v>
      </c>
      <c r="F2618" s="12">
        <v>376</v>
      </c>
    </row>
    <row r="2619" spans="2:6" x14ac:dyDescent="0.4">
      <c r="B2619" s="12">
        <v>4</v>
      </c>
      <c r="C2619" s="12">
        <v>6</v>
      </c>
      <c r="D2619" s="12">
        <v>95</v>
      </c>
      <c r="E2619" s="13">
        <v>2</v>
      </c>
      <c r="F2619" s="12">
        <v>378</v>
      </c>
    </row>
    <row r="2620" spans="2:6" x14ac:dyDescent="0.4">
      <c r="B2620" s="12">
        <v>4</v>
      </c>
      <c r="C2620" s="12">
        <v>6</v>
      </c>
      <c r="D2620" s="12">
        <v>96</v>
      </c>
      <c r="E2620" s="13">
        <v>2</v>
      </c>
      <c r="F2620" s="12">
        <v>380</v>
      </c>
    </row>
    <row r="2621" spans="2:6" x14ac:dyDescent="0.4">
      <c r="B2621" s="12">
        <v>4</v>
      </c>
      <c r="C2621" s="12">
        <v>6</v>
      </c>
      <c r="D2621" s="12">
        <v>97</v>
      </c>
      <c r="E2621" s="13">
        <v>1</v>
      </c>
      <c r="F2621" s="12">
        <v>382</v>
      </c>
    </row>
    <row r="2622" spans="2:6" x14ac:dyDescent="0.4">
      <c r="B2622" s="12">
        <v>4</v>
      </c>
      <c r="C2622" s="12">
        <v>6</v>
      </c>
      <c r="D2622" s="12">
        <v>98</v>
      </c>
      <c r="E2622" s="13">
        <v>2</v>
      </c>
      <c r="F2622" s="12">
        <v>383</v>
      </c>
    </row>
    <row r="2623" spans="2:6" x14ac:dyDescent="0.4">
      <c r="B2623" s="12">
        <v>4</v>
      </c>
      <c r="C2623" s="12">
        <v>6</v>
      </c>
      <c r="D2623" s="12">
        <v>99</v>
      </c>
      <c r="E2623" s="13">
        <v>2</v>
      </c>
      <c r="F2623" s="12">
        <v>385</v>
      </c>
    </row>
    <row r="2624" spans="2:6" x14ac:dyDescent="0.4">
      <c r="B2624" s="12">
        <v>4</v>
      </c>
      <c r="C2624" s="12">
        <v>6</v>
      </c>
      <c r="D2624" s="12">
        <v>100</v>
      </c>
      <c r="E2624" s="13">
        <v>2</v>
      </c>
      <c r="F2624" s="12">
        <v>387</v>
      </c>
    </row>
    <row r="2625" spans="2:6" x14ac:dyDescent="0.4">
      <c r="B2625" s="10">
        <v>5</v>
      </c>
      <c r="C2625" s="10">
        <v>1</v>
      </c>
      <c r="D2625" s="10">
        <v>1</v>
      </c>
      <c r="E2625" s="11">
        <v>2</v>
      </c>
      <c r="F2625" s="10">
        <v>1</v>
      </c>
    </row>
    <row r="2626" spans="2:6" x14ac:dyDescent="0.4">
      <c r="B2626" s="10">
        <v>5</v>
      </c>
      <c r="C2626" s="10">
        <v>1</v>
      </c>
      <c r="D2626" s="10">
        <v>2</v>
      </c>
      <c r="E2626" s="11">
        <v>3</v>
      </c>
      <c r="F2626" s="10">
        <v>3</v>
      </c>
    </row>
    <row r="2627" spans="2:6" x14ac:dyDescent="0.4">
      <c r="B2627" s="10">
        <v>5</v>
      </c>
      <c r="C2627" s="10">
        <v>1</v>
      </c>
      <c r="D2627" s="10">
        <v>3</v>
      </c>
      <c r="E2627" s="11">
        <v>5</v>
      </c>
      <c r="F2627" s="10">
        <v>6</v>
      </c>
    </row>
    <row r="2628" spans="2:6" x14ac:dyDescent="0.4">
      <c r="B2628" s="10">
        <v>5</v>
      </c>
      <c r="C2628" s="10">
        <v>1</v>
      </c>
      <c r="D2628" s="10">
        <v>4</v>
      </c>
      <c r="E2628" s="11">
        <v>7</v>
      </c>
      <c r="F2628" s="10">
        <v>11</v>
      </c>
    </row>
    <row r="2629" spans="2:6" x14ac:dyDescent="0.4">
      <c r="B2629" s="10">
        <v>5</v>
      </c>
      <c r="C2629" s="10">
        <v>1</v>
      </c>
      <c r="D2629" s="10">
        <v>5</v>
      </c>
      <c r="E2629" s="11">
        <v>8</v>
      </c>
      <c r="F2629" s="10">
        <v>18</v>
      </c>
    </row>
    <row r="2630" spans="2:6" x14ac:dyDescent="0.4">
      <c r="B2630" s="10">
        <v>5</v>
      </c>
      <c r="C2630" s="10">
        <v>1</v>
      </c>
      <c r="D2630" s="10">
        <v>6</v>
      </c>
      <c r="E2630" s="11">
        <v>9</v>
      </c>
      <c r="F2630" s="10">
        <v>26</v>
      </c>
    </row>
    <row r="2631" spans="2:6" x14ac:dyDescent="0.4">
      <c r="B2631" s="10">
        <v>5</v>
      </c>
      <c r="C2631" s="10">
        <v>1</v>
      </c>
      <c r="D2631" s="10">
        <v>7</v>
      </c>
      <c r="E2631" s="11">
        <v>10</v>
      </c>
      <c r="F2631" s="10">
        <v>35</v>
      </c>
    </row>
    <row r="2632" spans="2:6" x14ac:dyDescent="0.4">
      <c r="B2632" s="10">
        <v>5</v>
      </c>
      <c r="C2632" s="10">
        <v>1</v>
      </c>
      <c r="D2632" s="10">
        <v>8</v>
      </c>
      <c r="E2632" s="11">
        <v>13</v>
      </c>
      <c r="F2632" s="10">
        <v>45</v>
      </c>
    </row>
    <row r="2633" spans="2:6" x14ac:dyDescent="0.4">
      <c r="B2633" s="10">
        <v>5</v>
      </c>
      <c r="C2633" s="10">
        <v>1</v>
      </c>
      <c r="D2633" s="10">
        <v>9</v>
      </c>
      <c r="E2633" s="11">
        <v>13</v>
      </c>
      <c r="F2633" s="10">
        <v>58</v>
      </c>
    </row>
    <row r="2634" spans="2:6" x14ac:dyDescent="0.4">
      <c r="B2634" s="10">
        <v>5</v>
      </c>
      <c r="C2634" s="10">
        <v>1</v>
      </c>
      <c r="D2634" s="10">
        <v>10</v>
      </c>
      <c r="E2634" s="11">
        <v>15</v>
      </c>
      <c r="F2634" s="10">
        <v>71</v>
      </c>
    </row>
    <row r="2635" spans="2:6" x14ac:dyDescent="0.4">
      <c r="B2635" s="10">
        <v>5</v>
      </c>
      <c r="C2635" s="10">
        <v>1</v>
      </c>
      <c r="D2635" s="10">
        <v>11</v>
      </c>
      <c r="E2635" s="11">
        <v>12</v>
      </c>
      <c r="F2635" s="10">
        <v>86</v>
      </c>
    </row>
    <row r="2636" spans="2:6" x14ac:dyDescent="0.4">
      <c r="B2636" s="10">
        <v>5</v>
      </c>
      <c r="C2636" s="10">
        <v>1</v>
      </c>
      <c r="D2636" s="10">
        <v>12</v>
      </c>
      <c r="E2636" s="11">
        <v>14</v>
      </c>
      <c r="F2636" s="10">
        <v>100</v>
      </c>
    </row>
    <row r="2637" spans="2:6" x14ac:dyDescent="0.4">
      <c r="B2637" s="10">
        <v>5</v>
      </c>
      <c r="C2637" s="10">
        <v>1</v>
      </c>
      <c r="D2637" s="10">
        <v>13</v>
      </c>
      <c r="E2637" s="11">
        <v>16</v>
      </c>
      <c r="F2637" s="10">
        <v>115</v>
      </c>
    </row>
    <row r="2638" spans="2:6" x14ac:dyDescent="0.4">
      <c r="B2638" s="10">
        <v>5</v>
      </c>
      <c r="C2638" s="10">
        <v>1</v>
      </c>
      <c r="D2638" s="10">
        <v>14</v>
      </c>
      <c r="E2638" s="11">
        <v>18</v>
      </c>
      <c r="F2638" s="10">
        <v>129</v>
      </c>
    </row>
    <row r="2639" spans="2:6" x14ac:dyDescent="0.4">
      <c r="B2639" s="12">
        <v>5</v>
      </c>
      <c r="C2639" s="12">
        <v>1</v>
      </c>
      <c r="D2639" s="12">
        <v>15</v>
      </c>
      <c r="E2639" s="13">
        <v>20</v>
      </c>
      <c r="F2639" s="12">
        <v>144</v>
      </c>
    </row>
    <row r="2640" spans="2:6" x14ac:dyDescent="0.4">
      <c r="B2640" s="12">
        <v>5</v>
      </c>
      <c r="C2640" s="12">
        <v>1</v>
      </c>
      <c r="D2640" s="12">
        <v>16</v>
      </c>
      <c r="E2640" s="13">
        <v>13</v>
      </c>
      <c r="F2640" s="12">
        <v>159</v>
      </c>
    </row>
    <row r="2641" spans="2:6" x14ac:dyDescent="0.4">
      <c r="B2641" s="12">
        <v>5</v>
      </c>
      <c r="C2641" s="12">
        <v>1</v>
      </c>
      <c r="D2641" s="12">
        <v>17</v>
      </c>
      <c r="E2641" s="13">
        <v>14</v>
      </c>
      <c r="F2641" s="12">
        <v>173</v>
      </c>
    </row>
    <row r="2642" spans="2:6" x14ac:dyDescent="0.4">
      <c r="B2642" s="12">
        <v>5</v>
      </c>
      <c r="C2642" s="12">
        <v>1</v>
      </c>
      <c r="D2642" s="12">
        <v>18</v>
      </c>
      <c r="E2642" s="13">
        <v>15</v>
      </c>
      <c r="F2642" s="12">
        <v>188</v>
      </c>
    </row>
    <row r="2643" spans="2:6" x14ac:dyDescent="0.4">
      <c r="B2643" s="12">
        <v>5</v>
      </c>
      <c r="C2643" s="12">
        <v>1</v>
      </c>
      <c r="D2643" s="12">
        <v>19</v>
      </c>
      <c r="E2643" s="13">
        <v>16</v>
      </c>
      <c r="F2643" s="12">
        <v>202</v>
      </c>
    </row>
    <row r="2644" spans="2:6" x14ac:dyDescent="0.4">
      <c r="B2644" s="12">
        <v>5</v>
      </c>
      <c r="C2644" s="12">
        <v>1</v>
      </c>
      <c r="D2644" s="12">
        <v>20</v>
      </c>
      <c r="E2644" s="13">
        <v>18</v>
      </c>
      <c r="F2644" s="12">
        <v>217</v>
      </c>
    </row>
    <row r="2645" spans="2:6" x14ac:dyDescent="0.4">
      <c r="B2645" s="12">
        <v>5</v>
      </c>
      <c r="C2645" s="12">
        <v>1</v>
      </c>
      <c r="D2645" s="12">
        <v>21</v>
      </c>
      <c r="E2645" s="13">
        <v>11</v>
      </c>
      <c r="F2645" s="12">
        <v>229</v>
      </c>
    </row>
    <row r="2646" spans="2:6" x14ac:dyDescent="0.4">
      <c r="B2646" s="12">
        <v>5</v>
      </c>
      <c r="C2646" s="12">
        <v>1</v>
      </c>
      <c r="D2646" s="12">
        <v>22</v>
      </c>
      <c r="E2646" s="13">
        <v>12</v>
      </c>
      <c r="F2646" s="12">
        <v>242</v>
      </c>
    </row>
    <row r="2647" spans="2:6" x14ac:dyDescent="0.4">
      <c r="B2647" s="12">
        <v>5</v>
      </c>
      <c r="C2647" s="12">
        <v>1</v>
      </c>
      <c r="D2647" s="12">
        <v>23</v>
      </c>
      <c r="E2647" s="13">
        <v>13</v>
      </c>
      <c r="F2647" s="12">
        <v>254</v>
      </c>
    </row>
    <row r="2648" spans="2:6" x14ac:dyDescent="0.4">
      <c r="B2648" s="12">
        <v>5</v>
      </c>
      <c r="C2648" s="12">
        <v>1</v>
      </c>
      <c r="D2648" s="12">
        <v>24</v>
      </c>
      <c r="E2648" s="13">
        <v>13</v>
      </c>
      <c r="F2648" s="12">
        <v>267</v>
      </c>
    </row>
    <row r="2649" spans="2:6" x14ac:dyDescent="0.4">
      <c r="B2649" s="12">
        <v>5</v>
      </c>
      <c r="C2649" s="12">
        <v>1</v>
      </c>
      <c r="D2649" s="12">
        <v>25</v>
      </c>
      <c r="E2649" s="13">
        <v>14</v>
      </c>
      <c r="F2649" s="12">
        <v>279</v>
      </c>
    </row>
    <row r="2650" spans="2:6" x14ac:dyDescent="0.4">
      <c r="B2650" s="12">
        <v>5</v>
      </c>
      <c r="C2650" s="12">
        <v>1</v>
      </c>
      <c r="D2650" s="12">
        <v>26</v>
      </c>
      <c r="E2650" s="13">
        <v>11</v>
      </c>
      <c r="F2650" s="12">
        <v>291</v>
      </c>
    </row>
    <row r="2651" spans="2:6" x14ac:dyDescent="0.4">
      <c r="B2651" s="12">
        <v>5</v>
      </c>
      <c r="C2651" s="12">
        <v>1</v>
      </c>
      <c r="D2651" s="12">
        <v>27</v>
      </c>
      <c r="E2651" s="13">
        <v>12</v>
      </c>
      <c r="F2651" s="12">
        <v>303</v>
      </c>
    </row>
    <row r="2652" spans="2:6" x14ac:dyDescent="0.4">
      <c r="B2652" s="12">
        <v>5</v>
      </c>
      <c r="C2652" s="12">
        <v>1</v>
      </c>
      <c r="D2652" s="12">
        <v>28</v>
      </c>
      <c r="E2652" s="13">
        <v>12</v>
      </c>
      <c r="F2652" s="12">
        <v>314</v>
      </c>
    </row>
    <row r="2653" spans="2:6" x14ac:dyDescent="0.4">
      <c r="B2653" s="12">
        <v>5</v>
      </c>
      <c r="C2653" s="12">
        <v>1</v>
      </c>
      <c r="D2653" s="12">
        <v>29</v>
      </c>
      <c r="E2653" s="13">
        <v>12</v>
      </c>
      <c r="F2653" s="12">
        <v>326</v>
      </c>
    </row>
    <row r="2654" spans="2:6" x14ac:dyDescent="0.4">
      <c r="B2654" s="12">
        <v>5</v>
      </c>
      <c r="C2654" s="12">
        <v>1</v>
      </c>
      <c r="D2654" s="12">
        <v>30</v>
      </c>
      <c r="E2654" s="13">
        <v>13</v>
      </c>
      <c r="F2654" s="12">
        <v>338</v>
      </c>
    </row>
    <row r="2655" spans="2:6" x14ac:dyDescent="0.4">
      <c r="B2655" s="12">
        <v>5</v>
      </c>
      <c r="C2655" s="12">
        <v>1</v>
      </c>
      <c r="D2655" s="12">
        <v>31</v>
      </c>
      <c r="E2655" s="13">
        <v>9</v>
      </c>
      <c r="F2655" s="12">
        <v>347</v>
      </c>
    </row>
    <row r="2656" spans="2:6" x14ac:dyDescent="0.4">
      <c r="B2656" s="12">
        <v>5</v>
      </c>
      <c r="C2656" s="12">
        <v>1</v>
      </c>
      <c r="D2656" s="12">
        <v>32</v>
      </c>
      <c r="E2656" s="13">
        <v>9</v>
      </c>
      <c r="F2656" s="12">
        <v>356</v>
      </c>
    </row>
    <row r="2657" spans="2:6" x14ac:dyDescent="0.4">
      <c r="B2657" s="12">
        <v>5</v>
      </c>
      <c r="C2657" s="12">
        <v>1</v>
      </c>
      <c r="D2657" s="12">
        <v>33</v>
      </c>
      <c r="E2657" s="13">
        <v>9</v>
      </c>
      <c r="F2657" s="12">
        <v>365</v>
      </c>
    </row>
    <row r="2658" spans="2:6" x14ac:dyDescent="0.4">
      <c r="B2658" s="12">
        <v>5</v>
      </c>
      <c r="C2658" s="12">
        <v>1</v>
      </c>
      <c r="D2658" s="12">
        <v>34</v>
      </c>
      <c r="E2658" s="13">
        <v>9</v>
      </c>
      <c r="F2658" s="12">
        <v>374</v>
      </c>
    </row>
    <row r="2659" spans="2:6" x14ac:dyDescent="0.4">
      <c r="B2659" s="12">
        <v>5</v>
      </c>
      <c r="C2659" s="12">
        <v>1</v>
      </c>
      <c r="D2659" s="12">
        <v>35</v>
      </c>
      <c r="E2659" s="13">
        <v>10</v>
      </c>
      <c r="F2659" s="12">
        <v>383</v>
      </c>
    </row>
    <row r="2660" spans="2:6" x14ac:dyDescent="0.4">
      <c r="B2660" s="12">
        <v>5</v>
      </c>
      <c r="C2660" s="12">
        <v>1</v>
      </c>
      <c r="D2660" s="12">
        <v>36</v>
      </c>
      <c r="E2660" s="13">
        <v>7</v>
      </c>
      <c r="F2660" s="12">
        <v>391</v>
      </c>
    </row>
    <row r="2661" spans="2:6" x14ac:dyDescent="0.4">
      <c r="B2661" s="12">
        <v>5</v>
      </c>
      <c r="C2661" s="12">
        <v>1</v>
      </c>
      <c r="D2661" s="12">
        <v>37</v>
      </c>
      <c r="E2661" s="13">
        <v>8</v>
      </c>
      <c r="F2661" s="12">
        <v>399</v>
      </c>
    </row>
    <row r="2662" spans="2:6" x14ac:dyDescent="0.4">
      <c r="B2662" s="12">
        <v>5</v>
      </c>
      <c r="C2662" s="12">
        <v>1</v>
      </c>
      <c r="D2662" s="12">
        <v>38</v>
      </c>
      <c r="E2662" s="13">
        <v>8</v>
      </c>
      <c r="F2662" s="12">
        <v>406</v>
      </c>
    </row>
    <row r="2663" spans="2:6" x14ac:dyDescent="0.4">
      <c r="B2663" s="12">
        <v>5</v>
      </c>
      <c r="C2663" s="12">
        <v>1</v>
      </c>
      <c r="D2663" s="12">
        <v>39</v>
      </c>
      <c r="E2663" s="13">
        <v>8</v>
      </c>
      <c r="F2663" s="12">
        <v>414</v>
      </c>
    </row>
    <row r="2664" spans="2:6" x14ac:dyDescent="0.4">
      <c r="B2664" s="12">
        <v>5</v>
      </c>
      <c r="C2664" s="12">
        <v>1</v>
      </c>
      <c r="D2664" s="12">
        <v>40</v>
      </c>
      <c r="E2664" s="13">
        <v>8</v>
      </c>
      <c r="F2664" s="12">
        <v>422</v>
      </c>
    </row>
    <row r="2665" spans="2:6" x14ac:dyDescent="0.4">
      <c r="B2665" s="12">
        <v>5</v>
      </c>
      <c r="C2665" s="12">
        <v>1</v>
      </c>
      <c r="D2665" s="12">
        <v>41</v>
      </c>
      <c r="E2665" s="13">
        <v>6</v>
      </c>
      <c r="F2665" s="12">
        <v>428</v>
      </c>
    </row>
    <row r="2666" spans="2:6" x14ac:dyDescent="0.4">
      <c r="B2666" s="12">
        <v>5</v>
      </c>
      <c r="C2666" s="12">
        <v>1</v>
      </c>
      <c r="D2666" s="12">
        <v>42</v>
      </c>
      <c r="E2666" s="13">
        <v>6</v>
      </c>
      <c r="F2666" s="12">
        <v>434</v>
      </c>
    </row>
    <row r="2667" spans="2:6" x14ac:dyDescent="0.4">
      <c r="B2667" s="12">
        <v>5</v>
      </c>
      <c r="C2667" s="12">
        <v>1</v>
      </c>
      <c r="D2667" s="12">
        <v>43</v>
      </c>
      <c r="E2667" s="13">
        <v>6</v>
      </c>
      <c r="F2667" s="12">
        <v>440</v>
      </c>
    </row>
    <row r="2668" spans="2:6" x14ac:dyDescent="0.4">
      <c r="B2668" s="12">
        <v>5</v>
      </c>
      <c r="C2668" s="12">
        <v>1</v>
      </c>
      <c r="D2668" s="12">
        <v>44</v>
      </c>
      <c r="E2668" s="13">
        <v>6</v>
      </c>
      <c r="F2668" s="12">
        <v>446</v>
      </c>
    </row>
    <row r="2669" spans="2:6" x14ac:dyDescent="0.4">
      <c r="B2669" s="12">
        <v>5</v>
      </c>
      <c r="C2669" s="12">
        <v>1</v>
      </c>
      <c r="D2669" s="12">
        <v>45</v>
      </c>
      <c r="E2669" s="13">
        <v>6</v>
      </c>
      <c r="F2669" s="12">
        <v>452</v>
      </c>
    </row>
    <row r="2670" spans="2:6" x14ac:dyDescent="0.4">
      <c r="B2670" s="12">
        <v>5</v>
      </c>
      <c r="C2670" s="12">
        <v>1</v>
      </c>
      <c r="D2670" s="12">
        <v>46</v>
      </c>
      <c r="E2670" s="13">
        <v>4</v>
      </c>
      <c r="F2670" s="12">
        <v>456</v>
      </c>
    </row>
    <row r="2671" spans="2:6" x14ac:dyDescent="0.4">
      <c r="B2671" s="12">
        <v>5</v>
      </c>
      <c r="C2671" s="12">
        <v>1</v>
      </c>
      <c r="D2671" s="12">
        <v>47</v>
      </c>
      <c r="E2671" s="13">
        <v>4</v>
      </c>
      <c r="F2671" s="12">
        <v>460</v>
      </c>
    </row>
    <row r="2672" spans="2:6" x14ac:dyDescent="0.4">
      <c r="B2672" s="12">
        <v>5</v>
      </c>
      <c r="C2672" s="12">
        <v>1</v>
      </c>
      <c r="D2672" s="12">
        <v>48</v>
      </c>
      <c r="E2672" s="13">
        <v>4</v>
      </c>
      <c r="F2672" s="12">
        <v>464</v>
      </c>
    </row>
    <row r="2673" spans="2:6" x14ac:dyDescent="0.4">
      <c r="B2673" s="12">
        <v>5</v>
      </c>
      <c r="C2673" s="12">
        <v>1</v>
      </c>
      <c r="D2673" s="12">
        <v>49</v>
      </c>
      <c r="E2673" s="13">
        <v>4</v>
      </c>
      <c r="F2673" s="12">
        <v>468</v>
      </c>
    </row>
    <row r="2674" spans="2:6" x14ac:dyDescent="0.4">
      <c r="B2674" s="12">
        <v>5</v>
      </c>
      <c r="C2674" s="12">
        <v>1</v>
      </c>
      <c r="D2674" s="12">
        <v>50</v>
      </c>
      <c r="E2674" s="13">
        <v>4</v>
      </c>
      <c r="F2674" s="12">
        <v>472</v>
      </c>
    </row>
    <row r="2675" spans="2:6" x14ac:dyDescent="0.4">
      <c r="B2675" s="12">
        <v>5</v>
      </c>
      <c r="C2675" s="12">
        <v>1</v>
      </c>
      <c r="D2675" s="12">
        <v>51</v>
      </c>
      <c r="E2675" s="156">
        <v>2</v>
      </c>
      <c r="F2675" s="155">
        <v>473</v>
      </c>
    </row>
    <row r="2676" spans="2:6" x14ac:dyDescent="0.4">
      <c r="B2676" s="12">
        <v>5</v>
      </c>
      <c r="C2676" s="12">
        <v>1</v>
      </c>
      <c r="D2676" s="12">
        <v>52</v>
      </c>
      <c r="E2676" s="156">
        <v>2</v>
      </c>
      <c r="F2676" s="155">
        <v>476</v>
      </c>
    </row>
    <row r="2677" spans="2:6" x14ac:dyDescent="0.4">
      <c r="B2677" s="12">
        <v>5</v>
      </c>
      <c r="C2677" s="12">
        <v>1</v>
      </c>
      <c r="D2677" s="12">
        <v>53</v>
      </c>
      <c r="E2677" s="156">
        <v>2</v>
      </c>
      <c r="F2677" s="155">
        <v>479</v>
      </c>
    </row>
    <row r="2678" spans="2:6" x14ac:dyDescent="0.4">
      <c r="B2678" s="12">
        <v>5</v>
      </c>
      <c r="C2678" s="12">
        <v>1</v>
      </c>
      <c r="D2678" s="12">
        <v>54</v>
      </c>
      <c r="E2678" s="156">
        <v>2</v>
      </c>
      <c r="F2678" s="155">
        <v>482</v>
      </c>
    </row>
    <row r="2679" spans="2:6" x14ac:dyDescent="0.4">
      <c r="B2679" s="12">
        <v>5</v>
      </c>
      <c r="C2679" s="12">
        <v>1</v>
      </c>
      <c r="D2679" s="12">
        <v>55</v>
      </c>
      <c r="E2679" s="156">
        <v>2</v>
      </c>
      <c r="F2679" s="155">
        <v>485</v>
      </c>
    </row>
    <row r="2680" spans="2:6" x14ac:dyDescent="0.4">
      <c r="B2680" s="12">
        <v>5</v>
      </c>
      <c r="C2680" s="12">
        <v>1</v>
      </c>
      <c r="D2680" s="12">
        <v>56</v>
      </c>
      <c r="E2680" s="156">
        <v>1</v>
      </c>
      <c r="F2680" s="155">
        <v>486</v>
      </c>
    </row>
    <row r="2681" spans="2:6" x14ac:dyDescent="0.4">
      <c r="B2681" s="12">
        <v>5</v>
      </c>
      <c r="C2681" s="12">
        <v>1</v>
      </c>
      <c r="D2681" s="12">
        <v>57</v>
      </c>
      <c r="E2681" s="156">
        <v>1</v>
      </c>
      <c r="F2681" s="155">
        <v>487</v>
      </c>
    </row>
    <row r="2682" spans="2:6" x14ac:dyDescent="0.4">
      <c r="B2682" s="12">
        <v>5</v>
      </c>
      <c r="C2682" s="12">
        <v>1</v>
      </c>
      <c r="D2682" s="12">
        <v>58</v>
      </c>
      <c r="E2682" s="156">
        <v>1</v>
      </c>
      <c r="F2682" s="155">
        <v>488</v>
      </c>
    </row>
    <row r="2683" spans="2:6" x14ac:dyDescent="0.4">
      <c r="B2683" s="12">
        <v>5</v>
      </c>
      <c r="C2683" s="12">
        <v>1</v>
      </c>
      <c r="D2683" s="12">
        <v>59</v>
      </c>
      <c r="E2683" s="156">
        <v>1</v>
      </c>
      <c r="F2683" s="155">
        <v>489</v>
      </c>
    </row>
    <row r="2684" spans="2:6" x14ac:dyDescent="0.4">
      <c r="B2684" s="12">
        <v>5</v>
      </c>
      <c r="C2684" s="12">
        <v>1</v>
      </c>
      <c r="D2684" s="12">
        <v>60</v>
      </c>
      <c r="E2684" s="156">
        <v>1</v>
      </c>
      <c r="F2684" s="155">
        <v>490</v>
      </c>
    </row>
    <row r="2685" spans="2:6" x14ac:dyDescent="0.4">
      <c r="B2685" s="12">
        <v>5</v>
      </c>
      <c r="C2685" s="12">
        <v>1</v>
      </c>
      <c r="D2685" s="12">
        <v>61</v>
      </c>
      <c r="E2685" s="156">
        <v>1</v>
      </c>
      <c r="F2685" s="155">
        <v>491</v>
      </c>
    </row>
    <row r="2686" spans="2:6" x14ac:dyDescent="0.4">
      <c r="B2686" s="12">
        <v>5</v>
      </c>
      <c r="C2686" s="12">
        <v>1</v>
      </c>
      <c r="D2686" s="12">
        <v>62</v>
      </c>
      <c r="E2686" s="156">
        <v>1</v>
      </c>
      <c r="F2686" s="155">
        <v>492</v>
      </c>
    </row>
    <row r="2687" spans="2:6" x14ac:dyDescent="0.4">
      <c r="B2687" s="12">
        <v>5</v>
      </c>
      <c r="C2687" s="12">
        <v>1</v>
      </c>
      <c r="D2687" s="12">
        <v>63</v>
      </c>
      <c r="E2687" s="156">
        <v>1</v>
      </c>
      <c r="F2687" s="155">
        <v>493</v>
      </c>
    </row>
    <row r="2688" spans="2:6" x14ac:dyDescent="0.4">
      <c r="B2688" s="12">
        <v>5</v>
      </c>
      <c r="C2688" s="12">
        <v>1</v>
      </c>
      <c r="D2688" s="12">
        <v>64</v>
      </c>
      <c r="E2688" s="156">
        <v>1</v>
      </c>
      <c r="F2688" s="155">
        <v>494</v>
      </c>
    </row>
    <row r="2689" spans="2:6" x14ac:dyDescent="0.4">
      <c r="B2689" s="12">
        <v>5</v>
      </c>
      <c r="C2689" s="12">
        <v>1</v>
      </c>
      <c r="D2689" s="12">
        <v>65</v>
      </c>
      <c r="E2689" s="13">
        <v>1</v>
      </c>
      <c r="F2689" s="12">
        <v>495</v>
      </c>
    </row>
    <row r="2690" spans="2:6" x14ac:dyDescent="0.4">
      <c r="B2690" s="12">
        <v>5</v>
      </c>
      <c r="C2690" s="12">
        <v>1</v>
      </c>
      <c r="D2690" s="12">
        <v>66</v>
      </c>
      <c r="E2690" s="13">
        <v>1</v>
      </c>
      <c r="F2690" s="12">
        <v>496</v>
      </c>
    </row>
    <row r="2691" spans="2:6" x14ac:dyDescent="0.4">
      <c r="B2691" s="12">
        <v>5</v>
      </c>
      <c r="C2691" s="12">
        <v>1</v>
      </c>
      <c r="D2691" s="12">
        <v>67</v>
      </c>
      <c r="E2691" s="13">
        <v>1</v>
      </c>
      <c r="F2691" s="12">
        <v>497</v>
      </c>
    </row>
    <row r="2692" spans="2:6" x14ac:dyDescent="0.4">
      <c r="B2692" s="12">
        <v>5</v>
      </c>
      <c r="C2692" s="12">
        <v>1</v>
      </c>
      <c r="D2692" s="12">
        <v>68</v>
      </c>
      <c r="E2692" s="13">
        <v>1</v>
      </c>
      <c r="F2692" s="12">
        <v>498</v>
      </c>
    </row>
    <row r="2693" spans="2:6" x14ac:dyDescent="0.4">
      <c r="B2693" s="12">
        <v>5</v>
      </c>
      <c r="C2693" s="12">
        <v>1</v>
      </c>
      <c r="D2693" s="12">
        <v>69</v>
      </c>
      <c r="E2693" s="13">
        <v>1</v>
      </c>
      <c r="F2693" s="12">
        <v>499</v>
      </c>
    </row>
    <row r="2694" spans="2:6" x14ac:dyDescent="0.4">
      <c r="B2694" s="12">
        <v>5</v>
      </c>
      <c r="C2694" s="12">
        <v>1</v>
      </c>
      <c r="D2694" s="12">
        <v>70</v>
      </c>
      <c r="E2694" s="13">
        <v>1</v>
      </c>
      <c r="F2694" s="12">
        <v>500</v>
      </c>
    </row>
    <row r="2695" spans="2:6" x14ac:dyDescent="0.4">
      <c r="B2695" s="10">
        <v>5</v>
      </c>
      <c r="C2695" s="10">
        <v>2</v>
      </c>
      <c r="D2695" s="10">
        <v>1</v>
      </c>
      <c r="E2695" s="11">
        <v>2</v>
      </c>
      <c r="F2695" s="10">
        <v>1</v>
      </c>
    </row>
    <row r="2696" spans="2:6" x14ac:dyDescent="0.4">
      <c r="B2696" s="10">
        <v>5</v>
      </c>
      <c r="C2696" s="10">
        <v>2</v>
      </c>
      <c r="D2696" s="10">
        <v>2</v>
      </c>
      <c r="E2696" s="11">
        <v>3</v>
      </c>
      <c r="F2696" s="10">
        <v>3</v>
      </c>
    </row>
    <row r="2697" spans="2:6" x14ac:dyDescent="0.4">
      <c r="B2697" s="10">
        <v>5</v>
      </c>
      <c r="C2697" s="10">
        <v>2</v>
      </c>
      <c r="D2697" s="10">
        <v>3</v>
      </c>
      <c r="E2697" s="11">
        <v>5</v>
      </c>
      <c r="F2697" s="10">
        <v>6</v>
      </c>
    </row>
    <row r="2698" spans="2:6" x14ac:dyDescent="0.4">
      <c r="B2698" s="10">
        <v>5</v>
      </c>
      <c r="C2698" s="10">
        <v>2</v>
      </c>
      <c r="D2698" s="10">
        <v>4</v>
      </c>
      <c r="E2698" s="11">
        <v>6</v>
      </c>
      <c r="F2698" s="10">
        <v>11</v>
      </c>
    </row>
    <row r="2699" spans="2:6" x14ac:dyDescent="0.4">
      <c r="B2699" s="10">
        <v>5</v>
      </c>
      <c r="C2699" s="10">
        <v>2</v>
      </c>
      <c r="D2699" s="10">
        <v>5</v>
      </c>
      <c r="E2699" s="11">
        <v>7</v>
      </c>
      <c r="F2699" s="10">
        <v>17</v>
      </c>
    </row>
    <row r="2700" spans="2:6" x14ac:dyDescent="0.4">
      <c r="B2700" s="10">
        <v>5</v>
      </c>
      <c r="C2700" s="10">
        <v>2</v>
      </c>
      <c r="D2700" s="10">
        <v>6</v>
      </c>
      <c r="E2700" s="11">
        <v>9</v>
      </c>
      <c r="F2700" s="10">
        <v>24</v>
      </c>
    </row>
    <row r="2701" spans="2:6" x14ac:dyDescent="0.4">
      <c r="B2701" s="10">
        <v>5</v>
      </c>
      <c r="C2701" s="10">
        <v>2</v>
      </c>
      <c r="D2701" s="10">
        <v>7</v>
      </c>
      <c r="E2701" s="11">
        <v>10</v>
      </c>
      <c r="F2701" s="10">
        <v>33</v>
      </c>
    </row>
    <row r="2702" spans="2:6" x14ac:dyDescent="0.4">
      <c r="B2702" s="10">
        <v>5</v>
      </c>
      <c r="C2702" s="10">
        <v>2</v>
      </c>
      <c r="D2702" s="10">
        <v>8</v>
      </c>
      <c r="E2702" s="11">
        <v>11</v>
      </c>
      <c r="F2702" s="10">
        <v>43</v>
      </c>
    </row>
    <row r="2703" spans="2:6" x14ac:dyDescent="0.4">
      <c r="B2703" s="10">
        <v>5</v>
      </c>
      <c r="C2703" s="10">
        <v>2</v>
      </c>
      <c r="D2703" s="10">
        <v>9</v>
      </c>
      <c r="E2703" s="11">
        <v>13</v>
      </c>
      <c r="F2703" s="10">
        <v>54</v>
      </c>
    </row>
    <row r="2704" spans="2:6" x14ac:dyDescent="0.4">
      <c r="B2704" s="10">
        <v>5</v>
      </c>
      <c r="C2704" s="10">
        <v>2</v>
      </c>
      <c r="D2704" s="10">
        <v>10</v>
      </c>
      <c r="E2704" s="11">
        <v>7</v>
      </c>
      <c r="F2704" s="10">
        <v>67</v>
      </c>
    </row>
    <row r="2705" spans="2:6" x14ac:dyDescent="0.4">
      <c r="B2705" s="10">
        <v>5</v>
      </c>
      <c r="C2705" s="10">
        <v>2</v>
      </c>
      <c r="D2705" s="10">
        <v>11</v>
      </c>
      <c r="E2705" s="11">
        <v>13</v>
      </c>
      <c r="F2705" s="10">
        <v>74</v>
      </c>
    </row>
    <row r="2706" spans="2:6" x14ac:dyDescent="0.4">
      <c r="B2706" s="10">
        <v>5</v>
      </c>
      <c r="C2706" s="10">
        <v>2</v>
      </c>
      <c r="D2706" s="10">
        <v>12</v>
      </c>
      <c r="E2706" s="11">
        <v>16</v>
      </c>
      <c r="F2706" s="10">
        <v>91</v>
      </c>
    </row>
    <row r="2707" spans="2:6" x14ac:dyDescent="0.4">
      <c r="B2707" s="10">
        <v>5</v>
      </c>
      <c r="C2707" s="10">
        <v>2</v>
      </c>
      <c r="D2707" s="10">
        <v>13</v>
      </c>
      <c r="E2707" s="11">
        <v>18</v>
      </c>
      <c r="F2707" s="10">
        <v>108</v>
      </c>
    </row>
    <row r="2708" spans="2:6" x14ac:dyDescent="0.4">
      <c r="B2708" s="10">
        <v>5</v>
      </c>
      <c r="C2708" s="10">
        <v>2</v>
      </c>
      <c r="D2708" s="10">
        <v>14</v>
      </c>
      <c r="E2708" s="11">
        <v>21</v>
      </c>
      <c r="F2708" s="10">
        <v>125</v>
      </c>
    </row>
    <row r="2709" spans="2:6" x14ac:dyDescent="0.4">
      <c r="B2709" s="12">
        <v>5</v>
      </c>
      <c r="C2709" s="12">
        <v>2</v>
      </c>
      <c r="D2709" s="12">
        <v>15</v>
      </c>
      <c r="E2709" s="13">
        <v>24</v>
      </c>
      <c r="F2709" s="12">
        <v>142</v>
      </c>
    </row>
    <row r="2710" spans="2:6" x14ac:dyDescent="0.4">
      <c r="B2710" s="12">
        <v>5</v>
      </c>
      <c r="C2710" s="12">
        <v>2</v>
      </c>
      <c r="D2710" s="12">
        <v>16</v>
      </c>
      <c r="E2710" s="13">
        <v>11</v>
      </c>
      <c r="F2710" s="12">
        <v>155</v>
      </c>
    </row>
    <row r="2711" spans="2:6" x14ac:dyDescent="0.4">
      <c r="B2711" s="12">
        <v>5</v>
      </c>
      <c r="C2711" s="12">
        <v>2</v>
      </c>
      <c r="D2711" s="12">
        <v>17</v>
      </c>
      <c r="E2711" s="13">
        <v>12</v>
      </c>
      <c r="F2711" s="12">
        <v>168</v>
      </c>
    </row>
    <row r="2712" spans="2:6" x14ac:dyDescent="0.4">
      <c r="B2712" s="12">
        <v>5</v>
      </c>
      <c r="C2712" s="12">
        <v>2</v>
      </c>
      <c r="D2712" s="12">
        <v>18</v>
      </c>
      <c r="E2712" s="13">
        <v>13</v>
      </c>
      <c r="F2712" s="12">
        <v>180</v>
      </c>
    </row>
    <row r="2713" spans="2:6" x14ac:dyDescent="0.4">
      <c r="B2713" s="12">
        <v>5</v>
      </c>
      <c r="C2713" s="12">
        <v>2</v>
      </c>
      <c r="D2713" s="12">
        <v>19</v>
      </c>
      <c r="E2713" s="13">
        <v>14</v>
      </c>
      <c r="F2713" s="12">
        <v>193</v>
      </c>
    </row>
    <row r="2714" spans="2:6" x14ac:dyDescent="0.4">
      <c r="B2714" s="12">
        <v>5</v>
      </c>
      <c r="C2714" s="12">
        <v>2</v>
      </c>
      <c r="D2714" s="12">
        <v>20</v>
      </c>
      <c r="E2714" s="13">
        <v>15</v>
      </c>
      <c r="F2714" s="12">
        <v>206</v>
      </c>
    </row>
    <row r="2715" spans="2:6" x14ac:dyDescent="0.4">
      <c r="B2715" s="12">
        <v>5</v>
      </c>
      <c r="C2715" s="12">
        <v>2</v>
      </c>
      <c r="D2715" s="12">
        <v>21</v>
      </c>
      <c r="E2715" s="13">
        <v>7</v>
      </c>
      <c r="F2715" s="12">
        <v>218</v>
      </c>
    </row>
    <row r="2716" spans="2:6" x14ac:dyDescent="0.4">
      <c r="B2716" s="12">
        <v>5</v>
      </c>
      <c r="C2716" s="12">
        <v>2</v>
      </c>
      <c r="D2716" s="12">
        <v>22</v>
      </c>
      <c r="E2716" s="13">
        <v>8</v>
      </c>
      <c r="F2716" s="12">
        <v>230</v>
      </c>
    </row>
    <row r="2717" spans="2:6" x14ac:dyDescent="0.4">
      <c r="B2717" s="12">
        <v>5</v>
      </c>
      <c r="C2717" s="12">
        <v>2</v>
      </c>
      <c r="D2717" s="12">
        <v>23</v>
      </c>
      <c r="E2717" s="13">
        <v>8</v>
      </c>
      <c r="F2717" s="12">
        <v>242</v>
      </c>
    </row>
    <row r="2718" spans="2:6" x14ac:dyDescent="0.4">
      <c r="B2718" s="12">
        <v>5</v>
      </c>
      <c r="C2718" s="12">
        <v>2</v>
      </c>
      <c r="D2718" s="12">
        <v>24</v>
      </c>
      <c r="E2718" s="13">
        <v>9</v>
      </c>
      <c r="F2718" s="12">
        <v>254</v>
      </c>
    </row>
    <row r="2719" spans="2:6" x14ac:dyDescent="0.4">
      <c r="B2719" s="12">
        <v>5</v>
      </c>
      <c r="C2719" s="12">
        <v>2</v>
      </c>
      <c r="D2719" s="12">
        <v>25</v>
      </c>
      <c r="E2719" s="13">
        <v>9</v>
      </c>
      <c r="F2719" s="12">
        <v>266</v>
      </c>
    </row>
    <row r="2720" spans="2:6" x14ac:dyDescent="0.4">
      <c r="B2720" s="12">
        <v>5</v>
      </c>
      <c r="C2720" s="12">
        <v>2</v>
      </c>
      <c r="D2720" s="12">
        <v>26</v>
      </c>
      <c r="E2720" s="13">
        <v>9</v>
      </c>
      <c r="F2720" s="12">
        <v>275</v>
      </c>
    </row>
    <row r="2721" spans="2:6" x14ac:dyDescent="0.4">
      <c r="B2721" s="12">
        <v>5</v>
      </c>
      <c r="C2721" s="12">
        <v>2</v>
      </c>
      <c r="D2721" s="12">
        <v>27</v>
      </c>
      <c r="E2721" s="13">
        <v>9</v>
      </c>
      <c r="F2721" s="12">
        <v>284</v>
      </c>
    </row>
    <row r="2722" spans="2:6" x14ac:dyDescent="0.4">
      <c r="B2722" s="12">
        <v>5</v>
      </c>
      <c r="C2722" s="12">
        <v>2</v>
      </c>
      <c r="D2722" s="12">
        <v>28</v>
      </c>
      <c r="E2722" s="13">
        <v>9</v>
      </c>
      <c r="F2722" s="12">
        <v>294</v>
      </c>
    </row>
    <row r="2723" spans="2:6" x14ac:dyDescent="0.4">
      <c r="B2723" s="12">
        <v>5</v>
      </c>
      <c r="C2723" s="12">
        <v>2</v>
      </c>
      <c r="D2723" s="12">
        <v>29</v>
      </c>
      <c r="E2723" s="13">
        <v>10</v>
      </c>
      <c r="F2723" s="12">
        <v>303</v>
      </c>
    </row>
    <row r="2724" spans="2:6" x14ac:dyDescent="0.4">
      <c r="B2724" s="12">
        <v>5</v>
      </c>
      <c r="C2724" s="12">
        <v>2</v>
      </c>
      <c r="D2724" s="12">
        <v>30</v>
      </c>
      <c r="E2724" s="13">
        <v>10</v>
      </c>
      <c r="F2724" s="12">
        <v>312</v>
      </c>
    </row>
    <row r="2725" spans="2:6" x14ac:dyDescent="0.4">
      <c r="B2725" s="12">
        <v>5</v>
      </c>
      <c r="C2725" s="12">
        <v>2</v>
      </c>
      <c r="D2725" s="12">
        <v>31</v>
      </c>
      <c r="E2725" s="13">
        <v>8</v>
      </c>
      <c r="F2725" s="12">
        <v>320</v>
      </c>
    </row>
    <row r="2726" spans="2:6" x14ac:dyDescent="0.4">
      <c r="B2726" s="12">
        <v>5</v>
      </c>
      <c r="C2726" s="12">
        <v>2</v>
      </c>
      <c r="D2726" s="12">
        <v>32</v>
      </c>
      <c r="E2726" s="13">
        <v>8</v>
      </c>
      <c r="F2726" s="12">
        <v>328</v>
      </c>
    </row>
    <row r="2727" spans="2:6" x14ac:dyDescent="0.4">
      <c r="B2727" s="12">
        <v>5</v>
      </c>
      <c r="C2727" s="12">
        <v>2</v>
      </c>
      <c r="D2727" s="12">
        <v>33</v>
      </c>
      <c r="E2727" s="13">
        <v>8</v>
      </c>
      <c r="F2727" s="12">
        <v>336</v>
      </c>
    </row>
    <row r="2728" spans="2:6" x14ac:dyDescent="0.4">
      <c r="B2728" s="12">
        <v>5</v>
      </c>
      <c r="C2728" s="12">
        <v>2</v>
      </c>
      <c r="D2728" s="12">
        <v>34</v>
      </c>
      <c r="E2728" s="13">
        <v>8</v>
      </c>
      <c r="F2728" s="12">
        <v>344</v>
      </c>
    </row>
    <row r="2729" spans="2:6" x14ac:dyDescent="0.4">
      <c r="B2729" s="12">
        <v>5</v>
      </c>
      <c r="C2729" s="12">
        <v>2</v>
      </c>
      <c r="D2729" s="12">
        <v>35</v>
      </c>
      <c r="E2729" s="13">
        <v>8</v>
      </c>
      <c r="F2729" s="12">
        <v>352</v>
      </c>
    </row>
    <row r="2730" spans="2:6" x14ac:dyDescent="0.4">
      <c r="B2730" s="12">
        <v>5</v>
      </c>
      <c r="C2730" s="12">
        <v>2</v>
      </c>
      <c r="D2730" s="12">
        <v>36</v>
      </c>
      <c r="E2730" s="13">
        <v>6</v>
      </c>
      <c r="F2730" s="12">
        <v>359</v>
      </c>
    </row>
    <row r="2731" spans="2:6" x14ac:dyDescent="0.4">
      <c r="B2731" s="12">
        <v>5</v>
      </c>
      <c r="C2731" s="12">
        <v>2</v>
      </c>
      <c r="D2731" s="12">
        <v>37</v>
      </c>
      <c r="E2731" s="13">
        <v>7</v>
      </c>
      <c r="F2731" s="12">
        <v>366</v>
      </c>
    </row>
    <row r="2732" spans="2:6" x14ac:dyDescent="0.4">
      <c r="B2732" s="12">
        <v>5</v>
      </c>
      <c r="C2732" s="12">
        <v>2</v>
      </c>
      <c r="D2732" s="12">
        <v>38</v>
      </c>
      <c r="E2732" s="13">
        <v>7</v>
      </c>
      <c r="F2732" s="12">
        <v>372</v>
      </c>
    </row>
    <row r="2733" spans="2:6" x14ac:dyDescent="0.4">
      <c r="B2733" s="12">
        <v>5</v>
      </c>
      <c r="C2733" s="12">
        <v>2</v>
      </c>
      <c r="D2733" s="12">
        <v>39</v>
      </c>
      <c r="E2733" s="13">
        <v>7</v>
      </c>
      <c r="F2733" s="12">
        <v>379</v>
      </c>
    </row>
    <row r="2734" spans="2:6" x14ac:dyDescent="0.4">
      <c r="B2734" s="12">
        <v>5</v>
      </c>
      <c r="C2734" s="12">
        <v>2</v>
      </c>
      <c r="D2734" s="12">
        <v>40</v>
      </c>
      <c r="E2734" s="13">
        <v>7</v>
      </c>
      <c r="F2734" s="12">
        <v>386</v>
      </c>
    </row>
    <row r="2735" spans="2:6" x14ac:dyDescent="0.4">
      <c r="B2735" s="12">
        <v>5</v>
      </c>
      <c r="C2735" s="12">
        <v>2</v>
      </c>
      <c r="D2735" s="12">
        <v>41</v>
      </c>
      <c r="E2735" s="13">
        <v>5</v>
      </c>
      <c r="F2735" s="12">
        <v>391</v>
      </c>
    </row>
    <row r="2736" spans="2:6" x14ac:dyDescent="0.4">
      <c r="B2736" s="12">
        <v>5</v>
      </c>
      <c r="C2736" s="12">
        <v>2</v>
      </c>
      <c r="D2736" s="12">
        <v>42</v>
      </c>
      <c r="E2736" s="13">
        <v>5</v>
      </c>
      <c r="F2736" s="12">
        <v>396</v>
      </c>
    </row>
    <row r="2737" spans="2:6" x14ac:dyDescent="0.4">
      <c r="B2737" s="12">
        <v>5</v>
      </c>
      <c r="C2737" s="12">
        <v>2</v>
      </c>
      <c r="D2737" s="12">
        <v>43</v>
      </c>
      <c r="E2737" s="13">
        <v>5</v>
      </c>
      <c r="F2737" s="12">
        <v>401</v>
      </c>
    </row>
    <row r="2738" spans="2:6" x14ac:dyDescent="0.4">
      <c r="B2738" s="12">
        <v>5</v>
      </c>
      <c r="C2738" s="12">
        <v>2</v>
      </c>
      <c r="D2738" s="12">
        <v>44</v>
      </c>
      <c r="E2738" s="13">
        <v>5</v>
      </c>
      <c r="F2738" s="12">
        <v>406</v>
      </c>
    </row>
    <row r="2739" spans="2:6" x14ac:dyDescent="0.4">
      <c r="B2739" s="12">
        <v>5</v>
      </c>
      <c r="C2739" s="12">
        <v>2</v>
      </c>
      <c r="D2739" s="12">
        <v>45</v>
      </c>
      <c r="E2739" s="13">
        <v>5</v>
      </c>
      <c r="F2739" s="12">
        <v>411</v>
      </c>
    </row>
    <row r="2740" spans="2:6" x14ac:dyDescent="0.4">
      <c r="B2740" s="12">
        <v>5</v>
      </c>
      <c r="C2740" s="12">
        <v>2</v>
      </c>
      <c r="D2740" s="12">
        <v>46</v>
      </c>
      <c r="E2740" s="13">
        <v>4</v>
      </c>
      <c r="F2740" s="12">
        <v>415</v>
      </c>
    </row>
    <row r="2741" spans="2:6" x14ac:dyDescent="0.4">
      <c r="B2741" s="12">
        <v>5</v>
      </c>
      <c r="C2741" s="12">
        <v>2</v>
      </c>
      <c r="D2741" s="12">
        <v>47</v>
      </c>
      <c r="E2741" s="13">
        <v>4</v>
      </c>
      <c r="F2741" s="12">
        <v>419</v>
      </c>
    </row>
    <row r="2742" spans="2:6" x14ac:dyDescent="0.4">
      <c r="B2742" s="12">
        <v>5</v>
      </c>
      <c r="C2742" s="12">
        <v>2</v>
      </c>
      <c r="D2742" s="12">
        <v>48</v>
      </c>
      <c r="E2742" s="13">
        <v>4</v>
      </c>
      <c r="F2742" s="12">
        <v>423</v>
      </c>
    </row>
    <row r="2743" spans="2:6" x14ac:dyDescent="0.4">
      <c r="B2743" s="12">
        <v>5</v>
      </c>
      <c r="C2743" s="12">
        <v>2</v>
      </c>
      <c r="D2743" s="12">
        <v>49</v>
      </c>
      <c r="E2743" s="13">
        <v>4</v>
      </c>
      <c r="F2743" s="12">
        <v>427</v>
      </c>
    </row>
    <row r="2744" spans="2:6" x14ac:dyDescent="0.4">
      <c r="B2744" s="12">
        <v>5</v>
      </c>
      <c r="C2744" s="12">
        <v>2</v>
      </c>
      <c r="D2744" s="12">
        <v>50</v>
      </c>
      <c r="E2744" s="13">
        <v>4</v>
      </c>
      <c r="F2744" s="12">
        <v>431</v>
      </c>
    </row>
    <row r="2745" spans="2:6" x14ac:dyDescent="0.4">
      <c r="B2745" s="12">
        <v>5</v>
      </c>
      <c r="C2745" s="12">
        <v>2</v>
      </c>
      <c r="D2745" s="12">
        <v>51</v>
      </c>
      <c r="E2745" s="158">
        <v>4</v>
      </c>
      <c r="F2745" s="157">
        <v>435</v>
      </c>
    </row>
    <row r="2746" spans="2:6" x14ac:dyDescent="0.4">
      <c r="B2746" s="12">
        <v>5</v>
      </c>
      <c r="C2746" s="12">
        <v>2</v>
      </c>
      <c r="D2746" s="12">
        <v>52</v>
      </c>
      <c r="E2746" s="158">
        <v>4</v>
      </c>
      <c r="F2746" s="157">
        <v>439</v>
      </c>
    </row>
    <row r="2747" spans="2:6" x14ac:dyDescent="0.4">
      <c r="B2747" s="12">
        <v>5</v>
      </c>
      <c r="C2747" s="12">
        <v>2</v>
      </c>
      <c r="D2747" s="12">
        <v>53</v>
      </c>
      <c r="E2747" s="158">
        <v>4</v>
      </c>
      <c r="F2747" s="157">
        <v>443</v>
      </c>
    </row>
    <row r="2748" spans="2:6" x14ac:dyDescent="0.4">
      <c r="B2748" s="12">
        <v>5</v>
      </c>
      <c r="C2748" s="12">
        <v>2</v>
      </c>
      <c r="D2748" s="12">
        <v>54</v>
      </c>
      <c r="E2748" s="158">
        <v>4</v>
      </c>
      <c r="F2748" s="157">
        <v>447</v>
      </c>
    </row>
    <row r="2749" spans="2:6" x14ac:dyDescent="0.4">
      <c r="B2749" s="12">
        <v>5</v>
      </c>
      <c r="C2749" s="12">
        <v>2</v>
      </c>
      <c r="D2749" s="12">
        <v>55</v>
      </c>
      <c r="E2749" s="158">
        <v>4</v>
      </c>
      <c r="F2749" s="157">
        <v>451</v>
      </c>
    </row>
    <row r="2750" spans="2:6" x14ac:dyDescent="0.4">
      <c r="B2750" s="12">
        <v>5</v>
      </c>
      <c r="C2750" s="12">
        <v>2</v>
      </c>
      <c r="D2750" s="12">
        <v>56</v>
      </c>
      <c r="E2750" s="158">
        <v>2</v>
      </c>
      <c r="F2750" s="157">
        <v>455</v>
      </c>
    </row>
    <row r="2751" spans="2:6" x14ac:dyDescent="0.4">
      <c r="B2751" s="12">
        <v>5</v>
      </c>
      <c r="C2751" s="12">
        <v>2</v>
      </c>
      <c r="D2751" s="12">
        <v>57</v>
      </c>
      <c r="E2751" s="158">
        <v>2</v>
      </c>
      <c r="F2751" s="157">
        <v>457</v>
      </c>
    </row>
    <row r="2752" spans="2:6" x14ac:dyDescent="0.4">
      <c r="B2752" s="12">
        <v>5</v>
      </c>
      <c r="C2752" s="12">
        <v>2</v>
      </c>
      <c r="D2752" s="12">
        <v>58</v>
      </c>
      <c r="E2752" s="158">
        <v>2</v>
      </c>
      <c r="F2752" s="157">
        <v>459</v>
      </c>
    </row>
    <row r="2753" spans="2:11" x14ac:dyDescent="0.4">
      <c r="B2753" s="12">
        <v>5</v>
      </c>
      <c r="C2753" s="12">
        <v>2</v>
      </c>
      <c r="D2753" s="12">
        <v>59</v>
      </c>
      <c r="E2753" s="158">
        <v>2</v>
      </c>
      <c r="F2753" s="157">
        <v>461</v>
      </c>
    </row>
    <row r="2754" spans="2:11" x14ac:dyDescent="0.4">
      <c r="B2754" s="12">
        <v>5</v>
      </c>
      <c r="C2754" s="12">
        <v>2</v>
      </c>
      <c r="D2754" s="12">
        <v>60</v>
      </c>
      <c r="E2754" s="158">
        <v>2</v>
      </c>
      <c r="F2754" s="157">
        <v>463</v>
      </c>
    </row>
    <row r="2755" spans="2:11" x14ac:dyDescent="0.4">
      <c r="B2755" s="12">
        <v>5</v>
      </c>
      <c r="C2755" s="12">
        <v>2</v>
      </c>
      <c r="D2755" s="12">
        <v>61</v>
      </c>
      <c r="E2755" s="158">
        <v>2</v>
      </c>
      <c r="F2755" s="157">
        <v>465</v>
      </c>
    </row>
    <row r="2756" spans="2:11" x14ac:dyDescent="0.4">
      <c r="B2756" s="12">
        <v>5</v>
      </c>
      <c r="C2756" s="12">
        <v>2</v>
      </c>
      <c r="D2756" s="12">
        <v>62</v>
      </c>
      <c r="E2756" s="13">
        <v>2</v>
      </c>
      <c r="F2756" s="12">
        <v>467</v>
      </c>
    </row>
    <row r="2757" spans="2:11" x14ac:dyDescent="0.4">
      <c r="B2757" s="12">
        <v>5</v>
      </c>
      <c r="C2757" s="12">
        <v>2</v>
      </c>
      <c r="D2757" s="12">
        <v>63</v>
      </c>
      <c r="E2757" s="13">
        <v>2</v>
      </c>
      <c r="F2757" s="12">
        <v>469</v>
      </c>
    </row>
    <row r="2758" spans="2:11" x14ac:dyDescent="0.4">
      <c r="B2758" s="12">
        <v>5</v>
      </c>
      <c r="C2758" s="12">
        <v>2</v>
      </c>
      <c r="D2758" s="12">
        <v>64</v>
      </c>
      <c r="E2758" s="13">
        <v>2</v>
      </c>
      <c r="F2758" s="12">
        <v>471</v>
      </c>
    </row>
    <row r="2759" spans="2:11" x14ac:dyDescent="0.4">
      <c r="B2759" s="12">
        <v>5</v>
      </c>
      <c r="C2759" s="12">
        <v>2</v>
      </c>
      <c r="D2759" s="12">
        <v>65</v>
      </c>
      <c r="E2759" s="13">
        <v>2</v>
      </c>
      <c r="F2759" s="12">
        <v>472</v>
      </c>
    </row>
    <row r="2760" spans="2:11" x14ac:dyDescent="0.4">
      <c r="B2760" s="12">
        <v>5</v>
      </c>
      <c r="C2760" s="12">
        <v>2</v>
      </c>
      <c r="D2760" s="12">
        <v>66</v>
      </c>
      <c r="E2760" s="13">
        <v>1</v>
      </c>
      <c r="F2760" s="12">
        <v>473</v>
      </c>
    </row>
    <row r="2761" spans="2:11" x14ac:dyDescent="0.4">
      <c r="B2761" s="12">
        <v>5</v>
      </c>
      <c r="C2761" s="12">
        <v>2</v>
      </c>
      <c r="D2761" s="12">
        <v>67</v>
      </c>
      <c r="E2761" s="13">
        <v>1</v>
      </c>
      <c r="F2761" s="12">
        <v>478</v>
      </c>
    </row>
    <row r="2762" spans="2:11" x14ac:dyDescent="0.4">
      <c r="B2762" s="12">
        <v>5</v>
      </c>
      <c r="C2762" s="12">
        <v>2</v>
      </c>
      <c r="D2762" s="12">
        <v>68</v>
      </c>
      <c r="E2762" s="13">
        <v>1</v>
      </c>
      <c r="F2762" s="12">
        <v>479</v>
      </c>
    </row>
    <row r="2763" spans="2:11" x14ac:dyDescent="0.4">
      <c r="B2763" s="12">
        <v>5</v>
      </c>
      <c r="C2763" s="12">
        <v>2</v>
      </c>
      <c r="D2763" s="12">
        <v>69</v>
      </c>
      <c r="E2763" s="13">
        <v>1</v>
      </c>
      <c r="F2763" s="12">
        <v>480</v>
      </c>
    </row>
    <row r="2764" spans="2:11" x14ac:dyDescent="0.4">
      <c r="B2764" s="12">
        <v>5</v>
      </c>
      <c r="C2764" s="12">
        <v>2</v>
      </c>
      <c r="D2764" s="12">
        <v>70</v>
      </c>
      <c r="E2764" s="13">
        <v>1</v>
      </c>
      <c r="F2764" s="12">
        <v>481</v>
      </c>
    </row>
    <row r="2765" spans="2:11" x14ac:dyDescent="0.4">
      <c r="B2765" s="10">
        <v>5</v>
      </c>
      <c r="C2765" s="10">
        <v>3</v>
      </c>
      <c r="D2765" s="10">
        <v>1</v>
      </c>
      <c r="E2765" s="11">
        <v>1</v>
      </c>
      <c r="F2765" s="10">
        <v>0</v>
      </c>
      <c r="K2765" s="1">
        <v>2</v>
      </c>
    </row>
    <row r="2766" spans="2:11" x14ac:dyDescent="0.4">
      <c r="B2766" s="10">
        <v>5</v>
      </c>
      <c r="C2766" s="10">
        <v>3</v>
      </c>
      <c r="D2766" s="10">
        <v>2</v>
      </c>
      <c r="E2766" s="11">
        <v>2</v>
      </c>
      <c r="F2766" s="10">
        <v>1</v>
      </c>
    </row>
    <row r="2767" spans="2:11" x14ac:dyDescent="0.4">
      <c r="B2767" s="10">
        <v>5</v>
      </c>
      <c r="C2767" s="10">
        <v>3</v>
      </c>
      <c r="D2767" s="10">
        <v>3</v>
      </c>
      <c r="E2767" s="11">
        <v>1</v>
      </c>
      <c r="F2767" s="10">
        <v>3</v>
      </c>
    </row>
    <row r="2768" spans="2:11" x14ac:dyDescent="0.4">
      <c r="B2768" s="10">
        <v>5</v>
      </c>
      <c r="C2768" s="10">
        <v>3</v>
      </c>
      <c r="D2768" s="10">
        <v>4</v>
      </c>
      <c r="E2768" s="11">
        <v>3</v>
      </c>
      <c r="F2768" s="10">
        <v>4</v>
      </c>
    </row>
    <row r="2769" spans="2:6" x14ac:dyDescent="0.4">
      <c r="B2769" s="10">
        <v>5</v>
      </c>
      <c r="C2769" s="10">
        <v>3</v>
      </c>
      <c r="D2769" s="10">
        <v>5</v>
      </c>
      <c r="E2769" s="11">
        <v>3</v>
      </c>
      <c r="F2769" s="10">
        <v>7</v>
      </c>
    </row>
    <row r="2770" spans="2:6" x14ac:dyDescent="0.4">
      <c r="B2770" s="10">
        <v>5</v>
      </c>
      <c r="C2770" s="10">
        <v>3</v>
      </c>
      <c r="D2770" s="10">
        <v>6</v>
      </c>
      <c r="E2770" s="11">
        <v>4</v>
      </c>
      <c r="F2770" s="10">
        <v>10</v>
      </c>
    </row>
    <row r="2771" spans="2:6" x14ac:dyDescent="0.4">
      <c r="B2771" s="10">
        <v>5</v>
      </c>
      <c r="C2771" s="10">
        <v>3</v>
      </c>
      <c r="D2771" s="10">
        <v>7</v>
      </c>
      <c r="E2771" s="11">
        <v>4</v>
      </c>
      <c r="F2771" s="10">
        <v>14</v>
      </c>
    </row>
    <row r="2772" spans="2:6" x14ac:dyDescent="0.4">
      <c r="B2772" s="10">
        <v>5</v>
      </c>
      <c r="C2772" s="10">
        <v>3</v>
      </c>
      <c r="D2772" s="10">
        <v>8</v>
      </c>
      <c r="E2772" s="11">
        <v>5</v>
      </c>
      <c r="F2772" s="10">
        <v>18</v>
      </c>
    </row>
    <row r="2773" spans="2:6" x14ac:dyDescent="0.4">
      <c r="B2773" s="10">
        <v>5</v>
      </c>
      <c r="C2773" s="10">
        <v>3</v>
      </c>
      <c r="D2773" s="10">
        <v>9</v>
      </c>
      <c r="E2773" s="11">
        <v>5</v>
      </c>
      <c r="F2773" s="10">
        <v>23</v>
      </c>
    </row>
    <row r="2774" spans="2:6" x14ac:dyDescent="0.4">
      <c r="B2774" s="10">
        <v>5</v>
      </c>
      <c r="C2774" s="10">
        <v>3</v>
      </c>
      <c r="D2774" s="10">
        <v>10</v>
      </c>
      <c r="E2774" s="11">
        <v>6</v>
      </c>
      <c r="F2774" s="10">
        <v>28</v>
      </c>
    </row>
    <row r="2775" spans="2:6" x14ac:dyDescent="0.4">
      <c r="B2775" s="10">
        <v>5</v>
      </c>
      <c r="C2775" s="10">
        <v>3</v>
      </c>
      <c r="D2775" s="10">
        <v>11</v>
      </c>
      <c r="E2775" s="11">
        <v>6</v>
      </c>
      <c r="F2775" s="10">
        <v>34</v>
      </c>
    </row>
    <row r="2776" spans="2:6" x14ac:dyDescent="0.4">
      <c r="B2776" s="10">
        <v>5</v>
      </c>
      <c r="C2776" s="10">
        <v>3</v>
      </c>
      <c r="D2776" s="10">
        <v>12</v>
      </c>
      <c r="E2776" s="11">
        <v>7</v>
      </c>
      <c r="F2776" s="10">
        <v>40</v>
      </c>
    </row>
    <row r="2777" spans="2:6" x14ac:dyDescent="0.4">
      <c r="B2777" s="10">
        <v>5</v>
      </c>
      <c r="C2777" s="10">
        <v>3</v>
      </c>
      <c r="D2777" s="10">
        <v>13</v>
      </c>
      <c r="E2777" s="11">
        <v>8</v>
      </c>
      <c r="F2777" s="10">
        <v>47</v>
      </c>
    </row>
    <row r="2778" spans="2:6" x14ac:dyDescent="0.4">
      <c r="B2778" s="10">
        <v>5</v>
      </c>
      <c r="C2778" s="10">
        <v>3</v>
      </c>
      <c r="D2778" s="10">
        <v>14</v>
      </c>
      <c r="E2778" s="11">
        <v>8</v>
      </c>
      <c r="F2778" s="10">
        <v>55</v>
      </c>
    </row>
    <row r="2779" spans="2:6" x14ac:dyDescent="0.4">
      <c r="B2779" s="12">
        <v>5</v>
      </c>
      <c r="C2779" s="12">
        <v>3</v>
      </c>
      <c r="D2779" s="12">
        <v>15</v>
      </c>
      <c r="E2779" s="13">
        <v>8</v>
      </c>
      <c r="F2779" s="12">
        <v>63</v>
      </c>
    </row>
    <row r="2780" spans="2:6" x14ac:dyDescent="0.4">
      <c r="B2780" s="12">
        <v>5</v>
      </c>
      <c r="C2780" s="12">
        <v>3</v>
      </c>
      <c r="D2780" s="12">
        <v>16</v>
      </c>
      <c r="E2780" s="13">
        <v>10</v>
      </c>
      <c r="F2780" s="12">
        <v>75</v>
      </c>
    </row>
    <row r="2781" spans="2:6" x14ac:dyDescent="0.4">
      <c r="B2781" s="12">
        <v>5</v>
      </c>
      <c r="C2781" s="12">
        <v>3</v>
      </c>
      <c r="D2781" s="12">
        <v>17</v>
      </c>
      <c r="E2781" s="13">
        <v>11</v>
      </c>
      <c r="F2781" s="12">
        <v>87</v>
      </c>
    </row>
    <row r="2782" spans="2:6" x14ac:dyDescent="0.4">
      <c r="B2782" s="12">
        <v>5</v>
      </c>
      <c r="C2782" s="12">
        <v>3</v>
      </c>
      <c r="D2782" s="12">
        <v>18</v>
      </c>
      <c r="E2782" s="13">
        <v>13</v>
      </c>
      <c r="F2782" s="12">
        <v>99</v>
      </c>
    </row>
    <row r="2783" spans="2:6" x14ac:dyDescent="0.4">
      <c r="B2783" s="12">
        <v>5</v>
      </c>
      <c r="C2783" s="12">
        <v>3</v>
      </c>
      <c r="D2783" s="12">
        <v>19</v>
      </c>
      <c r="E2783" s="13">
        <v>14</v>
      </c>
      <c r="F2783" s="12">
        <v>111</v>
      </c>
    </row>
    <row r="2784" spans="2:6" x14ac:dyDescent="0.4">
      <c r="B2784" s="12">
        <v>5</v>
      </c>
      <c r="C2784" s="12">
        <v>3</v>
      </c>
      <c r="D2784" s="12">
        <v>20</v>
      </c>
      <c r="E2784" s="13">
        <v>16</v>
      </c>
      <c r="F2784" s="12">
        <v>123</v>
      </c>
    </row>
    <row r="2785" spans="2:6" x14ac:dyDescent="0.4">
      <c r="B2785" s="12">
        <v>5</v>
      </c>
      <c r="C2785" s="12">
        <v>3</v>
      </c>
      <c r="D2785" s="12">
        <v>21</v>
      </c>
      <c r="E2785" s="13">
        <v>10</v>
      </c>
      <c r="F2785" s="12">
        <v>135</v>
      </c>
    </row>
    <row r="2786" spans="2:6" x14ac:dyDescent="0.4">
      <c r="B2786" s="12">
        <v>5</v>
      </c>
      <c r="C2786" s="12">
        <v>3</v>
      </c>
      <c r="D2786" s="12">
        <v>22</v>
      </c>
      <c r="E2786" s="13">
        <v>11</v>
      </c>
      <c r="F2786" s="12">
        <v>147</v>
      </c>
    </row>
    <row r="2787" spans="2:6" x14ac:dyDescent="0.4">
      <c r="B2787" s="12">
        <v>5</v>
      </c>
      <c r="C2787" s="12">
        <v>3</v>
      </c>
      <c r="D2787" s="12">
        <v>23</v>
      </c>
      <c r="E2787" s="13">
        <v>12</v>
      </c>
      <c r="F2787" s="12">
        <v>158</v>
      </c>
    </row>
    <row r="2788" spans="2:6" x14ac:dyDescent="0.4">
      <c r="B2788" s="12">
        <v>5</v>
      </c>
      <c r="C2788" s="12">
        <v>3</v>
      </c>
      <c r="D2788" s="12">
        <v>24</v>
      </c>
      <c r="E2788" s="13">
        <v>13</v>
      </c>
      <c r="F2788" s="12">
        <v>170</v>
      </c>
    </row>
    <row r="2789" spans="2:6" x14ac:dyDescent="0.4">
      <c r="B2789" s="12">
        <v>5</v>
      </c>
      <c r="C2789" s="12">
        <v>3</v>
      </c>
      <c r="D2789" s="12">
        <v>25</v>
      </c>
      <c r="E2789" s="13">
        <v>14</v>
      </c>
      <c r="F2789" s="12">
        <v>182</v>
      </c>
    </row>
    <row r="2790" spans="2:6" x14ac:dyDescent="0.4">
      <c r="B2790" s="12">
        <v>5</v>
      </c>
      <c r="C2790" s="12">
        <v>3</v>
      </c>
      <c r="D2790" s="12">
        <v>26</v>
      </c>
      <c r="E2790" s="13">
        <v>11</v>
      </c>
      <c r="F2790" s="12">
        <v>194</v>
      </c>
    </row>
    <row r="2791" spans="2:6" x14ac:dyDescent="0.4">
      <c r="B2791" s="12">
        <v>5</v>
      </c>
      <c r="C2791" s="12">
        <v>3</v>
      </c>
      <c r="D2791" s="12">
        <v>27</v>
      </c>
      <c r="E2791" s="13">
        <v>12</v>
      </c>
      <c r="F2791" s="12">
        <v>206</v>
      </c>
    </row>
    <row r="2792" spans="2:6" x14ac:dyDescent="0.4">
      <c r="B2792" s="12">
        <v>5</v>
      </c>
      <c r="C2792" s="12">
        <v>3</v>
      </c>
      <c r="D2792" s="12">
        <v>28</v>
      </c>
      <c r="E2792" s="13">
        <v>12</v>
      </c>
      <c r="F2792" s="12">
        <v>219</v>
      </c>
    </row>
    <row r="2793" spans="2:6" x14ac:dyDescent="0.4">
      <c r="B2793" s="12">
        <v>5</v>
      </c>
      <c r="C2793" s="12">
        <v>3</v>
      </c>
      <c r="D2793" s="12">
        <v>29</v>
      </c>
      <c r="E2793" s="13">
        <v>13</v>
      </c>
      <c r="F2793" s="12">
        <v>231</v>
      </c>
    </row>
    <row r="2794" spans="2:6" x14ac:dyDescent="0.4">
      <c r="B2794" s="12">
        <v>5</v>
      </c>
      <c r="C2794" s="12">
        <v>3</v>
      </c>
      <c r="D2794" s="12">
        <v>30</v>
      </c>
      <c r="E2794" s="13">
        <v>14</v>
      </c>
      <c r="F2794" s="12">
        <v>243</v>
      </c>
    </row>
    <row r="2795" spans="2:6" x14ac:dyDescent="0.4">
      <c r="B2795" s="12">
        <v>5</v>
      </c>
      <c r="C2795" s="12">
        <v>3</v>
      </c>
      <c r="D2795" s="12">
        <v>31</v>
      </c>
      <c r="E2795" s="13">
        <v>11</v>
      </c>
      <c r="F2795" s="12">
        <v>255</v>
      </c>
    </row>
    <row r="2796" spans="2:6" x14ac:dyDescent="0.4">
      <c r="B2796" s="12">
        <v>5</v>
      </c>
      <c r="C2796" s="12">
        <v>3</v>
      </c>
      <c r="D2796" s="12">
        <v>32</v>
      </c>
      <c r="E2796" s="13">
        <v>12</v>
      </c>
      <c r="F2796" s="12">
        <v>267</v>
      </c>
    </row>
    <row r="2797" spans="2:6" x14ac:dyDescent="0.4">
      <c r="B2797" s="12">
        <v>5</v>
      </c>
      <c r="C2797" s="12">
        <v>3</v>
      </c>
      <c r="D2797" s="12">
        <v>33</v>
      </c>
      <c r="E2797" s="13">
        <v>13</v>
      </c>
      <c r="F2797" s="12">
        <v>280</v>
      </c>
    </row>
    <row r="2798" spans="2:6" x14ac:dyDescent="0.4">
      <c r="B2798" s="12">
        <v>5</v>
      </c>
      <c r="C2798" s="12">
        <v>3</v>
      </c>
      <c r="D2798" s="12">
        <v>34</v>
      </c>
      <c r="E2798" s="13">
        <v>13</v>
      </c>
      <c r="F2798" s="12">
        <v>292</v>
      </c>
    </row>
    <row r="2799" spans="2:6" x14ac:dyDescent="0.4">
      <c r="B2799" s="12">
        <v>5</v>
      </c>
      <c r="C2799" s="12">
        <v>3</v>
      </c>
      <c r="D2799" s="12">
        <v>35</v>
      </c>
      <c r="E2799" s="13">
        <v>14</v>
      </c>
      <c r="F2799" s="12">
        <v>304</v>
      </c>
    </row>
    <row r="2800" spans="2:6" x14ac:dyDescent="0.4">
      <c r="B2800" s="12">
        <v>5</v>
      </c>
      <c r="C2800" s="12">
        <v>3</v>
      </c>
      <c r="D2800" s="12">
        <v>36</v>
      </c>
      <c r="E2800" s="13">
        <v>11</v>
      </c>
      <c r="F2800" s="12">
        <v>316</v>
      </c>
    </row>
    <row r="2801" spans="2:6" x14ac:dyDescent="0.4">
      <c r="B2801" s="12">
        <v>5</v>
      </c>
      <c r="C2801" s="12">
        <v>3</v>
      </c>
      <c r="D2801" s="12">
        <v>37</v>
      </c>
      <c r="E2801" s="13">
        <v>12</v>
      </c>
      <c r="F2801" s="12">
        <v>328</v>
      </c>
    </row>
    <row r="2802" spans="2:6" x14ac:dyDescent="0.4">
      <c r="B2802" s="12">
        <v>5</v>
      </c>
      <c r="C2802" s="12">
        <v>3</v>
      </c>
      <c r="D2802" s="12">
        <v>38</v>
      </c>
      <c r="E2802" s="13">
        <v>12</v>
      </c>
      <c r="F2802" s="12">
        <v>340</v>
      </c>
    </row>
    <row r="2803" spans="2:6" x14ac:dyDescent="0.4">
      <c r="B2803" s="12">
        <v>5</v>
      </c>
      <c r="C2803" s="12">
        <v>3</v>
      </c>
      <c r="D2803" s="12">
        <v>39</v>
      </c>
      <c r="E2803" s="13">
        <v>13</v>
      </c>
      <c r="F2803" s="12">
        <v>352</v>
      </c>
    </row>
    <row r="2804" spans="2:6" x14ac:dyDescent="0.4">
      <c r="B2804" s="12">
        <v>5</v>
      </c>
      <c r="C2804" s="12">
        <v>3</v>
      </c>
      <c r="D2804" s="12">
        <v>40</v>
      </c>
      <c r="E2804" s="13">
        <v>13</v>
      </c>
      <c r="F2804" s="12">
        <v>364</v>
      </c>
    </row>
    <row r="2805" spans="2:6" x14ac:dyDescent="0.4">
      <c r="B2805" s="157">
        <v>5</v>
      </c>
      <c r="C2805" s="157">
        <v>3</v>
      </c>
      <c r="D2805" s="157">
        <v>41</v>
      </c>
      <c r="E2805" s="158">
        <v>11</v>
      </c>
      <c r="F2805" s="157">
        <v>375</v>
      </c>
    </row>
    <row r="2806" spans="2:6" x14ac:dyDescent="0.4">
      <c r="B2806" s="157">
        <v>5</v>
      </c>
      <c r="C2806" s="157">
        <v>3</v>
      </c>
      <c r="D2806" s="157">
        <v>42</v>
      </c>
      <c r="E2806" s="158">
        <v>11</v>
      </c>
      <c r="F2806" s="157">
        <v>387</v>
      </c>
    </row>
    <row r="2807" spans="2:6" x14ac:dyDescent="0.4">
      <c r="B2807" s="157">
        <v>5</v>
      </c>
      <c r="C2807" s="157">
        <v>3</v>
      </c>
      <c r="D2807" s="157">
        <v>43</v>
      </c>
      <c r="E2807" s="158">
        <v>12</v>
      </c>
      <c r="F2807" s="157">
        <v>398</v>
      </c>
    </row>
    <row r="2808" spans="2:6" x14ac:dyDescent="0.4">
      <c r="B2808" s="157">
        <v>5</v>
      </c>
      <c r="C2808" s="157">
        <v>3</v>
      </c>
      <c r="D2808" s="157">
        <v>44</v>
      </c>
      <c r="E2808" s="158">
        <v>12</v>
      </c>
      <c r="F2808" s="157">
        <v>410</v>
      </c>
    </row>
    <row r="2809" spans="2:6" x14ac:dyDescent="0.4">
      <c r="B2809" s="157">
        <v>5</v>
      </c>
      <c r="C2809" s="157">
        <v>3</v>
      </c>
      <c r="D2809" s="157">
        <v>45</v>
      </c>
      <c r="E2809" s="158">
        <v>12</v>
      </c>
      <c r="F2809" s="157">
        <v>421</v>
      </c>
    </row>
    <row r="2810" spans="2:6" x14ac:dyDescent="0.4">
      <c r="B2810" s="157">
        <v>5</v>
      </c>
      <c r="C2810" s="157">
        <v>3</v>
      </c>
      <c r="D2810" s="157">
        <v>46</v>
      </c>
      <c r="E2810" s="158">
        <v>12</v>
      </c>
      <c r="F2810" s="157">
        <v>432</v>
      </c>
    </row>
    <row r="2811" spans="2:6" x14ac:dyDescent="0.4">
      <c r="B2811" s="157">
        <v>5</v>
      </c>
      <c r="C2811" s="157">
        <v>3</v>
      </c>
      <c r="D2811" s="157">
        <v>47</v>
      </c>
      <c r="E2811" s="158">
        <v>12</v>
      </c>
      <c r="F2811" s="157">
        <v>442</v>
      </c>
    </row>
    <row r="2812" spans="2:6" x14ac:dyDescent="0.4">
      <c r="B2812" s="157">
        <v>5</v>
      </c>
      <c r="C2812" s="157">
        <v>3</v>
      </c>
      <c r="D2812" s="157">
        <v>48</v>
      </c>
      <c r="E2812" s="158">
        <v>13</v>
      </c>
      <c r="F2812" s="157">
        <v>453</v>
      </c>
    </row>
    <row r="2813" spans="2:6" x14ac:dyDescent="0.4">
      <c r="B2813" s="157">
        <v>5</v>
      </c>
      <c r="C2813" s="157">
        <v>3</v>
      </c>
      <c r="D2813" s="157">
        <v>49</v>
      </c>
      <c r="E2813" s="158">
        <v>13</v>
      </c>
      <c r="F2813" s="157">
        <v>463</v>
      </c>
    </row>
    <row r="2814" spans="2:6" x14ac:dyDescent="0.4">
      <c r="B2814" s="157">
        <v>5</v>
      </c>
      <c r="C2814" s="157">
        <v>3</v>
      </c>
      <c r="D2814" s="157">
        <v>50</v>
      </c>
      <c r="E2814" s="158">
        <v>13</v>
      </c>
      <c r="F2814" s="157">
        <v>474</v>
      </c>
    </row>
    <row r="2815" spans="2:6" x14ac:dyDescent="0.4">
      <c r="B2815" s="157">
        <v>5</v>
      </c>
      <c r="C2815" s="157">
        <v>3</v>
      </c>
      <c r="D2815" s="157">
        <v>51</v>
      </c>
      <c r="E2815" s="158">
        <v>8</v>
      </c>
      <c r="F2815" s="157">
        <v>485</v>
      </c>
    </row>
    <row r="2816" spans="2:6" x14ac:dyDescent="0.4">
      <c r="B2816" s="157">
        <v>5</v>
      </c>
      <c r="C2816" s="157">
        <v>3</v>
      </c>
      <c r="D2816" s="157">
        <v>52</v>
      </c>
      <c r="E2816" s="158">
        <v>8</v>
      </c>
      <c r="F2816" s="157">
        <v>496</v>
      </c>
    </row>
    <row r="2817" spans="2:6" x14ac:dyDescent="0.4">
      <c r="B2817" s="12">
        <v>5</v>
      </c>
      <c r="C2817" s="12">
        <v>3</v>
      </c>
      <c r="D2817" s="12">
        <v>53</v>
      </c>
      <c r="E2817" s="13">
        <v>9</v>
      </c>
      <c r="F2817" s="12">
        <v>507</v>
      </c>
    </row>
    <row r="2818" spans="2:6" x14ac:dyDescent="0.4">
      <c r="B2818" s="12">
        <v>5</v>
      </c>
      <c r="C2818" s="12">
        <v>3</v>
      </c>
      <c r="D2818" s="12">
        <v>54</v>
      </c>
      <c r="E2818" s="13">
        <v>9</v>
      </c>
      <c r="F2818" s="12">
        <v>518</v>
      </c>
    </row>
    <row r="2819" spans="2:6" x14ac:dyDescent="0.4">
      <c r="B2819" s="12">
        <v>5</v>
      </c>
      <c r="C2819" s="12">
        <v>3</v>
      </c>
      <c r="D2819" s="12">
        <v>55</v>
      </c>
      <c r="E2819" s="13">
        <v>9</v>
      </c>
      <c r="F2819" s="12">
        <v>529</v>
      </c>
    </row>
    <row r="2820" spans="2:6" x14ac:dyDescent="0.4">
      <c r="B2820" s="12">
        <v>5</v>
      </c>
      <c r="C2820" s="12">
        <v>3</v>
      </c>
      <c r="D2820" s="12">
        <v>56</v>
      </c>
      <c r="E2820" s="13">
        <v>8</v>
      </c>
      <c r="F2820" s="12">
        <v>530</v>
      </c>
    </row>
    <row r="2821" spans="2:6" x14ac:dyDescent="0.4">
      <c r="B2821" s="12">
        <v>5</v>
      </c>
      <c r="C2821" s="12">
        <v>3</v>
      </c>
      <c r="D2821" s="12">
        <v>57</v>
      </c>
      <c r="E2821" s="13">
        <v>9</v>
      </c>
      <c r="F2821" s="12">
        <v>541</v>
      </c>
    </row>
    <row r="2822" spans="2:6" x14ac:dyDescent="0.4">
      <c r="B2822" s="12">
        <v>5</v>
      </c>
      <c r="C2822" s="12">
        <v>3</v>
      </c>
      <c r="D2822" s="12">
        <v>58</v>
      </c>
      <c r="E2822" s="13">
        <v>9</v>
      </c>
      <c r="F2822" s="12">
        <v>552</v>
      </c>
    </row>
    <row r="2823" spans="2:6" x14ac:dyDescent="0.4">
      <c r="B2823" s="12">
        <v>5</v>
      </c>
      <c r="C2823" s="12">
        <v>3</v>
      </c>
      <c r="D2823" s="12">
        <v>59</v>
      </c>
      <c r="E2823" s="13">
        <v>9</v>
      </c>
      <c r="F2823" s="12">
        <v>562</v>
      </c>
    </row>
    <row r="2824" spans="2:6" x14ac:dyDescent="0.4">
      <c r="B2824" s="12">
        <v>5</v>
      </c>
      <c r="C2824" s="12">
        <v>3</v>
      </c>
      <c r="D2824" s="12">
        <v>60</v>
      </c>
      <c r="E2824" s="13">
        <v>9</v>
      </c>
      <c r="F2824" s="12">
        <v>572</v>
      </c>
    </row>
    <row r="2825" spans="2:6" x14ac:dyDescent="0.4">
      <c r="B2825" s="12">
        <v>5</v>
      </c>
      <c r="C2825" s="12">
        <v>3</v>
      </c>
      <c r="D2825" s="12">
        <v>61</v>
      </c>
      <c r="E2825" s="13">
        <v>9</v>
      </c>
      <c r="F2825" s="12">
        <v>582</v>
      </c>
    </row>
    <row r="2826" spans="2:6" x14ac:dyDescent="0.4">
      <c r="B2826" s="12">
        <v>5</v>
      </c>
      <c r="C2826" s="12">
        <v>3</v>
      </c>
      <c r="D2826" s="12">
        <v>62</v>
      </c>
      <c r="E2826" s="13">
        <v>9</v>
      </c>
      <c r="F2826" s="12">
        <v>592</v>
      </c>
    </row>
    <row r="2827" spans="2:6" x14ac:dyDescent="0.4">
      <c r="B2827" s="12">
        <v>5</v>
      </c>
      <c r="C2827" s="12">
        <v>3</v>
      </c>
      <c r="D2827" s="12">
        <v>63</v>
      </c>
      <c r="E2827" s="13">
        <v>10</v>
      </c>
      <c r="F2827" s="12">
        <v>602</v>
      </c>
    </row>
    <row r="2828" spans="2:6" x14ac:dyDescent="0.4">
      <c r="B2828" s="12">
        <v>5</v>
      </c>
      <c r="C2828" s="12">
        <v>3</v>
      </c>
      <c r="D2828" s="12">
        <v>64</v>
      </c>
      <c r="E2828" s="13">
        <v>10</v>
      </c>
      <c r="F2828" s="12">
        <v>612</v>
      </c>
    </row>
    <row r="2829" spans="2:6" x14ac:dyDescent="0.4">
      <c r="B2829" s="12">
        <v>5</v>
      </c>
      <c r="C2829" s="12">
        <v>3</v>
      </c>
      <c r="D2829" s="12">
        <v>65</v>
      </c>
      <c r="E2829" s="13">
        <v>10</v>
      </c>
      <c r="F2829" s="12">
        <v>622</v>
      </c>
    </row>
    <row r="2830" spans="2:6" x14ac:dyDescent="0.4">
      <c r="B2830" s="12">
        <v>5</v>
      </c>
      <c r="C2830" s="12">
        <v>3</v>
      </c>
      <c r="D2830" s="12">
        <v>66</v>
      </c>
      <c r="E2830" s="13">
        <v>9</v>
      </c>
      <c r="F2830" s="12">
        <v>632</v>
      </c>
    </row>
    <row r="2831" spans="2:6" x14ac:dyDescent="0.4">
      <c r="B2831" s="12">
        <v>5</v>
      </c>
      <c r="C2831" s="12">
        <v>3</v>
      </c>
      <c r="D2831" s="12">
        <v>67</v>
      </c>
      <c r="E2831" s="13">
        <v>10</v>
      </c>
      <c r="F2831" s="12">
        <v>642</v>
      </c>
    </row>
    <row r="2832" spans="2:6" x14ac:dyDescent="0.4">
      <c r="B2832" s="12">
        <v>5</v>
      </c>
      <c r="C2832" s="12">
        <v>3</v>
      </c>
      <c r="D2832" s="12">
        <v>68</v>
      </c>
      <c r="E2832" s="13">
        <v>10</v>
      </c>
      <c r="F2832" s="12">
        <v>652</v>
      </c>
    </row>
    <row r="2833" spans="2:6" x14ac:dyDescent="0.4">
      <c r="B2833" s="12">
        <v>5</v>
      </c>
      <c r="C2833" s="12">
        <v>3</v>
      </c>
      <c r="D2833" s="12">
        <v>69</v>
      </c>
      <c r="E2833" s="13">
        <v>10</v>
      </c>
      <c r="F2833" s="12">
        <v>662</v>
      </c>
    </row>
    <row r="2834" spans="2:6" x14ac:dyDescent="0.4">
      <c r="B2834" s="12">
        <v>5</v>
      </c>
      <c r="C2834" s="12">
        <v>3</v>
      </c>
      <c r="D2834" s="12">
        <v>70</v>
      </c>
      <c r="E2834" s="13">
        <v>10</v>
      </c>
      <c r="F2834" s="12">
        <v>672</v>
      </c>
    </row>
    <row r="2835" spans="2:6" x14ac:dyDescent="0.4">
      <c r="B2835" s="10">
        <v>5</v>
      </c>
      <c r="C2835" s="10">
        <v>4</v>
      </c>
      <c r="D2835" s="10">
        <v>1</v>
      </c>
      <c r="E2835" s="11">
        <v>1</v>
      </c>
      <c r="F2835" s="10">
        <v>0</v>
      </c>
    </row>
    <row r="2836" spans="2:6" x14ac:dyDescent="0.4">
      <c r="B2836" s="10">
        <v>5</v>
      </c>
      <c r="C2836" s="10">
        <v>4</v>
      </c>
      <c r="D2836" s="10">
        <v>2</v>
      </c>
      <c r="E2836" s="11">
        <v>2</v>
      </c>
      <c r="F2836" s="10">
        <v>1</v>
      </c>
    </row>
    <row r="2837" spans="2:6" x14ac:dyDescent="0.4">
      <c r="B2837" s="10">
        <v>5</v>
      </c>
      <c r="C2837" s="10">
        <v>4</v>
      </c>
      <c r="D2837" s="10">
        <v>3</v>
      </c>
      <c r="E2837" s="11">
        <v>2</v>
      </c>
      <c r="F2837" s="10">
        <v>3</v>
      </c>
    </row>
    <row r="2838" spans="2:6" x14ac:dyDescent="0.4">
      <c r="B2838" s="10">
        <v>5</v>
      </c>
      <c r="C2838" s="10">
        <v>4</v>
      </c>
      <c r="D2838" s="10">
        <v>4</v>
      </c>
      <c r="E2838" s="11">
        <v>3</v>
      </c>
      <c r="F2838" s="10">
        <v>5</v>
      </c>
    </row>
    <row r="2839" spans="2:6" x14ac:dyDescent="0.4">
      <c r="B2839" s="10">
        <v>5</v>
      </c>
      <c r="C2839" s="10">
        <v>4</v>
      </c>
      <c r="D2839" s="10">
        <v>5</v>
      </c>
      <c r="E2839" s="11">
        <v>4</v>
      </c>
      <c r="F2839" s="10">
        <v>8</v>
      </c>
    </row>
    <row r="2840" spans="2:6" x14ac:dyDescent="0.4">
      <c r="B2840" s="10">
        <v>5</v>
      </c>
      <c r="C2840" s="10">
        <v>4</v>
      </c>
      <c r="D2840" s="10">
        <v>6</v>
      </c>
      <c r="E2840" s="11">
        <v>5</v>
      </c>
      <c r="F2840" s="10">
        <v>12</v>
      </c>
    </row>
    <row r="2841" spans="2:6" x14ac:dyDescent="0.4">
      <c r="B2841" s="10">
        <v>5</v>
      </c>
      <c r="C2841" s="10">
        <v>4</v>
      </c>
      <c r="D2841" s="10">
        <v>7</v>
      </c>
      <c r="E2841" s="11">
        <v>5</v>
      </c>
      <c r="F2841" s="10">
        <v>17</v>
      </c>
    </row>
    <row r="2842" spans="2:6" x14ac:dyDescent="0.4">
      <c r="B2842" s="10">
        <v>5</v>
      </c>
      <c r="C2842" s="10">
        <v>4</v>
      </c>
      <c r="D2842" s="10">
        <v>8</v>
      </c>
      <c r="E2842" s="11">
        <v>5</v>
      </c>
      <c r="F2842" s="10">
        <v>22</v>
      </c>
    </row>
    <row r="2843" spans="2:6" x14ac:dyDescent="0.4">
      <c r="B2843" s="10">
        <v>5</v>
      </c>
      <c r="C2843" s="10">
        <v>4</v>
      </c>
      <c r="D2843" s="10">
        <v>9</v>
      </c>
      <c r="E2843" s="11">
        <v>7</v>
      </c>
      <c r="F2843" s="10">
        <v>27</v>
      </c>
    </row>
    <row r="2844" spans="2:6" x14ac:dyDescent="0.4">
      <c r="B2844" s="10">
        <v>5</v>
      </c>
      <c r="C2844" s="10">
        <v>4</v>
      </c>
      <c r="D2844" s="10">
        <v>10</v>
      </c>
      <c r="E2844" s="11">
        <v>7</v>
      </c>
      <c r="F2844" s="10">
        <v>34</v>
      </c>
    </row>
    <row r="2845" spans="2:6" x14ac:dyDescent="0.4">
      <c r="B2845" s="10">
        <v>5</v>
      </c>
      <c r="C2845" s="10">
        <v>4</v>
      </c>
      <c r="D2845" s="10">
        <v>11</v>
      </c>
      <c r="E2845" s="11">
        <v>8</v>
      </c>
      <c r="F2845" s="10">
        <v>41</v>
      </c>
    </row>
    <row r="2846" spans="2:6" x14ac:dyDescent="0.4">
      <c r="B2846" s="10">
        <v>5</v>
      </c>
      <c r="C2846" s="10">
        <v>4</v>
      </c>
      <c r="D2846" s="10">
        <v>12</v>
      </c>
      <c r="E2846" s="11">
        <v>8</v>
      </c>
      <c r="F2846" s="10">
        <v>49</v>
      </c>
    </row>
    <row r="2847" spans="2:6" x14ac:dyDescent="0.4">
      <c r="B2847" s="10">
        <v>5</v>
      </c>
      <c r="C2847" s="10">
        <v>4</v>
      </c>
      <c r="D2847" s="10">
        <v>13</v>
      </c>
      <c r="E2847" s="11">
        <v>9</v>
      </c>
      <c r="F2847" s="10">
        <v>57</v>
      </c>
    </row>
    <row r="2848" spans="2:6" x14ac:dyDescent="0.4">
      <c r="B2848" s="10">
        <v>5</v>
      </c>
      <c r="C2848" s="10">
        <v>4</v>
      </c>
      <c r="D2848" s="10">
        <v>14</v>
      </c>
      <c r="E2848" s="11">
        <v>10</v>
      </c>
      <c r="F2848" s="10">
        <v>66</v>
      </c>
    </row>
    <row r="2849" spans="2:6" x14ac:dyDescent="0.4">
      <c r="B2849" s="12">
        <v>5</v>
      </c>
      <c r="C2849" s="12">
        <v>4</v>
      </c>
      <c r="D2849" s="12">
        <v>15</v>
      </c>
      <c r="E2849" s="13">
        <v>5</v>
      </c>
      <c r="F2849" s="12">
        <v>76</v>
      </c>
    </row>
    <row r="2850" spans="2:6" x14ac:dyDescent="0.4">
      <c r="B2850" s="12">
        <v>5</v>
      </c>
      <c r="C2850" s="12">
        <v>4</v>
      </c>
      <c r="D2850" s="12">
        <v>16</v>
      </c>
      <c r="E2850" s="13">
        <v>5</v>
      </c>
      <c r="F2850" s="12">
        <v>82</v>
      </c>
    </row>
    <row r="2851" spans="2:6" x14ac:dyDescent="0.4">
      <c r="B2851" s="12">
        <v>5</v>
      </c>
      <c r="C2851" s="12">
        <v>4</v>
      </c>
      <c r="D2851" s="12">
        <v>17</v>
      </c>
      <c r="E2851" s="13">
        <v>6</v>
      </c>
      <c r="F2851" s="12">
        <v>88</v>
      </c>
    </row>
    <row r="2852" spans="2:6" x14ac:dyDescent="0.4">
      <c r="B2852" s="12">
        <v>5</v>
      </c>
      <c r="C2852" s="12">
        <v>4</v>
      </c>
      <c r="D2852" s="12">
        <v>18</v>
      </c>
      <c r="E2852" s="13">
        <v>6</v>
      </c>
      <c r="F2852" s="12">
        <v>94</v>
      </c>
    </row>
    <row r="2853" spans="2:6" x14ac:dyDescent="0.4">
      <c r="B2853" s="12">
        <v>5</v>
      </c>
      <c r="C2853" s="12">
        <v>4</v>
      </c>
      <c r="D2853" s="12">
        <v>19</v>
      </c>
      <c r="E2853" s="13">
        <v>7</v>
      </c>
      <c r="F2853" s="12">
        <v>100</v>
      </c>
    </row>
    <row r="2854" spans="2:6" x14ac:dyDescent="0.4">
      <c r="B2854" s="12">
        <v>5</v>
      </c>
      <c r="C2854" s="12">
        <v>4</v>
      </c>
      <c r="D2854" s="12">
        <v>20</v>
      </c>
      <c r="E2854" s="13">
        <v>7</v>
      </c>
      <c r="F2854" s="12">
        <v>106</v>
      </c>
    </row>
    <row r="2855" spans="2:6" x14ac:dyDescent="0.4">
      <c r="B2855" s="12">
        <v>5</v>
      </c>
      <c r="C2855" s="12">
        <v>4</v>
      </c>
      <c r="D2855" s="12">
        <v>21</v>
      </c>
      <c r="E2855" s="13">
        <v>9</v>
      </c>
      <c r="F2855" s="12">
        <v>117</v>
      </c>
    </row>
    <row r="2856" spans="2:6" x14ac:dyDescent="0.4">
      <c r="B2856" s="12">
        <v>5</v>
      </c>
      <c r="C2856" s="12">
        <v>4</v>
      </c>
      <c r="D2856" s="12">
        <v>22</v>
      </c>
      <c r="E2856" s="13">
        <v>10</v>
      </c>
      <c r="F2856" s="12">
        <v>128</v>
      </c>
    </row>
    <row r="2857" spans="2:6" x14ac:dyDescent="0.4">
      <c r="B2857" s="12">
        <v>5</v>
      </c>
      <c r="C2857" s="12">
        <v>4</v>
      </c>
      <c r="D2857" s="12">
        <v>23</v>
      </c>
      <c r="E2857" s="13">
        <v>11</v>
      </c>
      <c r="F2857" s="12">
        <v>138</v>
      </c>
    </row>
    <row r="2858" spans="2:6" x14ac:dyDescent="0.4">
      <c r="B2858" s="12">
        <v>5</v>
      </c>
      <c r="C2858" s="12">
        <v>4</v>
      </c>
      <c r="D2858" s="12">
        <v>24</v>
      </c>
      <c r="E2858" s="13">
        <v>12</v>
      </c>
      <c r="F2858" s="12">
        <v>149</v>
      </c>
    </row>
    <row r="2859" spans="2:6" x14ac:dyDescent="0.4">
      <c r="B2859" s="12">
        <v>5</v>
      </c>
      <c r="C2859" s="12">
        <v>4</v>
      </c>
      <c r="D2859" s="12">
        <v>25</v>
      </c>
      <c r="E2859" s="13">
        <v>13</v>
      </c>
      <c r="F2859" s="12">
        <v>160</v>
      </c>
    </row>
    <row r="2860" spans="2:6" x14ac:dyDescent="0.4">
      <c r="B2860" s="12">
        <v>5</v>
      </c>
      <c r="C2860" s="12">
        <v>4</v>
      </c>
      <c r="D2860" s="12">
        <v>26</v>
      </c>
      <c r="E2860" s="13">
        <v>9</v>
      </c>
      <c r="F2860" s="12">
        <v>170</v>
      </c>
    </row>
    <row r="2861" spans="2:6" x14ac:dyDescent="0.4">
      <c r="B2861" s="12">
        <v>5</v>
      </c>
      <c r="C2861" s="12">
        <v>4</v>
      </c>
      <c r="D2861" s="12">
        <v>27</v>
      </c>
      <c r="E2861" s="13">
        <v>10</v>
      </c>
      <c r="F2861" s="12">
        <v>180</v>
      </c>
    </row>
    <row r="2862" spans="2:6" x14ac:dyDescent="0.4">
      <c r="B2862" s="12">
        <v>5</v>
      </c>
      <c r="C2862" s="12">
        <v>4</v>
      </c>
      <c r="D2862" s="12">
        <v>28</v>
      </c>
      <c r="E2862" s="13">
        <v>10</v>
      </c>
      <c r="F2862" s="12">
        <v>190</v>
      </c>
    </row>
    <row r="2863" spans="2:6" x14ac:dyDescent="0.4">
      <c r="B2863" s="12">
        <v>5</v>
      </c>
      <c r="C2863" s="12">
        <v>4</v>
      </c>
      <c r="D2863" s="12">
        <v>29</v>
      </c>
      <c r="E2863" s="13">
        <v>11</v>
      </c>
      <c r="F2863" s="12">
        <v>200</v>
      </c>
    </row>
    <row r="2864" spans="2:6" x14ac:dyDescent="0.4">
      <c r="B2864" s="12">
        <v>5</v>
      </c>
      <c r="C2864" s="12">
        <v>4</v>
      </c>
      <c r="D2864" s="12">
        <v>30</v>
      </c>
      <c r="E2864" s="13">
        <v>11</v>
      </c>
      <c r="F2864" s="12">
        <v>210</v>
      </c>
    </row>
    <row r="2865" spans="2:6" x14ac:dyDescent="0.4">
      <c r="B2865" s="157">
        <v>5</v>
      </c>
      <c r="C2865" s="157">
        <v>4</v>
      </c>
      <c r="D2865" s="157">
        <v>31</v>
      </c>
      <c r="E2865" s="158">
        <v>8</v>
      </c>
      <c r="F2865" s="157">
        <v>218</v>
      </c>
    </row>
    <row r="2866" spans="2:6" x14ac:dyDescent="0.4">
      <c r="B2866" s="157">
        <v>5</v>
      </c>
      <c r="C2866" s="157">
        <v>4</v>
      </c>
      <c r="D2866" s="157">
        <v>32</v>
      </c>
      <c r="E2866" s="158">
        <v>8</v>
      </c>
      <c r="F2866" s="157">
        <v>226</v>
      </c>
    </row>
    <row r="2867" spans="2:6" x14ac:dyDescent="0.4">
      <c r="B2867" s="157">
        <v>5</v>
      </c>
      <c r="C2867" s="157">
        <v>4</v>
      </c>
      <c r="D2867" s="157">
        <v>33</v>
      </c>
      <c r="E2867" s="158">
        <v>8</v>
      </c>
      <c r="F2867" s="157">
        <v>234</v>
      </c>
    </row>
    <row r="2868" spans="2:6" x14ac:dyDescent="0.4">
      <c r="B2868" s="157">
        <v>5</v>
      </c>
      <c r="C2868" s="157">
        <v>4</v>
      </c>
      <c r="D2868" s="157">
        <v>34</v>
      </c>
      <c r="E2868" s="158">
        <v>8</v>
      </c>
      <c r="F2868" s="157">
        <v>242</v>
      </c>
    </row>
    <row r="2869" spans="2:6" x14ac:dyDescent="0.4">
      <c r="B2869" s="157">
        <v>5</v>
      </c>
      <c r="C2869" s="157">
        <v>4</v>
      </c>
      <c r="D2869" s="157">
        <v>35</v>
      </c>
      <c r="E2869" s="158">
        <v>9</v>
      </c>
      <c r="F2869" s="157">
        <v>250</v>
      </c>
    </row>
    <row r="2870" spans="2:6" x14ac:dyDescent="0.4">
      <c r="B2870" s="157">
        <v>5</v>
      </c>
      <c r="C2870" s="157">
        <v>4</v>
      </c>
      <c r="D2870" s="157">
        <v>36</v>
      </c>
      <c r="E2870" s="158">
        <v>8</v>
      </c>
      <c r="F2870" s="157">
        <v>258</v>
      </c>
    </row>
    <row r="2871" spans="2:6" x14ac:dyDescent="0.4">
      <c r="B2871" s="157">
        <v>5</v>
      </c>
      <c r="C2871" s="157">
        <v>4</v>
      </c>
      <c r="D2871" s="157">
        <v>37</v>
      </c>
      <c r="E2871" s="158">
        <v>8</v>
      </c>
      <c r="F2871" s="157">
        <v>266</v>
      </c>
    </row>
    <row r="2872" spans="2:6" x14ac:dyDescent="0.4">
      <c r="B2872" s="157">
        <v>5</v>
      </c>
      <c r="C2872" s="157">
        <v>4</v>
      </c>
      <c r="D2872" s="157">
        <v>38</v>
      </c>
      <c r="E2872" s="158">
        <v>8</v>
      </c>
      <c r="F2872" s="157">
        <v>274</v>
      </c>
    </row>
    <row r="2873" spans="2:6" x14ac:dyDescent="0.4">
      <c r="B2873" s="157">
        <v>5</v>
      </c>
      <c r="C2873" s="157">
        <v>4</v>
      </c>
      <c r="D2873" s="157">
        <v>39</v>
      </c>
      <c r="E2873" s="158">
        <v>8</v>
      </c>
      <c r="F2873" s="157">
        <v>282</v>
      </c>
    </row>
    <row r="2874" spans="2:6" x14ac:dyDescent="0.4">
      <c r="B2874" s="157">
        <v>5</v>
      </c>
      <c r="C2874" s="157">
        <v>4</v>
      </c>
      <c r="D2874" s="157">
        <v>40</v>
      </c>
      <c r="E2874" s="158">
        <v>9</v>
      </c>
      <c r="F2874" s="157">
        <v>290</v>
      </c>
    </row>
    <row r="2875" spans="2:6" x14ac:dyDescent="0.4">
      <c r="B2875" s="157">
        <v>5</v>
      </c>
      <c r="C2875" s="157">
        <v>4</v>
      </c>
      <c r="D2875" s="157">
        <v>41</v>
      </c>
      <c r="E2875" s="158">
        <v>6</v>
      </c>
      <c r="F2875" s="157">
        <v>296</v>
      </c>
    </row>
    <row r="2876" spans="2:6" x14ac:dyDescent="0.4">
      <c r="B2876" s="157">
        <v>5</v>
      </c>
      <c r="C2876" s="157">
        <v>4</v>
      </c>
      <c r="D2876" s="157">
        <v>42</v>
      </c>
      <c r="E2876" s="158">
        <v>6</v>
      </c>
      <c r="F2876" s="157">
        <v>302</v>
      </c>
    </row>
    <row r="2877" spans="2:6" x14ac:dyDescent="0.4">
      <c r="B2877" s="157">
        <v>5</v>
      </c>
      <c r="C2877" s="157">
        <v>4</v>
      </c>
      <c r="D2877" s="157">
        <v>43</v>
      </c>
      <c r="E2877" s="158">
        <v>6</v>
      </c>
      <c r="F2877" s="157">
        <v>308</v>
      </c>
    </row>
    <row r="2878" spans="2:6" x14ac:dyDescent="0.4">
      <c r="B2878" s="157">
        <v>5</v>
      </c>
      <c r="C2878" s="157">
        <v>4</v>
      </c>
      <c r="D2878" s="157">
        <v>44</v>
      </c>
      <c r="E2878" s="158">
        <v>6</v>
      </c>
      <c r="F2878" s="157">
        <v>314</v>
      </c>
    </row>
    <row r="2879" spans="2:6" x14ac:dyDescent="0.4">
      <c r="B2879" s="157">
        <v>5</v>
      </c>
      <c r="C2879" s="157">
        <v>4</v>
      </c>
      <c r="D2879" s="157">
        <v>45</v>
      </c>
      <c r="E2879" s="158">
        <v>6</v>
      </c>
      <c r="F2879" s="157">
        <v>320</v>
      </c>
    </row>
    <row r="2880" spans="2:6" x14ac:dyDescent="0.4">
      <c r="B2880" s="157">
        <v>5</v>
      </c>
      <c r="C2880" s="157">
        <v>4</v>
      </c>
      <c r="D2880" s="157">
        <v>46</v>
      </c>
      <c r="E2880" s="158">
        <v>6</v>
      </c>
      <c r="F2880" s="157">
        <v>326</v>
      </c>
    </row>
    <row r="2881" spans="2:6" x14ac:dyDescent="0.4">
      <c r="B2881" s="12">
        <v>5</v>
      </c>
      <c r="C2881" s="12">
        <v>4</v>
      </c>
      <c r="D2881" s="12">
        <v>47</v>
      </c>
      <c r="E2881" s="13">
        <v>6</v>
      </c>
      <c r="F2881" s="12">
        <v>332</v>
      </c>
    </row>
    <row r="2882" spans="2:6" x14ac:dyDescent="0.4">
      <c r="B2882" s="12">
        <v>5</v>
      </c>
      <c r="C2882" s="12">
        <v>4</v>
      </c>
      <c r="D2882" s="12">
        <v>48</v>
      </c>
      <c r="E2882" s="13">
        <v>6</v>
      </c>
      <c r="F2882" s="12">
        <v>338</v>
      </c>
    </row>
    <row r="2883" spans="2:6" x14ac:dyDescent="0.4">
      <c r="B2883" s="12">
        <v>5</v>
      </c>
      <c r="C2883" s="12">
        <v>4</v>
      </c>
      <c r="D2883" s="12">
        <v>49</v>
      </c>
      <c r="E2883" s="13">
        <v>6</v>
      </c>
      <c r="F2883" s="12">
        <v>344</v>
      </c>
    </row>
    <row r="2884" spans="2:6" x14ac:dyDescent="0.4">
      <c r="B2884" s="12">
        <v>5</v>
      </c>
      <c r="C2884" s="12">
        <v>4</v>
      </c>
      <c r="D2884" s="12">
        <v>50</v>
      </c>
      <c r="E2884" s="13">
        <v>6</v>
      </c>
      <c r="F2884" s="12">
        <v>350</v>
      </c>
    </row>
    <row r="2885" spans="2:6" x14ac:dyDescent="0.4">
      <c r="B2885" s="12">
        <v>5</v>
      </c>
      <c r="C2885" s="12">
        <v>4</v>
      </c>
      <c r="D2885" s="12">
        <v>51</v>
      </c>
      <c r="E2885" s="13">
        <v>6</v>
      </c>
      <c r="F2885" s="12">
        <v>356</v>
      </c>
    </row>
    <row r="2886" spans="2:6" x14ac:dyDescent="0.4">
      <c r="B2886" s="12">
        <v>5</v>
      </c>
      <c r="C2886" s="12">
        <v>4</v>
      </c>
      <c r="D2886" s="12">
        <v>52</v>
      </c>
      <c r="E2886" s="13">
        <v>6</v>
      </c>
      <c r="F2886" s="12">
        <v>362</v>
      </c>
    </row>
    <row r="2887" spans="2:6" x14ac:dyDescent="0.4">
      <c r="B2887" s="12">
        <v>5</v>
      </c>
      <c r="C2887" s="12">
        <v>4</v>
      </c>
      <c r="D2887" s="12">
        <v>53</v>
      </c>
      <c r="E2887" s="13">
        <v>6</v>
      </c>
      <c r="F2887" s="12">
        <v>368</v>
      </c>
    </row>
    <row r="2888" spans="2:6" x14ac:dyDescent="0.4">
      <c r="B2888" s="12">
        <v>5</v>
      </c>
      <c r="C2888" s="12">
        <v>4</v>
      </c>
      <c r="D2888" s="12">
        <v>54</v>
      </c>
      <c r="E2888" s="13">
        <v>6</v>
      </c>
      <c r="F2888" s="12">
        <v>374</v>
      </c>
    </row>
    <row r="2889" spans="2:6" x14ac:dyDescent="0.4">
      <c r="B2889" s="12">
        <v>5</v>
      </c>
      <c r="C2889" s="12">
        <v>4</v>
      </c>
      <c r="D2889" s="12">
        <v>55</v>
      </c>
      <c r="E2889" s="13">
        <v>6</v>
      </c>
      <c r="F2889" s="12">
        <v>380</v>
      </c>
    </row>
    <row r="2890" spans="2:6" x14ac:dyDescent="0.4">
      <c r="B2890" s="12">
        <v>5</v>
      </c>
      <c r="C2890" s="12">
        <v>4</v>
      </c>
      <c r="D2890" s="12">
        <v>56</v>
      </c>
      <c r="E2890" s="13">
        <v>6</v>
      </c>
      <c r="F2890" s="12">
        <v>386</v>
      </c>
    </row>
    <row r="2891" spans="2:6" x14ac:dyDescent="0.4">
      <c r="B2891" s="12">
        <v>5</v>
      </c>
      <c r="C2891" s="12">
        <v>4</v>
      </c>
      <c r="D2891" s="12">
        <v>57</v>
      </c>
      <c r="E2891" s="13">
        <v>6</v>
      </c>
      <c r="F2891" s="12">
        <v>392</v>
      </c>
    </row>
    <row r="2892" spans="2:6" x14ac:dyDescent="0.4">
      <c r="B2892" s="12">
        <v>5</v>
      </c>
      <c r="C2892" s="12">
        <v>4</v>
      </c>
      <c r="D2892" s="12">
        <v>58</v>
      </c>
      <c r="E2892" s="13">
        <v>6</v>
      </c>
      <c r="F2892" s="12">
        <v>398</v>
      </c>
    </row>
    <row r="2893" spans="2:6" x14ac:dyDescent="0.4">
      <c r="B2893" s="12">
        <v>5</v>
      </c>
      <c r="C2893" s="12">
        <v>4</v>
      </c>
      <c r="D2893" s="12">
        <v>59</v>
      </c>
      <c r="E2893" s="13">
        <v>6</v>
      </c>
      <c r="F2893" s="12">
        <v>404</v>
      </c>
    </row>
    <row r="2894" spans="2:6" x14ac:dyDescent="0.4">
      <c r="B2894" s="12">
        <v>5</v>
      </c>
      <c r="C2894" s="12">
        <v>4</v>
      </c>
      <c r="D2894" s="12">
        <v>60</v>
      </c>
      <c r="E2894" s="13">
        <v>6</v>
      </c>
      <c r="F2894" s="12">
        <v>410</v>
      </c>
    </row>
    <row r="2895" spans="2:6" x14ac:dyDescent="0.4">
      <c r="B2895" s="12">
        <v>5</v>
      </c>
      <c r="C2895" s="12">
        <v>4</v>
      </c>
      <c r="D2895" s="12">
        <v>61</v>
      </c>
      <c r="E2895" s="13">
        <v>6</v>
      </c>
      <c r="F2895" s="12">
        <v>416</v>
      </c>
    </row>
    <row r="2896" spans="2:6" x14ac:dyDescent="0.4">
      <c r="B2896" s="12">
        <v>5</v>
      </c>
      <c r="C2896" s="12">
        <v>4</v>
      </c>
      <c r="D2896" s="12">
        <v>62</v>
      </c>
      <c r="E2896" s="13">
        <v>6</v>
      </c>
      <c r="F2896" s="12">
        <v>422</v>
      </c>
    </row>
    <row r="2897" spans="2:6" x14ac:dyDescent="0.4">
      <c r="B2897" s="12">
        <v>5</v>
      </c>
      <c r="C2897" s="12">
        <v>4</v>
      </c>
      <c r="D2897" s="12">
        <v>63</v>
      </c>
      <c r="E2897" s="13">
        <v>6</v>
      </c>
      <c r="F2897" s="12">
        <v>428</v>
      </c>
    </row>
    <row r="2898" spans="2:6" x14ac:dyDescent="0.4">
      <c r="B2898" s="12">
        <v>5</v>
      </c>
      <c r="C2898" s="12">
        <v>4</v>
      </c>
      <c r="D2898" s="12">
        <v>64</v>
      </c>
      <c r="E2898" s="13">
        <v>6</v>
      </c>
      <c r="F2898" s="12">
        <v>434</v>
      </c>
    </row>
    <row r="2899" spans="2:6" x14ac:dyDescent="0.4">
      <c r="B2899" s="12">
        <v>5</v>
      </c>
      <c r="C2899" s="12">
        <v>4</v>
      </c>
      <c r="D2899" s="12">
        <v>65</v>
      </c>
      <c r="E2899" s="13">
        <v>6</v>
      </c>
      <c r="F2899" s="12">
        <v>440</v>
      </c>
    </row>
    <row r="2900" spans="2:6" x14ac:dyDescent="0.4">
      <c r="B2900" s="12">
        <v>5</v>
      </c>
      <c r="C2900" s="12">
        <v>4</v>
      </c>
      <c r="D2900" s="12">
        <v>66</v>
      </c>
      <c r="E2900" s="13">
        <v>6</v>
      </c>
      <c r="F2900" s="12">
        <v>446</v>
      </c>
    </row>
    <row r="2901" spans="2:6" x14ac:dyDescent="0.4">
      <c r="B2901" s="12">
        <v>5</v>
      </c>
      <c r="C2901" s="12">
        <v>4</v>
      </c>
      <c r="D2901" s="12">
        <v>67</v>
      </c>
      <c r="E2901" s="13">
        <v>6</v>
      </c>
      <c r="F2901" s="12">
        <v>452</v>
      </c>
    </row>
    <row r="2902" spans="2:6" x14ac:dyDescent="0.4">
      <c r="B2902" s="12">
        <v>5</v>
      </c>
      <c r="C2902" s="12">
        <v>4</v>
      </c>
      <c r="D2902" s="12">
        <v>68</v>
      </c>
      <c r="E2902" s="13">
        <v>6</v>
      </c>
      <c r="F2902" s="12">
        <v>458</v>
      </c>
    </row>
    <row r="2903" spans="2:6" x14ac:dyDescent="0.4">
      <c r="B2903" s="12">
        <v>5</v>
      </c>
      <c r="C2903" s="12">
        <v>4</v>
      </c>
      <c r="D2903" s="12">
        <v>69</v>
      </c>
      <c r="E2903" s="13">
        <v>6</v>
      </c>
      <c r="F2903" s="12">
        <v>464</v>
      </c>
    </row>
    <row r="2904" spans="2:6" x14ac:dyDescent="0.4">
      <c r="B2904" s="12">
        <v>5</v>
      </c>
      <c r="C2904" s="12">
        <v>4</v>
      </c>
      <c r="D2904" s="12">
        <v>70</v>
      </c>
      <c r="E2904" s="13">
        <v>6</v>
      </c>
      <c r="F2904" s="12">
        <v>470</v>
      </c>
    </row>
    <row r="2905" spans="2:6" x14ac:dyDescent="0.4">
      <c r="B2905" s="10">
        <v>5</v>
      </c>
      <c r="C2905" s="10">
        <v>5</v>
      </c>
      <c r="D2905" s="10">
        <v>1</v>
      </c>
      <c r="E2905" s="11">
        <v>1</v>
      </c>
      <c r="F2905" s="10">
        <v>0</v>
      </c>
    </row>
    <row r="2906" spans="2:6" x14ac:dyDescent="0.4">
      <c r="B2906" s="10">
        <v>5</v>
      </c>
      <c r="C2906" s="10">
        <v>5</v>
      </c>
      <c r="D2906" s="10">
        <v>2</v>
      </c>
      <c r="E2906" s="11">
        <v>2</v>
      </c>
      <c r="F2906" s="10">
        <v>1</v>
      </c>
    </row>
    <row r="2907" spans="2:6" x14ac:dyDescent="0.4">
      <c r="B2907" s="10">
        <v>5</v>
      </c>
      <c r="C2907" s="10">
        <v>5</v>
      </c>
      <c r="D2907" s="10">
        <v>3</v>
      </c>
      <c r="E2907" s="11">
        <v>3</v>
      </c>
      <c r="F2907" s="10">
        <v>3</v>
      </c>
    </row>
    <row r="2908" spans="2:6" x14ac:dyDescent="0.4">
      <c r="B2908" s="10">
        <v>5</v>
      </c>
      <c r="C2908" s="10">
        <v>5</v>
      </c>
      <c r="D2908" s="10">
        <v>4</v>
      </c>
      <c r="E2908" s="11">
        <v>3</v>
      </c>
      <c r="F2908" s="10">
        <v>6</v>
      </c>
    </row>
    <row r="2909" spans="2:6" x14ac:dyDescent="0.4">
      <c r="B2909" s="10">
        <v>5</v>
      </c>
      <c r="C2909" s="10">
        <v>5</v>
      </c>
      <c r="D2909" s="10">
        <v>5</v>
      </c>
      <c r="E2909" s="11">
        <v>3</v>
      </c>
      <c r="F2909" s="10">
        <v>9</v>
      </c>
    </row>
    <row r="2910" spans="2:6" x14ac:dyDescent="0.4">
      <c r="B2910" s="10">
        <v>5</v>
      </c>
      <c r="C2910" s="10">
        <v>5</v>
      </c>
      <c r="D2910" s="10">
        <v>6</v>
      </c>
      <c r="E2910" s="11">
        <v>5</v>
      </c>
      <c r="F2910" s="10">
        <v>12</v>
      </c>
    </row>
    <row r="2911" spans="2:6" x14ac:dyDescent="0.4">
      <c r="B2911" s="10">
        <v>5</v>
      </c>
      <c r="C2911" s="10">
        <v>5</v>
      </c>
      <c r="D2911" s="10">
        <v>7</v>
      </c>
      <c r="E2911" s="11">
        <v>5</v>
      </c>
      <c r="F2911" s="10">
        <v>17</v>
      </c>
    </row>
    <row r="2912" spans="2:6" x14ac:dyDescent="0.4">
      <c r="B2912" s="10">
        <v>5</v>
      </c>
      <c r="C2912" s="10">
        <v>5</v>
      </c>
      <c r="D2912" s="10">
        <v>8</v>
      </c>
      <c r="E2912" s="11">
        <v>6</v>
      </c>
      <c r="F2912" s="10">
        <v>22</v>
      </c>
    </row>
    <row r="2913" spans="2:6" x14ac:dyDescent="0.4">
      <c r="B2913" s="10">
        <v>5</v>
      </c>
      <c r="C2913" s="10">
        <v>5</v>
      </c>
      <c r="D2913" s="10">
        <v>9</v>
      </c>
      <c r="E2913" s="11">
        <v>7</v>
      </c>
      <c r="F2913" s="10">
        <v>28</v>
      </c>
    </row>
    <row r="2914" spans="2:6" x14ac:dyDescent="0.4">
      <c r="B2914" s="10">
        <v>5</v>
      </c>
      <c r="C2914" s="10">
        <v>5</v>
      </c>
      <c r="D2914" s="10">
        <v>10</v>
      </c>
      <c r="E2914" s="11">
        <v>7</v>
      </c>
      <c r="F2914" s="10">
        <v>35</v>
      </c>
    </row>
    <row r="2915" spans="2:6" x14ac:dyDescent="0.4">
      <c r="B2915" s="10">
        <v>5</v>
      </c>
      <c r="C2915" s="10">
        <v>5</v>
      </c>
      <c r="D2915" s="10">
        <v>11</v>
      </c>
      <c r="E2915" s="11">
        <v>7</v>
      </c>
      <c r="F2915" s="10">
        <v>42</v>
      </c>
    </row>
    <row r="2916" spans="2:6" x14ac:dyDescent="0.4">
      <c r="B2916" s="10">
        <v>5</v>
      </c>
      <c r="C2916" s="10">
        <v>5</v>
      </c>
      <c r="D2916" s="10">
        <v>12</v>
      </c>
      <c r="E2916" s="11">
        <v>8</v>
      </c>
      <c r="F2916" s="10">
        <v>50</v>
      </c>
    </row>
    <row r="2917" spans="2:6" x14ac:dyDescent="0.4">
      <c r="B2917" s="10">
        <v>5</v>
      </c>
      <c r="C2917" s="10">
        <v>5</v>
      </c>
      <c r="D2917" s="10">
        <v>13</v>
      </c>
      <c r="E2917" s="11">
        <v>9</v>
      </c>
      <c r="F2917" s="10">
        <v>59</v>
      </c>
    </row>
    <row r="2918" spans="2:6" x14ac:dyDescent="0.4">
      <c r="B2918" s="10">
        <v>5</v>
      </c>
      <c r="C2918" s="10">
        <v>5</v>
      </c>
      <c r="D2918" s="10">
        <v>14</v>
      </c>
      <c r="E2918" s="11">
        <v>11</v>
      </c>
      <c r="F2918" s="10">
        <v>67</v>
      </c>
    </row>
    <row r="2919" spans="2:6" x14ac:dyDescent="0.4">
      <c r="B2919" s="12">
        <v>5</v>
      </c>
      <c r="C2919" s="12">
        <v>5</v>
      </c>
      <c r="D2919" s="12">
        <v>15</v>
      </c>
      <c r="E2919" s="13">
        <v>12</v>
      </c>
      <c r="F2919" s="12">
        <v>76</v>
      </c>
    </row>
    <row r="2920" spans="2:6" x14ac:dyDescent="0.4">
      <c r="B2920" s="12">
        <v>5</v>
      </c>
      <c r="C2920" s="12">
        <v>5</v>
      </c>
      <c r="D2920" s="12">
        <v>16</v>
      </c>
      <c r="E2920" s="13">
        <v>6</v>
      </c>
      <c r="F2920" s="12">
        <v>82</v>
      </c>
    </row>
    <row r="2921" spans="2:6" x14ac:dyDescent="0.4">
      <c r="B2921" s="12">
        <v>5</v>
      </c>
      <c r="C2921" s="12">
        <v>5</v>
      </c>
      <c r="D2921" s="12">
        <v>17</v>
      </c>
      <c r="E2921" s="13">
        <v>6</v>
      </c>
      <c r="F2921" s="12">
        <v>88</v>
      </c>
    </row>
    <row r="2922" spans="2:6" x14ac:dyDescent="0.4">
      <c r="B2922" s="12">
        <v>5</v>
      </c>
      <c r="C2922" s="12">
        <v>5</v>
      </c>
      <c r="D2922" s="12">
        <v>18</v>
      </c>
      <c r="E2922" s="13">
        <v>6</v>
      </c>
      <c r="F2922" s="12">
        <v>95</v>
      </c>
    </row>
    <row r="2923" spans="2:6" x14ac:dyDescent="0.4">
      <c r="B2923" s="12">
        <v>5</v>
      </c>
      <c r="C2923" s="12">
        <v>5</v>
      </c>
      <c r="D2923" s="12">
        <v>19</v>
      </c>
      <c r="E2923" s="13">
        <v>7</v>
      </c>
      <c r="F2923" s="12">
        <v>101</v>
      </c>
    </row>
    <row r="2924" spans="2:6" x14ac:dyDescent="0.4">
      <c r="B2924" s="12">
        <v>5</v>
      </c>
      <c r="C2924" s="12">
        <v>5</v>
      </c>
      <c r="D2924" s="12">
        <v>20</v>
      </c>
      <c r="E2924" s="13">
        <v>7</v>
      </c>
      <c r="F2924" s="12">
        <v>107</v>
      </c>
    </row>
    <row r="2925" spans="2:6" x14ac:dyDescent="0.4">
      <c r="B2925" s="12">
        <v>5</v>
      </c>
      <c r="C2925" s="12">
        <v>5</v>
      </c>
      <c r="D2925" s="12">
        <v>21</v>
      </c>
      <c r="E2925" s="158">
        <v>5</v>
      </c>
      <c r="F2925" s="157">
        <v>113</v>
      </c>
    </row>
    <row r="2926" spans="2:6" x14ac:dyDescent="0.4">
      <c r="B2926" s="12">
        <v>5</v>
      </c>
      <c r="C2926" s="12">
        <v>5</v>
      </c>
      <c r="D2926" s="12">
        <v>22</v>
      </c>
      <c r="E2926" s="158">
        <v>5</v>
      </c>
      <c r="F2926" s="157">
        <v>118</v>
      </c>
    </row>
    <row r="2927" spans="2:6" x14ac:dyDescent="0.4">
      <c r="B2927" s="12">
        <v>5</v>
      </c>
      <c r="C2927" s="12">
        <v>5</v>
      </c>
      <c r="D2927" s="12">
        <v>23</v>
      </c>
      <c r="E2927" s="158">
        <v>6</v>
      </c>
      <c r="F2927" s="157">
        <v>124</v>
      </c>
    </row>
    <row r="2928" spans="2:6" x14ac:dyDescent="0.4">
      <c r="B2928" s="12">
        <v>5</v>
      </c>
      <c r="C2928" s="12">
        <v>5</v>
      </c>
      <c r="D2928" s="12">
        <v>24</v>
      </c>
      <c r="E2928" s="158">
        <v>6</v>
      </c>
      <c r="F2928" s="157">
        <v>129</v>
      </c>
    </row>
    <row r="2929" spans="2:6" x14ac:dyDescent="0.4">
      <c r="B2929" s="12">
        <v>5</v>
      </c>
      <c r="C2929" s="12">
        <v>5</v>
      </c>
      <c r="D2929" s="12">
        <v>25</v>
      </c>
      <c r="E2929" s="158">
        <v>6</v>
      </c>
      <c r="F2929" s="157">
        <v>135</v>
      </c>
    </row>
    <row r="2930" spans="2:6" x14ac:dyDescent="0.4">
      <c r="B2930" s="12">
        <v>5</v>
      </c>
      <c r="C2930" s="12">
        <v>5</v>
      </c>
      <c r="D2930" s="12">
        <v>26</v>
      </c>
      <c r="E2930" s="158">
        <v>5</v>
      </c>
      <c r="F2930" s="157">
        <v>140</v>
      </c>
    </row>
    <row r="2931" spans="2:6" x14ac:dyDescent="0.4">
      <c r="B2931" s="12">
        <v>5</v>
      </c>
      <c r="C2931" s="12">
        <v>5</v>
      </c>
      <c r="D2931" s="12">
        <v>27</v>
      </c>
      <c r="E2931" s="158">
        <v>5</v>
      </c>
      <c r="F2931" s="157">
        <v>145</v>
      </c>
    </row>
    <row r="2932" spans="2:6" x14ac:dyDescent="0.4">
      <c r="B2932" s="12">
        <v>5</v>
      </c>
      <c r="C2932" s="12">
        <v>5</v>
      </c>
      <c r="D2932" s="12">
        <v>28</v>
      </c>
      <c r="E2932" s="158">
        <v>5</v>
      </c>
      <c r="F2932" s="157">
        <v>151</v>
      </c>
    </row>
    <row r="2933" spans="2:6" x14ac:dyDescent="0.4">
      <c r="B2933" s="12">
        <v>5</v>
      </c>
      <c r="C2933" s="12">
        <v>5</v>
      </c>
      <c r="D2933" s="12">
        <v>29</v>
      </c>
      <c r="E2933" s="158">
        <v>5</v>
      </c>
      <c r="F2933" s="157">
        <v>156</v>
      </c>
    </row>
    <row r="2934" spans="2:6" x14ac:dyDescent="0.4">
      <c r="B2934" s="12">
        <v>5</v>
      </c>
      <c r="C2934" s="12">
        <v>5</v>
      </c>
      <c r="D2934" s="12">
        <v>30</v>
      </c>
      <c r="E2934" s="158">
        <v>6</v>
      </c>
      <c r="F2934" s="157">
        <v>161</v>
      </c>
    </row>
    <row r="2935" spans="2:6" x14ac:dyDescent="0.4">
      <c r="B2935" s="12">
        <v>5</v>
      </c>
      <c r="C2935" s="12">
        <v>5</v>
      </c>
      <c r="D2935" s="12">
        <v>31</v>
      </c>
      <c r="E2935" s="158">
        <v>5</v>
      </c>
      <c r="F2935" s="157">
        <v>166</v>
      </c>
    </row>
    <row r="2936" spans="2:6" x14ac:dyDescent="0.4">
      <c r="B2936" s="12">
        <v>5</v>
      </c>
      <c r="C2936" s="12">
        <v>5</v>
      </c>
      <c r="D2936" s="12">
        <v>32</v>
      </c>
      <c r="E2936" s="158">
        <v>5</v>
      </c>
      <c r="F2936" s="157">
        <v>171</v>
      </c>
    </row>
    <row r="2937" spans="2:6" x14ac:dyDescent="0.4">
      <c r="B2937" s="12">
        <v>5</v>
      </c>
      <c r="C2937" s="12">
        <v>5</v>
      </c>
      <c r="D2937" s="12">
        <v>33</v>
      </c>
      <c r="E2937" s="13">
        <v>5</v>
      </c>
      <c r="F2937" s="12">
        <v>175</v>
      </c>
    </row>
    <row r="2938" spans="2:6" x14ac:dyDescent="0.4">
      <c r="B2938" s="12">
        <v>5</v>
      </c>
      <c r="C2938" s="12">
        <v>5</v>
      </c>
      <c r="D2938" s="12">
        <v>34</v>
      </c>
      <c r="E2938" s="13">
        <v>5</v>
      </c>
      <c r="F2938" s="12">
        <v>180</v>
      </c>
    </row>
    <row r="2939" spans="2:6" x14ac:dyDescent="0.4">
      <c r="B2939" s="12">
        <v>5</v>
      </c>
      <c r="C2939" s="12">
        <v>5</v>
      </c>
      <c r="D2939" s="12">
        <v>35</v>
      </c>
      <c r="E2939" s="13">
        <v>5</v>
      </c>
      <c r="F2939" s="12">
        <v>185</v>
      </c>
    </row>
    <row r="2940" spans="2:6" x14ac:dyDescent="0.4">
      <c r="B2940" s="12">
        <v>5</v>
      </c>
      <c r="C2940" s="12">
        <v>5</v>
      </c>
      <c r="D2940" s="12">
        <v>36</v>
      </c>
      <c r="E2940" s="13">
        <v>4</v>
      </c>
      <c r="F2940" s="12">
        <v>189</v>
      </c>
    </row>
    <row r="2941" spans="2:6" x14ac:dyDescent="0.4">
      <c r="B2941" s="12">
        <v>5</v>
      </c>
      <c r="C2941" s="12">
        <v>5</v>
      </c>
      <c r="D2941" s="12">
        <v>37</v>
      </c>
      <c r="E2941" s="13">
        <v>4</v>
      </c>
      <c r="F2941" s="12">
        <v>193</v>
      </c>
    </row>
    <row r="2942" spans="2:6" x14ac:dyDescent="0.4">
      <c r="B2942" s="12">
        <v>5</v>
      </c>
      <c r="C2942" s="12">
        <v>5</v>
      </c>
      <c r="D2942" s="12">
        <v>38</v>
      </c>
      <c r="E2942" s="13">
        <v>4</v>
      </c>
      <c r="F2942" s="12">
        <v>197</v>
      </c>
    </row>
    <row r="2943" spans="2:6" x14ac:dyDescent="0.4">
      <c r="B2943" s="12">
        <v>5</v>
      </c>
      <c r="C2943" s="12">
        <v>5</v>
      </c>
      <c r="D2943" s="12">
        <v>39</v>
      </c>
      <c r="E2943" s="13">
        <v>4</v>
      </c>
      <c r="F2943" s="12">
        <v>201</v>
      </c>
    </row>
    <row r="2944" spans="2:6" x14ac:dyDescent="0.4">
      <c r="B2944" s="12">
        <v>5</v>
      </c>
      <c r="C2944" s="12">
        <v>5</v>
      </c>
      <c r="D2944" s="12">
        <v>40</v>
      </c>
      <c r="E2944" s="13">
        <v>4</v>
      </c>
      <c r="F2944" s="12">
        <v>205</v>
      </c>
    </row>
    <row r="2945" spans="2:6" x14ac:dyDescent="0.4">
      <c r="B2945" s="12">
        <v>5</v>
      </c>
      <c r="C2945" s="12">
        <v>5</v>
      </c>
      <c r="D2945" s="12">
        <v>41</v>
      </c>
      <c r="E2945" s="13">
        <v>3</v>
      </c>
      <c r="F2945" s="12">
        <v>208</v>
      </c>
    </row>
    <row r="2946" spans="2:6" x14ac:dyDescent="0.4">
      <c r="B2946" s="12">
        <v>5</v>
      </c>
      <c r="C2946" s="12">
        <v>5</v>
      </c>
      <c r="D2946" s="12">
        <v>42</v>
      </c>
      <c r="E2946" s="13">
        <v>3</v>
      </c>
      <c r="F2946" s="12">
        <v>211</v>
      </c>
    </row>
    <row r="2947" spans="2:6" x14ac:dyDescent="0.4">
      <c r="B2947" s="12">
        <v>5</v>
      </c>
      <c r="C2947" s="12">
        <v>5</v>
      </c>
      <c r="D2947" s="12">
        <v>43</v>
      </c>
      <c r="E2947" s="13">
        <v>3</v>
      </c>
      <c r="F2947" s="12">
        <v>214</v>
      </c>
    </row>
    <row r="2948" spans="2:6" x14ac:dyDescent="0.4">
      <c r="B2948" s="12">
        <v>5</v>
      </c>
      <c r="C2948" s="12">
        <v>5</v>
      </c>
      <c r="D2948" s="12">
        <v>44</v>
      </c>
      <c r="E2948" s="13">
        <v>3</v>
      </c>
      <c r="F2948" s="12">
        <v>217</v>
      </c>
    </row>
    <row r="2949" spans="2:6" x14ac:dyDescent="0.4">
      <c r="B2949" s="12">
        <v>5</v>
      </c>
      <c r="C2949" s="12">
        <v>5</v>
      </c>
      <c r="D2949" s="12">
        <v>45</v>
      </c>
      <c r="E2949" s="13">
        <v>3</v>
      </c>
      <c r="F2949" s="12">
        <v>220</v>
      </c>
    </row>
    <row r="2950" spans="2:6" x14ac:dyDescent="0.4">
      <c r="B2950" s="12">
        <v>5</v>
      </c>
      <c r="C2950" s="12">
        <v>5</v>
      </c>
      <c r="D2950" s="12">
        <v>46</v>
      </c>
      <c r="E2950" s="13">
        <v>2</v>
      </c>
      <c r="F2950" s="12">
        <v>222</v>
      </c>
    </row>
    <row r="2951" spans="2:6" x14ac:dyDescent="0.4">
      <c r="B2951" s="12">
        <v>5</v>
      </c>
      <c r="C2951" s="12">
        <v>5</v>
      </c>
      <c r="D2951" s="12">
        <v>47</v>
      </c>
      <c r="E2951" s="13">
        <v>2</v>
      </c>
      <c r="F2951" s="12">
        <v>224</v>
      </c>
    </row>
    <row r="2952" spans="2:6" x14ac:dyDescent="0.4">
      <c r="B2952" s="12">
        <v>5</v>
      </c>
      <c r="C2952" s="12">
        <v>5</v>
      </c>
      <c r="D2952" s="12">
        <v>48</v>
      </c>
      <c r="E2952" s="13">
        <v>2</v>
      </c>
      <c r="F2952" s="12">
        <v>226</v>
      </c>
    </row>
    <row r="2953" spans="2:6" x14ac:dyDescent="0.4">
      <c r="B2953" s="12">
        <v>5</v>
      </c>
      <c r="C2953" s="12">
        <v>5</v>
      </c>
      <c r="D2953" s="12">
        <v>49</v>
      </c>
      <c r="E2953" s="13">
        <v>2</v>
      </c>
      <c r="F2953" s="12">
        <v>228</v>
      </c>
    </row>
    <row r="2954" spans="2:6" x14ac:dyDescent="0.4">
      <c r="B2954" s="12">
        <v>5</v>
      </c>
      <c r="C2954" s="12">
        <v>5</v>
      </c>
      <c r="D2954" s="12">
        <v>50</v>
      </c>
      <c r="E2954" s="13">
        <v>2</v>
      </c>
      <c r="F2954" s="12">
        <v>230</v>
      </c>
    </row>
    <row r="2955" spans="2:6" x14ac:dyDescent="0.4">
      <c r="B2955" s="12">
        <v>5</v>
      </c>
      <c r="C2955" s="12">
        <v>5</v>
      </c>
      <c r="D2955" s="12">
        <v>51</v>
      </c>
      <c r="E2955" s="13">
        <v>1</v>
      </c>
      <c r="F2955" s="12">
        <v>231</v>
      </c>
    </row>
    <row r="2956" spans="2:6" x14ac:dyDescent="0.4">
      <c r="B2956" s="12">
        <v>5</v>
      </c>
      <c r="C2956" s="12">
        <v>5</v>
      </c>
      <c r="D2956" s="12">
        <v>52</v>
      </c>
      <c r="E2956" s="13">
        <v>1</v>
      </c>
      <c r="F2956" s="12">
        <v>232</v>
      </c>
    </row>
    <row r="2957" spans="2:6" x14ac:dyDescent="0.4">
      <c r="B2957" s="12">
        <v>5</v>
      </c>
      <c r="C2957" s="12">
        <v>5</v>
      </c>
      <c r="D2957" s="12">
        <v>53</v>
      </c>
      <c r="E2957" s="13">
        <v>1</v>
      </c>
      <c r="F2957" s="12">
        <v>233</v>
      </c>
    </row>
    <row r="2958" spans="2:6" x14ac:dyDescent="0.4">
      <c r="B2958" s="12">
        <v>5</v>
      </c>
      <c r="C2958" s="12">
        <v>5</v>
      </c>
      <c r="D2958" s="12">
        <v>54</v>
      </c>
      <c r="E2958" s="13">
        <v>1</v>
      </c>
      <c r="F2958" s="12">
        <v>234</v>
      </c>
    </row>
    <row r="2959" spans="2:6" x14ac:dyDescent="0.4">
      <c r="B2959" s="12">
        <v>5</v>
      </c>
      <c r="C2959" s="12">
        <v>5</v>
      </c>
      <c r="D2959" s="12">
        <v>55</v>
      </c>
      <c r="E2959" s="13">
        <v>1</v>
      </c>
      <c r="F2959" s="12">
        <v>235</v>
      </c>
    </row>
    <row r="2960" spans="2:6" x14ac:dyDescent="0.4">
      <c r="B2960" s="12">
        <v>5</v>
      </c>
      <c r="C2960" s="12">
        <v>5</v>
      </c>
      <c r="D2960" s="12">
        <v>56</v>
      </c>
      <c r="E2960" s="13">
        <v>1</v>
      </c>
      <c r="F2960" s="12">
        <v>236</v>
      </c>
    </row>
    <row r="2961" spans="2:6" x14ac:dyDescent="0.4">
      <c r="B2961" s="12">
        <v>5</v>
      </c>
      <c r="C2961" s="12">
        <v>5</v>
      </c>
      <c r="D2961" s="12">
        <v>57</v>
      </c>
      <c r="E2961" s="13">
        <v>1</v>
      </c>
      <c r="F2961" s="12">
        <v>237</v>
      </c>
    </row>
    <row r="2962" spans="2:6" x14ac:dyDescent="0.4">
      <c r="B2962" s="12">
        <v>5</v>
      </c>
      <c r="C2962" s="12">
        <v>5</v>
      </c>
      <c r="D2962" s="12">
        <v>58</v>
      </c>
      <c r="E2962" s="13">
        <v>1</v>
      </c>
      <c r="F2962" s="12">
        <v>238</v>
      </c>
    </row>
    <row r="2963" spans="2:6" x14ac:dyDescent="0.4">
      <c r="B2963" s="12">
        <v>5</v>
      </c>
      <c r="C2963" s="12">
        <v>5</v>
      </c>
      <c r="D2963" s="12">
        <v>59</v>
      </c>
      <c r="E2963" s="13">
        <v>1</v>
      </c>
      <c r="F2963" s="12">
        <v>239</v>
      </c>
    </row>
    <row r="2964" spans="2:6" x14ac:dyDescent="0.4">
      <c r="B2964" s="12">
        <v>5</v>
      </c>
      <c r="C2964" s="12">
        <v>5</v>
      </c>
      <c r="D2964" s="12">
        <v>60</v>
      </c>
      <c r="E2964" s="13">
        <v>1</v>
      </c>
      <c r="F2964" s="12">
        <v>240</v>
      </c>
    </row>
    <row r="2965" spans="2:6" x14ac:dyDescent="0.4">
      <c r="B2965" s="12">
        <v>5</v>
      </c>
      <c r="C2965" s="12">
        <v>5</v>
      </c>
      <c r="D2965" s="12">
        <v>61</v>
      </c>
      <c r="E2965" s="13">
        <v>1</v>
      </c>
      <c r="F2965" s="12">
        <v>241</v>
      </c>
    </row>
    <row r="2966" spans="2:6" x14ac:dyDescent="0.4">
      <c r="B2966" s="12">
        <v>5</v>
      </c>
      <c r="C2966" s="12">
        <v>5</v>
      </c>
      <c r="D2966" s="12">
        <v>62</v>
      </c>
      <c r="E2966" s="13">
        <v>1</v>
      </c>
      <c r="F2966" s="12">
        <v>242</v>
      </c>
    </row>
    <row r="2967" spans="2:6" x14ac:dyDescent="0.4">
      <c r="B2967" s="12">
        <v>5</v>
      </c>
      <c r="C2967" s="12">
        <v>5</v>
      </c>
      <c r="D2967" s="12">
        <v>63</v>
      </c>
      <c r="E2967" s="13">
        <v>1</v>
      </c>
      <c r="F2967" s="12">
        <v>243</v>
      </c>
    </row>
    <row r="2968" spans="2:6" x14ac:dyDescent="0.4">
      <c r="B2968" s="12">
        <v>5</v>
      </c>
      <c r="C2968" s="12">
        <v>5</v>
      </c>
      <c r="D2968" s="12">
        <v>64</v>
      </c>
      <c r="E2968" s="13">
        <v>1</v>
      </c>
      <c r="F2968" s="12">
        <v>244</v>
      </c>
    </row>
    <row r="2969" spans="2:6" x14ac:dyDescent="0.4">
      <c r="B2969" s="12">
        <v>5</v>
      </c>
      <c r="C2969" s="12">
        <v>5</v>
      </c>
      <c r="D2969" s="12">
        <v>65</v>
      </c>
      <c r="E2969" s="13">
        <v>1</v>
      </c>
      <c r="F2969" s="12">
        <v>245</v>
      </c>
    </row>
    <row r="2970" spans="2:6" x14ac:dyDescent="0.4">
      <c r="B2970" s="12">
        <v>5</v>
      </c>
      <c r="C2970" s="12">
        <v>5</v>
      </c>
      <c r="D2970" s="12">
        <v>66</v>
      </c>
      <c r="E2970" s="13">
        <v>1</v>
      </c>
      <c r="F2970" s="12">
        <v>246</v>
      </c>
    </row>
    <row r="2971" spans="2:6" x14ac:dyDescent="0.4">
      <c r="B2971" s="12">
        <v>5</v>
      </c>
      <c r="C2971" s="12">
        <v>5</v>
      </c>
      <c r="D2971" s="12">
        <v>67</v>
      </c>
      <c r="E2971" s="13">
        <v>1</v>
      </c>
      <c r="F2971" s="12">
        <v>247</v>
      </c>
    </row>
    <row r="2972" spans="2:6" x14ac:dyDescent="0.4">
      <c r="B2972" s="12">
        <v>5</v>
      </c>
      <c r="C2972" s="12">
        <v>5</v>
      </c>
      <c r="D2972" s="12">
        <v>68</v>
      </c>
      <c r="E2972" s="13">
        <v>1</v>
      </c>
      <c r="F2972" s="12">
        <v>248</v>
      </c>
    </row>
    <row r="2973" spans="2:6" x14ac:dyDescent="0.4">
      <c r="B2973" s="12">
        <v>5</v>
      </c>
      <c r="C2973" s="12">
        <v>5</v>
      </c>
      <c r="D2973" s="12">
        <v>69</v>
      </c>
      <c r="E2973" s="13">
        <v>1</v>
      </c>
      <c r="F2973" s="12">
        <v>249</v>
      </c>
    </row>
    <row r="2974" spans="2:6" x14ac:dyDescent="0.4">
      <c r="B2974" s="12">
        <v>5</v>
      </c>
      <c r="C2974" s="12">
        <v>5</v>
      </c>
      <c r="D2974" s="12">
        <v>70</v>
      </c>
      <c r="E2974" s="13">
        <v>1</v>
      </c>
      <c r="F2974" s="12">
        <v>250</v>
      </c>
    </row>
    <row r="2975" spans="2:6" x14ac:dyDescent="0.4">
      <c r="B2975" s="10">
        <v>5</v>
      </c>
      <c r="C2975" s="10">
        <v>6</v>
      </c>
      <c r="D2975" s="10">
        <v>1</v>
      </c>
      <c r="E2975" s="11">
        <v>1</v>
      </c>
      <c r="F2975" s="10">
        <v>0</v>
      </c>
    </row>
    <row r="2976" spans="2:6" x14ac:dyDescent="0.4">
      <c r="B2976" s="10">
        <v>5</v>
      </c>
      <c r="C2976" s="10">
        <v>6</v>
      </c>
      <c r="D2976" s="10">
        <v>2</v>
      </c>
      <c r="E2976" s="11">
        <v>1</v>
      </c>
      <c r="F2976" s="10">
        <v>1</v>
      </c>
    </row>
    <row r="2977" spans="2:6" x14ac:dyDescent="0.4">
      <c r="B2977" s="10">
        <v>5</v>
      </c>
      <c r="C2977" s="10">
        <v>6</v>
      </c>
      <c r="D2977" s="10">
        <v>3</v>
      </c>
      <c r="E2977" s="11">
        <v>2</v>
      </c>
      <c r="F2977" s="10">
        <v>2</v>
      </c>
    </row>
    <row r="2978" spans="2:6" x14ac:dyDescent="0.4">
      <c r="B2978" s="10">
        <v>5</v>
      </c>
      <c r="C2978" s="10">
        <v>6</v>
      </c>
      <c r="D2978" s="10">
        <v>4</v>
      </c>
      <c r="E2978" s="11">
        <v>2</v>
      </c>
      <c r="F2978" s="10">
        <v>4</v>
      </c>
    </row>
    <row r="2979" spans="2:6" x14ac:dyDescent="0.4">
      <c r="B2979" s="10">
        <v>5</v>
      </c>
      <c r="C2979" s="10">
        <v>6</v>
      </c>
      <c r="D2979" s="10">
        <v>5</v>
      </c>
      <c r="E2979" s="11">
        <v>3</v>
      </c>
      <c r="F2979" s="10">
        <v>6</v>
      </c>
    </row>
    <row r="2980" spans="2:6" x14ac:dyDescent="0.4">
      <c r="B2980" s="10">
        <v>5</v>
      </c>
      <c r="C2980" s="10">
        <v>6</v>
      </c>
      <c r="D2980" s="10">
        <v>6</v>
      </c>
      <c r="E2980" s="11">
        <v>3</v>
      </c>
      <c r="F2980" s="10">
        <v>9</v>
      </c>
    </row>
    <row r="2981" spans="2:6" x14ac:dyDescent="0.4">
      <c r="B2981" s="10">
        <v>5</v>
      </c>
      <c r="C2981" s="10">
        <v>6</v>
      </c>
      <c r="D2981" s="10">
        <v>7</v>
      </c>
      <c r="E2981" s="11">
        <v>4</v>
      </c>
      <c r="F2981" s="10">
        <v>12</v>
      </c>
    </row>
    <row r="2982" spans="2:6" x14ac:dyDescent="0.4">
      <c r="B2982" s="10">
        <v>5</v>
      </c>
      <c r="C2982" s="10">
        <v>6</v>
      </c>
      <c r="D2982" s="10">
        <v>8</v>
      </c>
      <c r="E2982" s="11">
        <v>4</v>
      </c>
      <c r="F2982" s="10">
        <v>16</v>
      </c>
    </row>
    <row r="2983" spans="2:6" x14ac:dyDescent="0.4">
      <c r="B2983" s="10">
        <v>5</v>
      </c>
      <c r="C2983" s="10">
        <v>6</v>
      </c>
      <c r="D2983" s="10">
        <v>9</v>
      </c>
      <c r="E2983" s="11">
        <v>5</v>
      </c>
      <c r="F2983" s="10">
        <v>20</v>
      </c>
    </row>
    <row r="2984" spans="2:6" x14ac:dyDescent="0.4">
      <c r="B2984" s="10">
        <v>5</v>
      </c>
      <c r="C2984" s="10">
        <v>6</v>
      </c>
      <c r="D2984" s="10">
        <v>10</v>
      </c>
      <c r="E2984" s="11">
        <v>5</v>
      </c>
      <c r="F2984" s="10">
        <v>25</v>
      </c>
    </row>
    <row r="2985" spans="2:6" x14ac:dyDescent="0.4">
      <c r="B2985" s="10">
        <v>5</v>
      </c>
      <c r="C2985" s="10">
        <v>6</v>
      </c>
      <c r="D2985" s="10">
        <v>11</v>
      </c>
      <c r="E2985" s="11">
        <v>5</v>
      </c>
      <c r="F2985" s="10">
        <v>30</v>
      </c>
    </row>
    <row r="2986" spans="2:6" x14ac:dyDescent="0.4">
      <c r="B2986" s="10">
        <v>5</v>
      </c>
      <c r="C2986" s="10">
        <v>6</v>
      </c>
      <c r="D2986" s="10">
        <v>12</v>
      </c>
      <c r="E2986" s="11">
        <v>7</v>
      </c>
      <c r="F2986" s="10">
        <v>38</v>
      </c>
    </row>
    <row r="2987" spans="2:6" x14ac:dyDescent="0.4">
      <c r="B2987" s="10">
        <v>5</v>
      </c>
      <c r="C2987" s="10">
        <v>6</v>
      </c>
      <c r="D2987" s="10">
        <v>13</v>
      </c>
      <c r="E2987" s="11">
        <v>9</v>
      </c>
      <c r="F2987" s="10">
        <v>47</v>
      </c>
    </row>
    <row r="2988" spans="2:6" x14ac:dyDescent="0.4">
      <c r="B2988" s="10">
        <v>5</v>
      </c>
      <c r="C2988" s="10">
        <v>6</v>
      </c>
      <c r="D2988" s="10">
        <v>14</v>
      </c>
      <c r="E2988" s="11">
        <v>10</v>
      </c>
      <c r="F2988" s="10">
        <v>55</v>
      </c>
    </row>
    <row r="2989" spans="2:6" x14ac:dyDescent="0.4">
      <c r="B2989" s="12">
        <v>5</v>
      </c>
      <c r="C2989" s="12">
        <v>6</v>
      </c>
      <c r="D2989" s="12">
        <v>15</v>
      </c>
      <c r="E2989" s="13">
        <v>12</v>
      </c>
      <c r="F2989" s="12">
        <v>64</v>
      </c>
    </row>
    <row r="2990" spans="2:6" x14ac:dyDescent="0.4">
      <c r="B2990" s="12">
        <v>5</v>
      </c>
      <c r="C2990" s="12">
        <v>6</v>
      </c>
      <c r="D2990" s="12">
        <v>16</v>
      </c>
      <c r="E2990" s="13">
        <v>5</v>
      </c>
      <c r="F2990" s="12">
        <v>69</v>
      </c>
    </row>
    <row r="2991" spans="2:6" x14ac:dyDescent="0.4">
      <c r="B2991" s="12">
        <v>5</v>
      </c>
      <c r="C2991" s="12">
        <v>6</v>
      </c>
      <c r="D2991" s="12">
        <v>17</v>
      </c>
      <c r="E2991" s="13">
        <v>5</v>
      </c>
      <c r="F2991" s="12">
        <v>75</v>
      </c>
    </row>
    <row r="2992" spans="2:6" x14ac:dyDescent="0.4">
      <c r="B2992" s="12">
        <v>5</v>
      </c>
      <c r="C2992" s="12">
        <v>6</v>
      </c>
      <c r="D2992" s="12">
        <v>18</v>
      </c>
      <c r="E2992" s="13">
        <v>6</v>
      </c>
      <c r="F2992" s="12">
        <v>80</v>
      </c>
    </row>
    <row r="2993" spans="2:6" x14ac:dyDescent="0.4">
      <c r="B2993" s="12">
        <v>5</v>
      </c>
      <c r="C2993" s="12">
        <v>6</v>
      </c>
      <c r="D2993" s="12">
        <v>19</v>
      </c>
      <c r="E2993" s="13">
        <v>6</v>
      </c>
      <c r="F2993" s="12">
        <v>86</v>
      </c>
    </row>
    <row r="2994" spans="2:6" x14ac:dyDescent="0.4">
      <c r="B2994" s="12">
        <v>5</v>
      </c>
      <c r="C2994" s="12">
        <v>6</v>
      </c>
      <c r="D2994" s="12">
        <v>20</v>
      </c>
      <c r="E2994" s="13">
        <v>6</v>
      </c>
      <c r="F2994" s="12">
        <v>91</v>
      </c>
    </row>
    <row r="2995" spans="2:6" x14ac:dyDescent="0.4">
      <c r="B2995" s="12">
        <v>5</v>
      </c>
      <c r="C2995" s="12">
        <v>6</v>
      </c>
      <c r="D2995" s="12">
        <v>21</v>
      </c>
      <c r="E2995" s="13">
        <v>4</v>
      </c>
      <c r="F2995" s="12">
        <v>96</v>
      </c>
    </row>
    <row r="2996" spans="2:6" x14ac:dyDescent="0.4">
      <c r="B2996" s="12">
        <v>5</v>
      </c>
      <c r="C2996" s="12">
        <v>6</v>
      </c>
      <c r="D2996" s="12">
        <v>22</v>
      </c>
      <c r="E2996" s="13">
        <v>5</v>
      </c>
      <c r="F2996" s="12">
        <v>100</v>
      </c>
    </row>
    <row r="2997" spans="2:6" x14ac:dyDescent="0.4">
      <c r="B2997" s="12">
        <v>5</v>
      </c>
      <c r="C2997" s="12">
        <v>6</v>
      </c>
      <c r="D2997" s="12">
        <v>23</v>
      </c>
      <c r="E2997" s="13">
        <v>5</v>
      </c>
      <c r="F2997" s="12">
        <v>105</v>
      </c>
    </row>
    <row r="2998" spans="2:6" x14ac:dyDescent="0.4">
      <c r="B2998" s="12">
        <v>5</v>
      </c>
      <c r="C2998" s="12">
        <v>6</v>
      </c>
      <c r="D2998" s="12">
        <v>24</v>
      </c>
      <c r="E2998" s="13">
        <v>5</v>
      </c>
      <c r="F2998" s="12">
        <v>109</v>
      </c>
    </row>
    <row r="2999" spans="2:6" x14ac:dyDescent="0.4">
      <c r="B2999" s="12">
        <v>5</v>
      </c>
      <c r="C2999" s="12">
        <v>6</v>
      </c>
      <c r="D2999" s="12">
        <v>25</v>
      </c>
      <c r="E2999" s="13">
        <v>5</v>
      </c>
      <c r="F2999" s="12">
        <v>114</v>
      </c>
    </row>
    <row r="3000" spans="2:6" x14ac:dyDescent="0.4">
      <c r="B3000" s="12">
        <v>5</v>
      </c>
      <c r="C3000" s="12">
        <v>6</v>
      </c>
      <c r="D3000" s="12">
        <v>26</v>
      </c>
      <c r="E3000" s="13">
        <v>4</v>
      </c>
      <c r="F3000" s="12">
        <v>118</v>
      </c>
    </row>
    <row r="3001" spans="2:6" x14ac:dyDescent="0.4">
      <c r="B3001" s="12">
        <v>5</v>
      </c>
      <c r="C3001" s="12">
        <v>6</v>
      </c>
      <c r="D3001" s="12">
        <v>27</v>
      </c>
      <c r="E3001" s="13">
        <v>4</v>
      </c>
      <c r="F3001" s="12">
        <v>123</v>
      </c>
    </row>
    <row r="3002" spans="2:6" x14ac:dyDescent="0.4">
      <c r="B3002" s="12">
        <v>5</v>
      </c>
      <c r="C3002" s="12">
        <v>6</v>
      </c>
      <c r="D3002" s="12">
        <v>28</v>
      </c>
      <c r="E3002" s="13">
        <v>4</v>
      </c>
      <c r="F3002" s="12">
        <v>127</v>
      </c>
    </row>
    <row r="3003" spans="2:6" x14ac:dyDescent="0.4">
      <c r="B3003" s="12">
        <v>5</v>
      </c>
      <c r="C3003" s="12">
        <v>6</v>
      </c>
      <c r="D3003" s="12">
        <v>29</v>
      </c>
      <c r="E3003" s="13">
        <v>5</v>
      </c>
      <c r="F3003" s="12">
        <v>132</v>
      </c>
    </row>
    <row r="3004" spans="2:6" x14ac:dyDescent="0.4">
      <c r="B3004" s="12">
        <v>5</v>
      </c>
      <c r="C3004" s="12">
        <v>6</v>
      </c>
      <c r="D3004" s="12">
        <v>30</v>
      </c>
      <c r="E3004" s="13">
        <v>5</v>
      </c>
      <c r="F3004" s="12">
        <v>136</v>
      </c>
    </row>
    <row r="3005" spans="2:6" x14ac:dyDescent="0.4">
      <c r="B3005" s="12">
        <v>5</v>
      </c>
      <c r="C3005" s="12">
        <v>6</v>
      </c>
      <c r="D3005" s="12">
        <v>31</v>
      </c>
      <c r="E3005" s="13">
        <v>4</v>
      </c>
      <c r="F3005" s="12">
        <v>140</v>
      </c>
    </row>
    <row r="3006" spans="2:6" x14ac:dyDescent="0.4">
      <c r="B3006" s="12">
        <v>5</v>
      </c>
      <c r="C3006" s="12">
        <v>6</v>
      </c>
      <c r="D3006" s="12">
        <v>32</v>
      </c>
      <c r="E3006" s="13">
        <v>4</v>
      </c>
      <c r="F3006" s="12">
        <v>144</v>
      </c>
    </row>
    <row r="3007" spans="2:6" x14ac:dyDescent="0.4">
      <c r="B3007" s="12">
        <v>5</v>
      </c>
      <c r="C3007" s="12">
        <v>6</v>
      </c>
      <c r="D3007" s="12">
        <v>33</v>
      </c>
      <c r="E3007" s="13">
        <v>4</v>
      </c>
      <c r="F3007" s="12">
        <v>147</v>
      </c>
    </row>
    <row r="3008" spans="2:6" x14ac:dyDescent="0.4">
      <c r="B3008" s="12">
        <v>5</v>
      </c>
      <c r="C3008" s="12">
        <v>6</v>
      </c>
      <c r="D3008" s="12">
        <v>34</v>
      </c>
      <c r="E3008" s="13">
        <v>4</v>
      </c>
      <c r="F3008" s="12">
        <v>151</v>
      </c>
    </row>
    <row r="3009" spans="2:6" x14ac:dyDescent="0.4">
      <c r="B3009" s="12">
        <v>5</v>
      </c>
      <c r="C3009" s="12">
        <v>6</v>
      </c>
      <c r="D3009" s="12">
        <v>35</v>
      </c>
      <c r="E3009" s="13">
        <v>4</v>
      </c>
      <c r="F3009" s="12">
        <v>155</v>
      </c>
    </row>
    <row r="3010" spans="2:6" x14ac:dyDescent="0.4">
      <c r="B3010" s="12">
        <v>5</v>
      </c>
      <c r="C3010" s="12">
        <v>6</v>
      </c>
      <c r="D3010" s="12">
        <v>36</v>
      </c>
      <c r="E3010" s="13">
        <v>3</v>
      </c>
      <c r="F3010" s="12">
        <v>158</v>
      </c>
    </row>
    <row r="3011" spans="2:6" x14ac:dyDescent="0.4">
      <c r="B3011" s="12">
        <v>5</v>
      </c>
      <c r="C3011" s="12">
        <v>6</v>
      </c>
      <c r="D3011" s="12">
        <v>37</v>
      </c>
      <c r="E3011" s="13">
        <v>3</v>
      </c>
      <c r="F3011" s="12">
        <v>161</v>
      </c>
    </row>
    <row r="3012" spans="2:6" x14ac:dyDescent="0.4">
      <c r="B3012" s="12">
        <v>5</v>
      </c>
      <c r="C3012" s="12">
        <v>6</v>
      </c>
      <c r="D3012" s="12">
        <v>38</v>
      </c>
      <c r="E3012" s="13">
        <v>3</v>
      </c>
      <c r="F3012" s="12">
        <v>165</v>
      </c>
    </row>
    <row r="3013" spans="2:6" x14ac:dyDescent="0.4">
      <c r="B3013" s="12">
        <v>5</v>
      </c>
      <c r="C3013" s="12">
        <v>6</v>
      </c>
      <c r="D3013" s="12">
        <v>39</v>
      </c>
      <c r="E3013" s="13">
        <v>3</v>
      </c>
      <c r="F3013" s="12">
        <v>168</v>
      </c>
    </row>
    <row r="3014" spans="2:6" x14ac:dyDescent="0.4">
      <c r="B3014" s="12">
        <v>5</v>
      </c>
      <c r="C3014" s="12">
        <v>6</v>
      </c>
      <c r="D3014" s="12">
        <v>40</v>
      </c>
      <c r="E3014" s="13">
        <v>3</v>
      </c>
      <c r="F3014" s="12">
        <v>171</v>
      </c>
    </row>
    <row r="3015" spans="2:6" x14ac:dyDescent="0.4">
      <c r="B3015" s="12">
        <v>5</v>
      </c>
      <c r="C3015" s="12">
        <v>6</v>
      </c>
      <c r="D3015" s="12">
        <v>41</v>
      </c>
      <c r="E3015" s="13">
        <v>2</v>
      </c>
      <c r="F3015" s="12">
        <v>173</v>
      </c>
    </row>
    <row r="3016" spans="2:6" x14ac:dyDescent="0.4">
      <c r="B3016" s="12">
        <v>5</v>
      </c>
      <c r="C3016" s="12">
        <v>6</v>
      </c>
      <c r="D3016" s="12">
        <v>42</v>
      </c>
      <c r="E3016" s="13">
        <v>2</v>
      </c>
      <c r="F3016" s="12">
        <v>175</v>
      </c>
    </row>
    <row r="3017" spans="2:6" x14ac:dyDescent="0.4">
      <c r="B3017" s="12">
        <v>5</v>
      </c>
      <c r="C3017" s="12">
        <v>6</v>
      </c>
      <c r="D3017" s="12">
        <v>43</v>
      </c>
      <c r="E3017" s="13">
        <v>2</v>
      </c>
      <c r="F3017" s="12">
        <v>177</v>
      </c>
    </row>
    <row r="3018" spans="2:6" x14ac:dyDescent="0.4">
      <c r="B3018" s="12">
        <v>5</v>
      </c>
      <c r="C3018" s="12">
        <v>6</v>
      </c>
      <c r="D3018" s="12">
        <v>44</v>
      </c>
      <c r="E3018" s="13">
        <v>2</v>
      </c>
      <c r="F3018" s="12">
        <v>179</v>
      </c>
    </row>
    <row r="3019" spans="2:6" x14ac:dyDescent="0.4">
      <c r="B3019" s="12">
        <v>5</v>
      </c>
      <c r="C3019" s="12">
        <v>6</v>
      </c>
      <c r="D3019" s="12">
        <v>45</v>
      </c>
      <c r="E3019" s="13">
        <v>2</v>
      </c>
      <c r="F3019" s="12">
        <v>181</v>
      </c>
    </row>
    <row r="3020" spans="2:6" x14ac:dyDescent="0.4">
      <c r="B3020" s="12">
        <v>5</v>
      </c>
      <c r="C3020" s="12">
        <v>6</v>
      </c>
      <c r="D3020" s="12">
        <v>46</v>
      </c>
      <c r="E3020" s="13">
        <v>1</v>
      </c>
      <c r="F3020" s="12">
        <v>182</v>
      </c>
    </row>
    <row r="3021" spans="2:6" x14ac:dyDescent="0.4">
      <c r="B3021" s="12">
        <v>5</v>
      </c>
      <c r="C3021" s="12">
        <v>6</v>
      </c>
      <c r="D3021" s="12">
        <v>47</v>
      </c>
      <c r="E3021" s="13">
        <v>1</v>
      </c>
      <c r="F3021" s="12">
        <v>183</v>
      </c>
    </row>
    <row r="3022" spans="2:6" x14ac:dyDescent="0.4">
      <c r="B3022" s="12">
        <v>5</v>
      </c>
      <c r="C3022" s="12">
        <v>6</v>
      </c>
      <c r="D3022" s="12">
        <v>48</v>
      </c>
      <c r="E3022" s="13">
        <v>1</v>
      </c>
      <c r="F3022" s="12">
        <v>184</v>
      </c>
    </row>
    <row r="3023" spans="2:6" x14ac:dyDescent="0.4">
      <c r="B3023" s="12">
        <v>5</v>
      </c>
      <c r="C3023" s="12">
        <v>6</v>
      </c>
      <c r="D3023" s="12">
        <v>49</v>
      </c>
      <c r="E3023" s="13">
        <v>1</v>
      </c>
      <c r="F3023" s="12">
        <v>185</v>
      </c>
    </row>
    <row r="3024" spans="2:6" x14ac:dyDescent="0.4">
      <c r="B3024" s="12">
        <v>5</v>
      </c>
      <c r="C3024" s="12">
        <v>6</v>
      </c>
      <c r="D3024" s="12">
        <v>50</v>
      </c>
      <c r="E3024" s="13">
        <v>1</v>
      </c>
      <c r="F3024" s="12">
        <v>186</v>
      </c>
    </row>
    <row r="3025" spans="2:6" x14ac:dyDescent="0.4">
      <c r="B3025" s="12">
        <v>5</v>
      </c>
      <c r="C3025" s="12">
        <v>6</v>
      </c>
      <c r="D3025" s="12">
        <v>51</v>
      </c>
      <c r="E3025" s="13">
        <v>1</v>
      </c>
      <c r="F3025" s="12">
        <v>187</v>
      </c>
    </row>
    <row r="3026" spans="2:6" x14ac:dyDescent="0.4">
      <c r="B3026" s="12">
        <v>5</v>
      </c>
      <c r="C3026" s="12">
        <v>6</v>
      </c>
      <c r="D3026" s="12">
        <v>52</v>
      </c>
      <c r="E3026" s="13">
        <v>1</v>
      </c>
      <c r="F3026" s="12">
        <v>188</v>
      </c>
    </row>
    <row r="3027" spans="2:6" x14ac:dyDescent="0.4">
      <c r="B3027" s="12">
        <v>5</v>
      </c>
      <c r="C3027" s="12">
        <v>6</v>
      </c>
      <c r="D3027" s="12">
        <v>53</v>
      </c>
      <c r="E3027" s="13">
        <v>1</v>
      </c>
      <c r="F3027" s="12">
        <v>189</v>
      </c>
    </row>
    <row r="3028" spans="2:6" x14ac:dyDescent="0.4">
      <c r="B3028" s="12">
        <v>5</v>
      </c>
      <c r="C3028" s="12">
        <v>6</v>
      </c>
      <c r="D3028" s="12">
        <v>54</v>
      </c>
      <c r="E3028" s="13">
        <v>1</v>
      </c>
      <c r="F3028" s="12">
        <v>190</v>
      </c>
    </row>
    <row r="3029" spans="2:6" x14ac:dyDescent="0.4">
      <c r="B3029" s="12">
        <v>5</v>
      </c>
      <c r="C3029" s="12">
        <v>6</v>
      </c>
      <c r="D3029" s="12">
        <v>55</v>
      </c>
      <c r="E3029" s="13">
        <v>1</v>
      </c>
      <c r="F3029" s="12">
        <v>191</v>
      </c>
    </row>
    <row r="3030" spans="2:6" x14ac:dyDescent="0.4">
      <c r="B3030" s="12">
        <v>5</v>
      </c>
      <c r="C3030" s="12">
        <v>6</v>
      </c>
      <c r="D3030" s="12">
        <v>56</v>
      </c>
      <c r="E3030" s="13">
        <v>1</v>
      </c>
      <c r="F3030" s="12">
        <v>192</v>
      </c>
    </row>
    <row r="3031" spans="2:6" x14ac:dyDescent="0.4">
      <c r="B3031" s="12">
        <v>5</v>
      </c>
      <c r="C3031" s="12">
        <v>6</v>
      </c>
      <c r="D3031" s="12">
        <v>57</v>
      </c>
      <c r="E3031" s="13">
        <v>1</v>
      </c>
      <c r="F3031" s="12">
        <v>193</v>
      </c>
    </row>
    <row r="3032" spans="2:6" x14ac:dyDescent="0.4">
      <c r="B3032" s="12">
        <v>5</v>
      </c>
      <c r="C3032" s="12">
        <v>6</v>
      </c>
      <c r="D3032" s="12">
        <v>58</v>
      </c>
      <c r="E3032" s="13">
        <v>1</v>
      </c>
      <c r="F3032" s="12">
        <v>194</v>
      </c>
    </row>
    <row r="3033" spans="2:6" x14ac:dyDescent="0.4">
      <c r="B3033" s="12">
        <v>5</v>
      </c>
      <c r="C3033" s="12">
        <v>6</v>
      </c>
      <c r="D3033" s="12">
        <v>59</v>
      </c>
      <c r="E3033" s="13">
        <v>1</v>
      </c>
      <c r="F3033" s="12">
        <v>195</v>
      </c>
    </row>
    <row r="3034" spans="2:6" x14ac:dyDescent="0.4">
      <c r="B3034" s="12">
        <v>5</v>
      </c>
      <c r="C3034" s="12">
        <v>6</v>
      </c>
      <c r="D3034" s="12">
        <v>60</v>
      </c>
      <c r="E3034" s="13">
        <v>1</v>
      </c>
      <c r="F3034" s="12">
        <v>196</v>
      </c>
    </row>
    <row r="3035" spans="2:6" x14ac:dyDescent="0.4">
      <c r="B3035" s="12">
        <v>5</v>
      </c>
      <c r="C3035" s="12">
        <v>6</v>
      </c>
      <c r="D3035" s="12">
        <v>61</v>
      </c>
      <c r="E3035" s="13">
        <v>1</v>
      </c>
      <c r="F3035" s="12">
        <v>197</v>
      </c>
    </row>
    <row r="3036" spans="2:6" x14ac:dyDescent="0.4">
      <c r="B3036" s="12">
        <v>5</v>
      </c>
      <c r="C3036" s="12">
        <v>6</v>
      </c>
      <c r="D3036" s="12">
        <v>62</v>
      </c>
      <c r="E3036" s="13">
        <v>1</v>
      </c>
      <c r="F3036" s="12">
        <v>198</v>
      </c>
    </row>
    <row r="3037" spans="2:6" x14ac:dyDescent="0.4">
      <c r="B3037" s="12">
        <v>5</v>
      </c>
      <c r="C3037" s="12">
        <v>6</v>
      </c>
      <c r="D3037" s="12">
        <v>63</v>
      </c>
      <c r="E3037" s="13">
        <v>1</v>
      </c>
      <c r="F3037" s="12">
        <v>199</v>
      </c>
    </row>
    <row r="3038" spans="2:6" x14ac:dyDescent="0.4">
      <c r="B3038" s="12">
        <v>5</v>
      </c>
      <c r="C3038" s="12">
        <v>6</v>
      </c>
      <c r="D3038" s="12">
        <v>64</v>
      </c>
      <c r="E3038" s="13">
        <v>1</v>
      </c>
      <c r="F3038" s="12">
        <v>200</v>
      </c>
    </row>
    <row r="3039" spans="2:6" x14ac:dyDescent="0.4">
      <c r="B3039" s="12">
        <v>5</v>
      </c>
      <c r="C3039" s="12">
        <v>6</v>
      </c>
      <c r="D3039" s="12">
        <v>65</v>
      </c>
      <c r="E3039" s="13">
        <v>1</v>
      </c>
      <c r="F3039" s="12">
        <v>201</v>
      </c>
    </row>
    <row r="3040" spans="2:6" x14ac:dyDescent="0.4">
      <c r="B3040" s="12">
        <v>5</v>
      </c>
      <c r="C3040" s="12">
        <v>6</v>
      </c>
      <c r="D3040" s="12">
        <v>66</v>
      </c>
      <c r="E3040" s="13">
        <v>1</v>
      </c>
      <c r="F3040" s="12">
        <v>202</v>
      </c>
    </row>
    <row r="3041" spans="2:6" x14ac:dyDescent="0.4">
      <c r="B3041" s="12">
        <v>5</v>
      </c>
      <c r="C3041" s="12">
        <v>6</v>
      </c>
      <c r="D3041" s="12">
        <v>67</v>
      </c>
      <c r="E3041" s="13">
        <v>1</v>
      </c>
      <c r="F3041" s="12">
        <v>203</v>
      </c>
    </row>
    <row r="3042" spans="2:6" x14ac:dyDescent="0.4">
      <c r="B3042" s="12">
        <v>5</v>
      </c>
      <c r="C3042" s="12">
        <v>6</v>
      </c>
      <c r="D3042" s="12">
        <v>68</v>
      </c>
      <c r="E3042" s="13">
        <v>1</v>
      </c>
      <c r="F3042" s="12">
        <v>204</v>
      </c>
    </row>
    <row r="3043" spans="2:6" x14ac:dyDescent="0.4">
      <c r="B3043" s="12">
        <v>5</v>
      </c>
      <c r="C3043" s="12">
        <v>6</v>
      </c>
      <c r="D3043" s="12">
        <v>69</v>
      </c>
      <c r="E3043" s="13">
        <v>1</v>
      </c>
      <c r="F3043" s="12">
        <v>205</v>
      </c>
    </row>
    <row r="3044" spans="2:6" x14ac:dyDescent="0.4">
      <c r="B3044" s="12">
        <v>5</v>
      </c>
      <c r="C3044" s="12">
        <v>6</v>
      </c>
      <c r="D3044" s="12">
        <v>70</v>
      </c>
      <c r="E3044" s="13">
        <v>1</v>
      </c>
      <c r="F3044" s="12">
        <v>206</v>
      </c>
    </row>
    <row r="3045" spans="2:6" x14ac:dyDescent="0.4">
      <c r="B3045" s="12">
        <v>5</v>
      </c>
      <c r="C3045" s="12">
        <v>6</v>
      </c>
      <c r="D3045" s="12">
        <v>71</v>
      </c>
      <c r="E3045" s="13">
        <v>1</v>
      </c>
      <c r="F3045" s="12">
        <v>207</v>
      </c>
    </row>
    <row r="3046" spans="2:6" x14ac:dyDescent="0.4">
      <c r="B3046" s="12">
        <v>5</v>
      </c>
      <c r="C3046" s="12">
        <v>6</v>
      </c>
      <c r="D3046" s="12">
        <v>72</v>
      </c>
      <c r="E3046" s="13">
        <v>1</v>
      </c>
      <c r="F3046" s="12">
        <v>208</v>
      </c>
    </row>
    <row r="3047" spans="2:6" x14ac:dyDescent="0.4">
      <c r="B3047" s="12">
        <v>5</v>
      </c>
      <c r="C3047" s="12">
        <v>6</v>
      </c>
      <c r="D3047" s="12">
        <v>73</v>
      </c>
      <c r="E3047" s="13">
        <v>1</v>
      </c>
      <c r="F3047" s="12">
        <v>209</v>
      </c>
    </row>
    <row r="3048" spans="2:6" x14ac:dyDescent="0.4">
      <c r="B3048" s="12">
        <v>5</v>
      </c>
      <c r="C3048" s="12">
        <v>6</v>
      </c>
      <c r="D3048" s="12">
        <v>74</v>
      </c>
      <c r="E3048" s="13">
        <v>1</v>
      </c>
      <c r="F3048" s="12">
        <v>210</v>
      </c>
    </row>
    <row r="3049" spans="2:6" x14ac:dyDescent="0.4">
      <c r="B3049" s="12">
        <v>5</v>
      </c>
      <c r="C3049" s="12">
        <v>6</v>
      </c>
      <c r="D3049" s="12">
        <v>75</v>
      </c>
      <c r="E3049" s="13">
        <v>1</v>
      </c>
      <c r="F3049" s="12">
        <v>211</v>
      </c>
    </row>
    <row r="3050" spans="2:6" x14ac:dyDescent="0.4">
      <c r="B3050" s="12">
        <v>5</v>
      </c>
      <c r="C3050" s="12">
        <v>6</v>
      </c>
      <c r="D3050" s="12">
        <v>76</v>
      </c>
      <c r="E3050" s="13">
        <v>1</v>
      </c>
      <c r="F3050" s="12">
        <v>212</v>
      </c>
    </row>
    <row r="3051" spans="2:6" x14ac:dyDescent="0.4">
      <c r="B3051" s="12">
        <v>5</v>
      </c>
      <c r="C3051" s="12">
        <v>6</v>
      </c>
      <c r="D3051" s="12">
        <v>77</v>
      </c>
      <c r="E3051" s="13">
        <v>1</v>
      </c>
      <c r="F3051" s="12">
        <v>213</v>
      </c>
    </row>
    <row r="3052" spans="2:6" x14ac:dyDescent="0.4">
      <c r="B3052" s="12">
        <v>5</v>
      </c>
      <c r="C3052" s="12">
        <v>6</v>
      </c>
      <c r="D3052" s="12">
        <v>78</v>
      </c>
      <c r="E3052" s="13">
        <v>1</v>
      </c>
      <c r="F3052" s="12">
        <v>214</v>
      </c>
    </row>
    <row r="3053" spans="2:6" x14ac:dyDescent="0.4">
      <c r="B3053" s="12">
        <v>5</v>
      </c>
      <c r="C3053" s="12">
        <v>6</v>
      </c>
      <c r="D3053" s="12">
        <v>79</v>
      </c>
      <c r="E3053" s="13">
        <v>1</v>
      </c>
      <c r="F3053" s="12">
        <v>215</v>
      </c>
    </row>
    <row r="3054" spans="2:6" x14ac:dyDescent="0.4">
      <c r="B3054" s="12">
        <v>5</v>
      </c>
      <c r="C3054" s="12">
        <v>6</v>
      </c>
      <c r="D3054" s="12">
        <v>80</v>
      </c>
      <c r="E3054" s="13">
        <v>1</v>
      </c>
      <c r="F3054" s="12">
        <v>216</v>
      </c>
    </row>
    <row r="3055" spans="2:6" x14ac:dyDescent="0.4">
      <c r="B3055" s="12">
        <v>5</v>
      </c>
      <c r="C3055" s="12">
        <v>6</v>
      </c>
      <c r="D3055" s="12">
        <v>81</v>
      </c>
      <c r="E3055" s="13">
        <v>1</v>
      </c>
      <c r="F3055" s="12">
        <v>217</v>
      </c>
    </row>
    <row r="3056" spans="2:6" x14ac:dyDescent="0.4">
      <c r="B3056" s="12">
        <v>5</v>
      </c>
      <c r="C3056" s="12">
        <v>6</v>
      </c>
      <c r="D3056" s="12">
        <v>82</v>
      </c>
      <c r="E3056" s="13">
        <v>1</v>
      </c>
      <c r="F3056" s="12">
        <v>218</v>
      </c>
    </row>
    <row r="3057" spans="2:6" x14ac:dyDescent="0.4">
      <c r="B3057" s="12">
        <v>5</v>
      </c>
      <c r="C3057" s="12">
        <v>6</v>
      </c>
      <c r="D3057" s="12">
        <v>83</v>
      </c>
      <c r="E3057" s="13">
        <v>1</v>
      </c>
      <c r="F3057" s="12">
        <v>219</v>
      </c>
    </row>
    <row r="3058" spans="2:6" x14ac:dyDescent="0.4">
      <c r="B3058" s="12">
        <v>5</v>
      </c>
      <c r="C3058" s="12">
        <v>6</v>
      </c>
      <c r="D3058" s="12">
        <v>84</v>
      </c>
      <c r="E3058" s="13">
        <v>1</v>
      </c>
      <c r="F3058" s="12">
        <v>220</v>
      </c>
    </row>
    <row r="3059" spans="2:6" x14ac:dyDescent="0.4">
      <c r="B3059" s="12">
        <v>5</v>
      </c>
      <c r="C3059" s="12">
        <v>6</v>
      </c>
      <c r="D3059" s="12">
        <v>85</v>
      </c>
      <c r="E3059" s="13">
        <v>1</v>
      </c>
      <c r="F3059" s="12">
        <v>221</v>
      </c>
    </row>
    <row r="3060" spans="2:6" x14ac:dyDescent="0.4">
      <c r="B3060" s="12">
        <v>5</v>
      </c>
      <c r="C3060" s="12">
        <v>6</v>
      </c>
      <c r="D3060" s="12">
        <v>86</v>
      </c>
      <c r="E3060" s="13">
        <v>1</v>
      </c>
      <c r="F3060" s="12">
        <v>222</v>
      </c>
    </row>
    <row r="3061" spans="2:6" x14ac:dyDescent="0.4">
      <c r="B3061" s="12">
        <v>5</v>
      </c>
      <c r="C3061" s="12">
        <v>6</v>
      </c>
      <c r="D3061" s="12">
        <v>87</v>
      </c>
      <c r="E3061" s="13">
        <v>1</v>
      </c>
      <c r="F3061" s="12">
        <v>223</v>
      </c>
    </row>
    <row r="3062" spans="2:6" x14ac:dyDescent="0.4">
      <c r="B3062" s="12">
        <v>5</v>
      </c>
      <c r="C3062" s="12">
        <v>6</v>
      </c>
      <c r="D3062" s="12">
        <v>88</v>
      </c>
      <c r="E3062" s="13">
        <v>1</v>
      </c>
      <c r="F3062" s="12">
        <v>224</v>
      </c>
    </row>
    <row r="3063" spans="2:6" x14ac:dyDescent="0.4">
      <c r="B3063" s="12">
        <v>5</v>
      </c>
      <c r="C3063" s="12">
        <v>6</v>
      </c>
      <c r="D3063" s="12">
        <v>89</v>
      </c>
      <c r="E3063" s="13">
        <v>1</v>
      </c>
      <c r="F3063" s="12">
        <v>225</v>
      </c>
    </row>
    <row r="3064" spans="2:6" x14ac:dyDescent="0.4">
      <c r="B3064" s="12">
        <v>5</v>
      </c>
      <c r="C3064" s="12">
        <v>6</v>
      </c>
      <c r="D3064" s="12">
        <v>90</v>
      </c>
      <c r="E3064" s="13">
        <v>1</v>
      </c>
      <c r="F3064" s="12">
        <v>226</v>
      </c>
    </row>
    <row r="3065" spans="2:6" x14ac:dyDescent="0.4">
      <c r="B3065" s="12">
        <v>5</v>
      </c>
      <c r="C3065" s="12">
        <v>6</v>
      </c>
      <c r="D3065" s="12">
        <v>91</v>
      </c>
      <c r="E3065" s="13">
        <v>1</v>
      </c>
      <c r="F3065" s="12">
        <v>227</v>
      </c>
    </row>
    <row r="3066" spans="2:6" x14ac:dyDescent="0.4">
      <c r="B3066" s="12">
        <v>5</v>
      </c>
      <c r="C3066" s="12">
        <v>6</v>
      </c>
      <c r="D3066" s="12">
        <v>92</v>
      </c>
      <c r="E3066" s="13">
        <v>1</v>
      </c>
      <c r="F3066" s="12">
        <v>228</v>
      </c>
    </row>
    <row r="3067" spans="2:6" x14ac:dyDescent="0.4">
      <c r="B3067" s="12">
        <v>5</v>
      </c>
      <c r="C3067" s="12">
        <v>6</v>
      </c>
      <c r="D3067" s="12">
        <v>93</v>
      </c>
      <c r="E3067" s="13">
        <v>1</v>
      </c>
      <c r="F3067" s="12">
        <v>229</v>
      </c>
    </row>
    <row r="3068" spans="2:6" x14ac:dyDescent="0.4">
      <c r="B3068" s="12">
        <v>5</v>
      </c>
      <c r="C3068" s="12">
        <v>6</v>
      </c>
      <c r="D3068" s="12">
        <v>94</v>
      </c>
      <c r="E3068" s="13">
        <v>1</v>
      </c>
      <c r="F3068" s="12">
        <v>230</v>
      </c>
    </row>
    <row r="3069" spans="2:6" x14ac:dyDescent="0.4">
      <c r="B3069" s="12">
        <v>5</v>
      </c>
      <c r="C3069" s="12">
        <v>6</v>
      </c>
      <c r="D3069" s="12">
        <v>95</v>
      </c>
      <c r="E3069" s="13">
        <v>1</v>
      </c>
      <c r="F3069" s="12">
        <v>231</v>
      </c>
    </row>
    <row r="3070" spans="2:6" x14ac:dyDescent="0.4">
      <c r="B3070" s="12">
        <v>5</v>
      </c>
      <c r="C3070" s="12">
        <v>6</v>
      </c>
      <c r="D3070" s="12">
        <v>96</v>
      </c>
      <c r="E3070" s="13">
        <v>1</v>
      </c>
      <c r="F3070" s="12">
        <v>232</v>
      </c>
    </row>
    <row r="3071" spans="2:6" x14ac:dyDescent="0.4">
      <c r="B3071" s="12">
        <v>5</v>
      </c>
      <c r="C3071" s="12">
        <v>6</v>
      </c>
      <c r="D3071" s="12">
        <v>97</v>
      </c>
      <c r="E3071" s="13">
        <v>1</v>
      </c>
      <c r="F3071" s="12">
        <v>233</v>
      </c>
    </row>
    <row r="3072" spans="2:6" x14ac:dyDescent="0.4">
      <c r="B3072" s="12">
        <v>5</v>
      </c>
      <c r="C3072" s="12">
        <v>6</v>
      </c>
      <c r="D3072" s="12">
        <v>98</v>
      </c>
      <c r="E3072" s="13">
        <v>1</v>
      </c>
      <c r="F3072" s="12">
        <v>234</v>
      </c>
    </row>
    <row r="3073" spans="2:6" x14ac:dyDescent="0.4">
      <c r="B3073" s="12">
        <v>5</v>
      </c>
      <c r="C3073" s="12">
        <v>6</v>
      </c>
      <c r="D3073" s="12">
        <v>99</v>
      </c>
      <c r="E3073" s="13">
        <v>1</v>
      </c>
      <c r="F3073" s="12">
        <v>235</v>
      </c>
    </row>
    <row r="3074" spans="2:6" x14ac:dyDescent="0.4">
      <c r="B3074" s="12">
        <v>5</v>
      </c>
      <c r="C3074" s="12">
        <v>6</v>
      </c>
      <c r="D3074" s="12">
        <v>100</v>
      </c>
      <c r="E3074" s="13">
        <v>1</v>
      </c>
      <c r="F3074" s="12">
        <v>236</v>
      </c>
    </row>
    <row r="3075" spans="2:6" x14ac:dyDescent="0.4">
      <c r="B3075" s="12">
        <v>5</v>
      </c>
      <c r="C3075" s="12">
        <v>6</v>
      </c>
      <c r="D3075" s="12">
        <v>101</v>
      </c>
      <c r="E3075" s="13">
        <v>1</v>
      </c>
      <c r="F3075" s="12">
        <v>237</v>
      </c>
    </row>
    <row r="3076" spans="2:6" x14ac:dyDescent="0.4">
      <c r="B3076" s="12">
        <v>5</v>
      </c>
      <c r="C3076" s="12">
        <v>6</v>
      </c>
      <c r="D3076" s="12">
        <v>102</v>
      </c>
      <c r="E3076" s="13">
        <v>1</v>
      </c>
      <c r="F3076" s="12">
        <v>238</v>
      </c>
    </row>
    <row r="3077" spans="2:6" x14ac:dyDescent="0.4">
      <c r="B3077" s="12">
        <v>5</v>
      </c>
      <c r="C3077" s="12">
        <v>6</v>
      </c>
      <c r="D3077" s="12">
        <v>103</v>
      </c>
      <c r="E3077" s="13">
        <v>1</v>
      </c>
      <c r="F3077" s="12">
        <v>239</v>
      </c>
    </row>
    <row r="3078" spans="2:6" x14ac:dyDescent="0.4">
      <c r="B3078" s="12">
        <v>5</v>
      </c>
      <c r="C3078" s="12">
        <v>6</v>
      </c>
      <c r="D3078" s="12">
        <v>104</v>
      </c>
      <c r="E3078" s="13">
        <v>1</v>
      </c>
      <c r="F3078" s="12">
        <v>240</v>
      </c>
    </row>
    <row r="3079" spans="2:6" x14ac:dyDescent="0.4">
      <c r="B3079" s="12">
        <v>5</v>
      </c>
      <c r="C3079" s="12">
        <v>6</v>
      </c>
      <c r="D3079" s="12">
        <v>105</v>
      </c>
      <c r="E3079" s="13">
        <v>1</v>
      </c>
      <c r="F3079" s="12">
        <v>241</v>
      </c>
    </row>
    <row r="3080" spans="2:6" x14ac:dyDescent="0.4">
      <c r="B3080" s="12">
        <v>5</v>
      </c>
      <c r="C3080" s="12">
        <v>6</v>
      </c>
      <c r="D3080" s="12">
        <v>106</v>
      </c>
      <c r="E3080" s="13">
        <v>1</v>
      </c>
      <c r="F3080" s="12">
        <v>242</v>
      </c>
    </row>
    <row r="3081" spans="2:6" x14ac:dyDescent="0.4">
      <c r="B3081" s="12">
        <v>5</v>
      </c>
      <c r="C3081" s="12">
        <v>6</v>
      </c>
      <c r="D3081" s="12">
        <v>107</v>
      </c>
      <c r="E3081" s="13">
        <v>1</v>
      </c>
      <c r="F3081" s="12">
        <v>243</v>
      </c>
    </row>
    <row r="3082" spans="2:6" x14ac:dyDescent="0.4">
      <c r="B3082" s="12">
        <v>5</v>
      </c>
      <c r="C3082" s="12">
        <v>6</v>
      </c>
      <c r="D3082" s="12">
        <v>108</v>
      </c>
      <c r="E3082" s="13">
        <v>1</v>
      </c>
      <c r="F3082" s="12">
        <v>244</v>
      </c>
    </row>
    <row r="3083" spans="2:6" x14ac:dyDescent="0.4">
      <c r="B3083" s="12">
        <v>5</v>
      </c>
      <c r="C3083" s="12">
        <v>6</v>
      </c>
      <c r="D3083" s="12">
        <v>109</v>
      </c>
      <c r="E3083" s="13">
        <v>1</v>
      </c>
      <c r="F3083" s="12">
        <v>245</v>
      </c>
    </row>
    <row r="3084" spans="2:6" x14ac:dyDescent="0.4">
      <c r="B3084" s="12">
        <v>5</v>
      </c>
      <c r="C3084" s="12">
        <v>6</v>
      </c>
      <c r="D3084" s="12">
        <v>110</v>
      </c>
      <c r="E3084" s="13">
        <v>1</v>
      </c>
      <c r="F3084" s="12">
        <v>246</v>
      </c>
    </row>
    <row r="3085" spans="2:6" x14ac:dyDescent="0.4">
      <c r="B3085" s="12">
        <v>5</v>
      </c>
      <c r="C3085" s="12">
        <v>6</v>
      </c>
      <c r="D3085" s="12">
        <v>111</v>
      </c>
      <c r="E3085" s="158">
        <v>1</v>
      </c>
      <c r="F3085" s="157">
        <v>247</v>
      </c>
    </row>
    <row r="3086" spans="2:6" x14ac:dyDescent="0.4">
      <c r="B3086" s="12">
        <v>5</v>
      </c>
      <c r="C3086" s="12">
        <v>6</v>
      </c>
      <c r="D3086" s="12">
        <v>112</v>
      </c>
      <c r="E3086" s="158">
        <v>1</v>
      </c>
      <c r="F3086" s="157">
        <v>248</v>
      </c>
    </row>
    <row r="3087" spans="2:6" x14ac:dyDescent="0.4">
      <c r="B3087" s="12">
        <v>5</v>
      </c>
      <c r="C3087" s="12">
        <v>6</v>
      </c>
      <c r="D3087" s="12">
        <v>113</v>
      </c>
      <c r="E3087" s="158">
        <v>1</v>
      </c>
      <c r="F3087" s="157">
        <v>249</v>
      </c>
    </row>
    <row r="3088" spans="2:6" x14ac:dyDescent="0.4">
      <c r="B3088" s="12">
        <v>5</v>
      </c>
      <c r="C3088" s="12">
        <v>6</v>
      </c>
      <c r="D3088" s="12">
        <v>114</v>
      </c>
      <c r="E3088" s="158">
        <v>1</v>
      </c>
      <c r="F3088" s="157">
        <v>250</v>
      </c>
    </row>
    <row r="3089" spans="2:6" x14ac:dyDescent="0.4">
      <c r="B3089" s="12">
        <v>5</v>
      </c>
      <c r="C3089" s="12">
        <v>6</v>
      </c>
      <c r="D3089" s="12">
        <v>115</v>
      </c>
      <c r="E3089" s="158">
        <v>1</v>
      </c>
      <c r="F3089" s="157">
        <v>251</v>
      </c>
    </row>
    <row r="3090" spans="2:6" x14ac:dyDescent="0.4">
      <c r="B3090" s="12">
        <v>5</v>
      </c>
      <c r="C3090" s="12">
        <v>6</v>
      </c>
      <c r="D3090" s="12">
        <v>116</v>
      </c>
      <c r="E3090" s="158">
        <v>1</v>
      </c>
      <c r="F3090" s="157">
        <v>252</v>
      </c>
    </row>
    <row r="3091" spans="2:6" x14ac:dyDescent="0.4">
      <c r="B3091" s="12">
        <v>5</v>
      </c>
      <c r="C3091" s="12">
        <v>6</v>
      </c>
      <c r="D3091" s="12">
        <v>117</v>
      </c>
      <c r="E3091" s="158">
        <v>1</v>
      </c>
      <c r="F3091" s="157">
        <v>253</v>
      </c>
    </row>
    <row r="3092" spans="2:6" x14ac:dyDescent="0.4">
      <c r="B3092" s="12">
        <v>5</v>
      </c>
      <c r="C3092" s="12">
        <v>6</v>
      </c>
      <c r="D3092" s="12">
        <v>118</v>
      </c>
      <c r="E3092" s="158">
        <v>1</v>
      </c>
      <c r="F3092" s="157">
        <v>254</v>
      </c>
    </row>
    <row r="3093" spans="2:6" x14ac:dyDescent="0.4">
      <c r="B3093" s="12">
        <v>5</v>
      </c>
      <c r="C3093" s="12">
        <v>6</v>
      </c>
      <c r="D3093" s="12">
        <v>119</v>
      </c>
      <c r="E3093" s="158">
        <v>1</v>
      </c>
      <c r="F3093" s="157">
        <v>255</v>
      </c>
    </row>
    <row r="3094" spans="2:6" x14ac:dyDescent="0.4">
      <c r="B3094" s="12">
        <v>5</v>
      </c>
      <c r="C3094" s="12">
        <v>6</v>
      </c>
      <c r="D3094" s="12">
        <v>120</v>
      </c>
      <c r="E3094" s="158">
        <v>1</v>
      </c>
      <c r="F3094" s="157">
        <v>256</v>
      </c>
    </row>
    <row r="3095" spans="2:6" x14ac:dyDescent="0.4">
      <c r="B3095" s="12">
        <v>5</v>
      </c>
      <c r="C3095" s="12">
        <v>6</v>
      </c>
      <c r="D3095" s="12">
        <v>121</v>
      </c>
      <c r="E3095" s="13">
        <v>1</v>
      </c>
      <c r="F3095" s="12">
        <v>257</v>
      </c>
    </row>
    <row r="3096" spans="2:6" x14ac:dyDescent="0.4">
      <c r="B3096" s="12">
        <v>5</v>
      </c>
      <c r="C3096" s="12">
        <v>6</v>
      </c>
      <c r="D3096" s="12">
        <v>122</v>
      </c>
      <c r="E3096" s="13">
        <v>1</v>
      </c>
      <c r="F3096" s="12">
        <v>258</v>
      </c>
    </row>
    <row r="3097" spans="2:6" x14ac:dyDescent="0.4">
      <c r="B3097" s="12">
        <v>5</v>
      </c>
      <c r="C3097" s="12">
        <v>6</v>
      </c>
      <c r="D3097" s="12">
        <v>123</v>
      </c>
      <c r="E3097" s="13">
        <v>1</v>
      </c>
      <c r="F3097" s="12">
        <v>259</v>
      </c>
    </row>
    <row r="3098" spans="2:6" x14ac:dyDescent="0.4">
      <c r="B3098" s="12">
        <v>5</v>
      </c>
      <c r="C3098" s="12">
        <v>6</v>
      </c>
      <c r="D3098" s="12">
        <v>124</v>
      </c>
      <c r="E3098" s="13">
        <v>1</v>
      </c>
      <c r="F3098" s="12">
        <v>260</v>
      </c>
    </row>
    <row r="3099" spans="2:6" x14ac:dyDescent="0.4">
      <c r="B3099" s="12">
        <v>5</v>
      </c>
      <c r="C3099" s="12">
        <v>6</v>
      </c>
      <c r="D3099" s="12">
        <v>125</v>
      </c>
      <c r="E3099" s="13">
        <v>1</v>
      </c>
      <c r="F3099" s="12">
        <v>261</v>
      </c>
    </row>
    <row r="3100" spans="2:6" x14ac:dyDescent="0.4">
      <c r="B3100" s="12">
        <v>5</v>
      </c>
      <c r="C3100" s="12">
        <v>6</v>
      </c>
      <c r="D3100" s="12">
        <v>126</v>
      </c>
      <c r="E3100" s="13">
        <v>1</v>
      </c>
      <c r="F3100" s="12">
        <v>262</v>
      </c>
    </row>
    <row r="3101" spans="2:6" x14ac:dyDescent="0.4">
      <c r="B3101" s="12">
        <v>5</v>
      </c>
      <c r="C3101" s="12">
        <v>6</v>
      </c>
      <c r="D3101" s="12">
        <v>127</v>
      </c>
      <c r="E3101" s="13">
        <v>1</v>
      </c>
      <c r="F3101" s="12">
        <v>263</v>
      </c>
    </row>
    <row r="3102" spans="2:6" x14ac:dyDescent="0.4">
      <c r="B3102" s="12">
        <v>5</v>
      </c>
      <c r="C3102" s="12">
        <v>6</v>
      </c>
      <c r="D3102" s="12">
        <v>128</v>
      </c>
      <c r="E3102" s="13">
        <v>1</v>
      </c>
      <c r="F3102" s="12">
        <v>264</v>
      </c>
    </row>
    <row r="3103" spans="2:6" x14ac:dyDescent="0.4">
      <c r="B3103" s="12">
        <v>5</v>
      </c>
      <c r="C3103" s="12">
        <v>6</v>
      </c>
      <c r="D3103" s="12">
        <v>129</v>
      </c>
      <c r="E3103" s="13">
        <v>1</v>
      </c>
      <c r="F3103" s="12">
        <v>265</v>
      </c>
    </row>
    <row r="3104" spans="2:6" x14ac:dyDescent="0.4">
      <c r="B3104" s="12">
        <v>5</v>
      </c>
      <c r="C3104" s="12">
        <v>6</v>
      </c>
      <c r="D3104" s="12">
        <v>130</v>
      </c>
      <c r="E3104" s="13">
        <v>1</v>
      </c>
      <c r="F3104" s="12">
        <v>266</v>
      </c>
    </row>
    <row r="3105" spans="2:6" x14ac:dyDescent="0.4">
      <c r="B3105" s="12">
        <v>5</v>
      </c>
      <c r="C3105" s="12">
        <v>6</v>
      </c>
      <c r="D3105" s="12">
        <v>131</v>
      </c>
      <c r="E3105" s="13">
        <v>1</v>
      </c>
      <c r="F3105" s="12">
        <v>267</v>
      </c>
    </row>
    <row r="3106" spans="2:6" x14ac:dyDescent="0.4">
      <c r="B3106" s="12">
        <v>5</v>
      </c>
      <c r="C3106" s="12">
        <v>6</v>
      </c>
      <c r="D3106" s="12">
        <v>132</v>
      </c>
      <c r="E3106" s="13">
        <v>1</v>
      </c>
      <c r="F3106" s="12">
        <v>268</v>
      </c>
    </row>
    <row r="3107" spans="2:6" x14ac:dyDescent="0.4">
      <c r="B3107" s="12">
        <v>5</v>
      </c>
      <c r="C3107" s="12">
        <v>6</v>
      </c>
      <c r="D3107" s="12">
        <v>133</v>
      </c>
      <c r="E3107" s="13">
        <v>1</v>
      </c>
      <c r="F3107" s="12">
        <v>269</v>
      </c>
    </row>
    <row r="3108" spans="2:6" x14ac:dyDescent="0.4">
      <c r="B3108" s="12">
        <v>5</v>
      </c>
      <c r="C3108" s="12">
        <v>6</v>
      </c>
      <c r="D3108" s="12">
        <v>134</v>
      </c>
      <c r="E3108" s="13">
        <v>1</v>
      </c>
      <c r="F3108" s="12">
        <v>270</v>
      </c>
    </row>
    <row r="3109" spans="2:6" x14ac:dyDescent="0.4">
      <c r="B3109" s="12">
        <v>5</v>
      </c>
      <c r="C3109" s="12">
        <v>6</v>
      </c>
      <c r="D3109" s="12">
        <v>135</v>
      </c>
      <c r="E3109" s="13">
        <v>1</v>
      </c>
      <c r="F3109" s="12">
        <v>271</v>
      </c>
    </row>
    <row r="3110" spans="2:6" x14ac:dyDescent="0.4">
      <c r="B3110" s="12">
        <v>5</v>
      </c>
      <c r="C3110" s="12">
        <v>6</v>
      </c>
      <c r="D3110" s="12">
        <v>136</v>
      </c>
      <c r="E3110" s="13">
        <v>1</v>
      </c>
      <c r="F3110" s="12">
        <v>272</v>
      </c>
    </row>
    <row r="3111" spans="2:6" x14ac:dyDescent="0.4">
      <c r="B3111" s="12">
        <v>5</v>
      </c>
      <c r="C3111" s="12">
        <v>6</v>
      </c>
      <c r="D3111" s="12">
        <v>137</v>
      </c>
      <c r="E3111" s="13">
        <v>1</v>
      </c>
      <c r="F3111" s="12">
        <v>273</v>
      </c>
    </row>
    <row r="3112" spans="2:6" x14ac:dyDescent="0.4">
      <c r="B3112" s="12">
        <v>5</v>
      </c>
      <c r="C3112" s="12">
        <v>6</v>
      </c>
      <c r="D3112" s="12">
        <v>138</v>
      </c>
      <c r="E3112" s="13">
        <v>1</v>
      </c>
      <c r="F3112" s="12">
        <v>274</v>
      </c>
    </row>
    <row r="3113" spans="2:6" x14ac:dyDescent="0.4">
      <c r="B3113" s="12">
        <v>5</v>
      </c>
      <c r="C3113" s="12">
        <v>6</v>
      </c>
      <c r="D3113" s="12">
        <v>139</v>
      </c>
      <c r="E3113" s="13">
        <v>1</v>
      </c>
      <c r="F3113" s="12">
        <v>275</v>
      </c>
    </row>
    <row r="3114" spans="2:6" x14ac:dyDescent="0.4">
      <c r="B3114" s="12">
        <v>5</v>
      </c>
      <c r="C3114" s="12">
        <v>6</v>
      </c>
      <c r="D3114" s="12">
        <v>140</v>
      </c>
      <c r="E3114" s="13">
        <v>1</v>
      </c>
      <c r="F3114" s="12">
        <v>276</v>
      </c>
    </row>
    <row r="3115" spans="2:6" x14ac:dyDescent="0.4">
      <c r="B3115" s="12">
        <v>5</v>
      </c>
      <c r="C3115" s="12">
        <v>6</v>
      </c>
      <c r="D3115" s="12">
        <v>141</v>
      </c>
      <c r="E3115" s="13">
        <v>1</v>
      </c>
      <c r="F3115" s="12">
        <v>277</v>
      </c>
    </row>
    <row r="3116" spans="2:6" x14ac:dyDescent="0.4">
      <c r="B3116" s="12">
        <v>5</v>
      </c>
      <c r="C3116" s="12">
        <v>6</v>
      </c>
      <c r="D3116" s="12">
        <v>142</v>
      </c>
      <c r="E3116" s="13">
        <v>1</v>
      </c>
      <c r="F3116" s="12">
        <v>278</v>
      </c>
    </row>
    <row r="3117" spans="2:6" x14ac:dyDescent="0.4">
      <c r="B3117" s="12">
        <v>5</v>
      </c>
      <c r="C3117" s="12">
        <v>6</v>
      </c>
      <c r="D3117" s="12">
        <v>143</v>
      </c>
      <c r="E3117" s="13">
        <v>1</v>
      </c>
      <c r="F3117" s="12">
        <v>279</v>
      </c>
    </row>
    <row r="3118" spans="2:6" x14ac:dyDescent="0.4">
      <c r="B3118" s="12">
        <v>5</v>
      </c>
      <c r="C3118" s="12">
        <v>6</v>
      </c>
      <c r="D3118" s="12">
        <v>144</v>
      </c>
      <c r="E3118" s="13">
        <v>1</v>
      </c>
      <c r="F3118" s="12">
        <v>280</v>
      </c>
    </row>
    <row r="3119" spans="2:6" x14ac:dyDescent="0.4">
      <c r="B3119" s="12">
        <v>5</v>
      </c>
      <c r="C3119" s="12">
        <v>6</v>
      </c>
      <c r="D3119" s="12">
        <v>145</v>
      </c>
      <c r="E3119" s="13">
        <v>1</v>
      </c>
      <c r="F3119" s="12">
        <v>281</v>
      </c>
    </row>
    <row r="3120" spans="2:6" x14ac:dyDescent="0.4">
      <c r="B3120" s="12">
        <v>5</v>
      </c>
      <c r="C3120" s="12">
        <v>6</v>
      </c>
      <c r="D3120" s="12">
        <v>146</v>
      </c>
      <c r="E3120" s="13">
        <v>1</v>
      </c>
      <c r="F3120" s="12">
        <v>282</v>
      </c>
    </row>
    <row r="3121" spans="2:6" x14ac:dyDescent="0.4">
      <c r="B3121" s="12">
        <v>5</v>
      </c>
      <c r="C3121" s="12">
        <v>6</v>
      </c>
      <c r="D3121" s="12">
        <v>147</v>
      </c>
      <c r="E3121" s="13">
        <v>1</v>
      </c>
      <c r="F3121" s="12">
        <v>283</v>
      </c>
    </row>
    <row r="3122" spans="2:6" x14ac:dyDescent="0.4">
      <c r="B3122" s="12">
        <v>5</v>
      </c>
      <c r="C3122" s="12">
        <v>6</v>
      </c>
      <c r="D3122" s="12">
        <v>148</v>
      </c>
      <c r="E3122" s="13">
        <v>1</v>
      </c>
      <c r="F3122" s="12">
        <v>284</v>
      </c>
    </row>
    <row r="3123" spans="2:6" x14ac:dyDescent="0.4">
      <c r="B3123" s="12">
        <v>5</v>
      </c>
      <c r="C3123" s="12">
        <v>6</v>
      </c>
      <c r="D3123" s="12">
        <v>149</v>
      </c>
      <c r="E3123" s="13">
        <v>1</v>
      </c>
      <c r="F3123" s="12">
        <v>285</v>
      </c>
    </row>
    <row r="3124" spans="2:6" x14ac:dyDescent="0.4">
      <c r="B3124" s="12">
        <v>5</v>
      </c>
      <c r="C3124" s="12">
        <v>6</v>
      </c>
      <c r="D3124" s="12">
        <v>150</v>
      </c>
      <c r="E3124" s="13">
        <v>1</v>
      </c>
      <c r="F3124" s="12">
        <v>286</v>
      </c>
    </row>
    <row r="3125" spans="2:6" x14ac:dyDescent="0.4">
      <c r="B3125" s="10">
        <v>5</v>
      </c>
      <c r="C3125" s="10">
        <v>7</v>
      </c>
      <c r="D3125" s="10">
        <v>1</v>
      </c>
      <c r="E3125" s="11">
        <v>1</v>
      </c>
      <c r="F3125" s="10">
        <v>0</v>
      </c>
    </row>
    <row r="3126" spans="2:6" x14ac:dyDescent="0.4">
      <c r="B3126" s="10">
        <v>5</v>
      </c>
      <c r="C3126" s="10">
        <v>7</v>
      </c>
      <c r="D3126" s="10">
        <v>2</v>
      </c>
      <c r="E3126" s="11">
        <v>1</v>
      </c>
      <c r="F3126" s="10">
        <v>1</v>
      </c>
    </row>
    <row r="3127" spans="2:6" x14ac:dyDescent="0.4">
      <c r="B3127" s="10">
        <v>5</v>
      </c>
      <c r="C3127" s="10">
        <v>7</v>
      </c>
      <c r="D3127" s="10">
        <v>3</v>
      </c>
      <c r="E3127" s="11">
        <v>2</v>
      </c>
      <c r="F3127" s="10">
        <v>2</v>
      </c>
    </row>
    <row r="3128" spans="2:6" x14ac:dyDescent="0.4">
      <c r="B3128" s="10">
        <v>5</v>
      </c>
      <c r="C3128" s="10">
        <v>7</v>
      </c>
      <c r="D3128" s="10">
        <v>4</v>
      </c>
      <c r="E3128" s="11">
        <v>2</v>
      </c>
      <c r="F3128" s="10">
        <v>4</v>
      </c>
    </row>
    <row r="3129" spans="2:6" x14ac:dyDescent="0.4">
      <c r="B3129" s="10">
        <v>5</v>
      </c>
      <c r="C3129" s="10">
        <v>7</v>
      </c>
      <c r="D3129" s="10">
        <v>5</v>
      </c>
      <c r="E3129" s="11">
        <v>3</v>
      </c>
      <c r="F3129" s="10">
        <v>6</v>
      </c>
    </row>
    <row r="3130" spans="2:6" x14ac:dyDescent="0.4">
      <c r="B3130" s="10">
        <v>5</v>
      </c>
      <c r="C3130" s="10">
        <v>7</v>
      </c>
      <c r="D3130" s="10">
        <v>6</v>
      </c>
      <c r="E3130" s="11">
        <v>3</v>
      </c>
      <c r="F3130" s="10">
        <v>9</v>
      </c>
    </row>
    <row r="3131" spans="2:6" x14ac:dyDescent="0.4">
      <c r="B3131" s="10">
        <v>5</v>
      </c>
      <c r="C3131" s="10">
        <v>7</v>
      </c>
      <c r="D3131" s="10">
        <v>7</v>
      </c>
      <c r="E3131" s="11">
        <v>4</v>
      </c>
      <c r="F3131" s="10">
        <v>12</v>
      </c>
    </row>
    <row r="3132" spans="2:6" x14ac:dyDescent="0.4">
      <c r="B3132" s="10">
        <v>5</v>
      </c>
      <c r="C3132" s="10">
        <v>7</v>
      </c>
      <c r="D3132" s="10">
        <v>8</v>
      </c>
      <c r="E3132" s="11">
        <v>4</v>
      </c>
      <c r="F3132" s="10">
        <v>16</v>
      </c>
    </row>
    <row r="3133" spans="2:6" x14ac:dyDescent="0.4">
      <c r="B3133" s="10">
        <v>5</v>
      </c>
      <c r="C3133" s="10">
        <v>7</v>
      </c>
      <c r="D3133" s="10">
        <v>9</v>
      </c>
      <c r="E3133" s="11">
        <v>5</v>
      </c>
      <c r="F3133" s="10">
        <v>20</v>
      </c>
    </row>
    <row r="3134" spans="2:6" x14ac:dyDescent="0.4">
      <c r="B3134" s="10">
        <v>5</v>
      </c>
      <c r="C3134" s="10">
        <v>7</v>
      </c>
      <c r="D3134" s="10">
        <v>10</v>
      </c>
      <c r="E3134" s="11">
        <v>5</v>
      </c>
      <c r="F3134" s="10">
        <v>25</v>
      </c>
    </row>
    <row r="3135" spans="2:6" x14ac:dyDescent="0.4">
      <c r="B3135" s="10">
        <v>5</v>
      </c>
      <c r="C3135" s="10">
        <v>7</v>
      </c>
      <c r="D3135" s="10">
        <v>11</v>
      </c>
      <c r="E3135" s="11">
        <v>6</v>
      </c>
      <c r="F3135" s="10">
        <v>30</v>
      </c>
    </row>
    <row r="3136" spans="2:6" x14ac:dyDescent="0.4">
      <c r="B3136" s="10">
        <v>5</v>
      </c>
      <c r="C3136" s="10">
        <v>7</v>
      </c>
      <c r="D3136" s="10">
        <v>12</v>
      </c>
      <c r="E3136" s="11">
        <v>4</v>
      </c>
      <c r="F3136" s="10">
        <v>36</v>
      </c>
    </row>
    <row r="3137" spans="2:6" x14ac:dyDescent="0.4">
      <c r="B3137" s="10">
        <v>5</v>
      </c>
      <c r="C3137" s="10">
        <v>7</v>
      </c>
      <c r="D3137" s="10">
        <v>13</v>
      </c>
      <c r="E3137" s="11">
        <v>5</v>
      </c>
      <c r="F3137" s="10">
        <v>41</v>
      </c>
    </row>
    <row r="3138" spans="2:6" x14ac:dyDescent="0.4">
      <c r="B3138" s="10">
        <v>5</v>
      </c>
      <c r="C3138" s="10">
        <v>7</v>
      </c>
      <c r="D3138" s="10">
        <v>14</v>
      </c>
      <c r="E3138" s="11">
        <v>5</v>
      </c>
      <c r="F3138" s="10">
        <v>46</v>
      </c>
    </row>
    <row r="3139" spans="2:6" x14ac:dyDescent="0.4">
      <c r="B3139" s="12">
        <v>5</v>
      </c>
      <c r="C3139" s="12">
        <v>7</v>
      </c>
      <c r="D3139" s="12">
        <v>15</v>
      </c>
      <c r="E3139" s="13">
        <v>6</v>
      </c>
      <c r="F3139" s="12">
        <v>51</v>
      </c>
    </row>
    <row r="3140" spans="2:6" x14ac:dyDescent="0.4">
      <c r="B3140" s="12">
        <v>5</v>
      </c>
      <c r="C3140" s="12">
        <v>7</v>
      </c>
      <c r="D3140" s="12">
        <v>16</v>
      </c>
      <c r="E3140" s="13">
        <v>4</v>
      </c>
      <c r="F3140" s="12">
        <v>56</v>
      </c>
    </row>
    <row r="3141" spans="2:6" x14ac:dyDescent="0.4">
      <c r="B3141" s="12">
        <v>5</v>
      </c>
      <c r="C3141" s="12">
        <v>7</v>
      </c>
      <c r="D3141" s="12">
        <v>17</v>
      </c>
      <c r="E3141" s="13">
        <v>5</v>
      </c>
      <c r="F3141" s="12">
        <v>61</v>
      </c>
    </row>
    <row r="3142" spans="2:6" x14ac:dyDescent="0.4">
      <c r="B3142" s="12">
        <v>5</v>
      </c>
      <c r="C3142" s="12">
        <v>7</v>
      </c>
      <c r="D3142" s="12">
        <v>18</v>
      </c>
      <c r="E3142" s="13">
        <v>5</v>
      </c>
      <c r="F3142" s="12">
        <v>65</v>
      </c>
    </row>
    <row r="3143" spans="2:6" x14ac:dyDescent="0.4">
      <c r="B3143" s="12">
        <v>5</v>
      </c>
      <c r="C3143" s="12">
        <v>7</v>
      </c>
      <c r="D3143" s="12">
        <v>19</v>
      </c>
      <c r="E3143" s="13">
        <v>5</v>
      </c>
      <c r="F3143" s="12">
        <v>70</v>
      </c>
    </row>
    <row r="3144" spans="2:6" x14ac:dyDescent="0.4">
      <c r="B3144" s="12">
        <v>5</v>
      </c>
      <c r="C3144" s="12">
        <v>7</v>
      </c>
      <c r="D3144" s="12">
        <v>20</v>
      </c>
      <c r="E3144" s="13">
        <v>6</v>
      </c>
      <c r="F3144" s="12">
        <v>75</v>
      </c>
    </row>
    <row r="3145" spans="2:6" x14ac:dyDescent="0.4">
      <c r="B3145" s="12">
        <v>5</v>
      </c>
      <c r="C3145" s="12">
        <v>7</v>
      </c>
      <c r="D3145" s="12">
        <v>21</v>
      </c>
      <c r="E3145" s="13">
        <v>2</v>
      </c>
      <c r="F3145" s="12">
        <v>79</v>
      </c>
    </row>
    <row r="3146" spans="2:6" x14ac:dyDescent="0.4">
      <c r="B3146" s="12">
        <v>5</v>
      </c>
      <c r="C3146" s="12">
        <v>7</v>
      </c>
      <c r="D3146" s="12">
        <v>22</v>
      </c>
      <c r="E3146" s="13">
        <v>2</v>
      </c>
      <c r="F3146" s="12">
        <v>83</v>
      </c>
    </row>
    <row r="3147" spans="2:6" x14ac:dyDescent="0.4">
      <c r="B3147" s="12">
        <v>5</v>
      </c>
      <c r="C3147" s="12">
        <v>7</v>
      </c>
      <c r="D3147" s="12">
        <v>23</v>
      </c>
      <c r="E3147" s="13">
        <v>2</v>
      </c>
      <c r="F3147" s="12">
        <v>87</v>
      </c>
    </row>
    <row r="3148" spans="2:6" x14ac:dyDescent="0.4">
      <c r="B3148" s="12">
        <v>5</v>
      </c>
      <c r="C3148" s="12">
        <v>7</v>
      </c>
      <c r="D3148" s="12">
        <v>24</v>
      </c>
      <c r="E3148" s="13">
        <v>2</v>
      </c>
      <c r="F3148" s="12">
        <v>91</v>
      </c>
    </row>
    <row r="3149" spans="2:6" x14ac:dyDescent="0.4">
      <c r="B3149" s="12">
        <v>5</v>
      </c>
      <c r="C3149" s="12">
        <v>7</v>
      </c>
      <c r="D3149" s="12">
        <v>25</v>
      </c>
      <c r="E3149" s="13">
        <v>2</v>
      </c>
      <c r="F3149" s="12">
        <v>95</v>
      </c>
    </row>
    <row r="3150" spans="2:6" x14ac:dyDescent="0.4">
      <c r="B3150" s="12">
        <v>5</v>
      </c>
      <c r="C3150" s="12">
        <v>7</v>
      </c>
      <c r="D3150" s="12">
        <v>26</v>
      </c>
      <c r="E3150" s="13">
        <v>3</v>
      </c>
      <c r="F3150" s="12">
        <v>99</v>
      </c>
    </row>
    <row r="3151" spans="2:6" x14ac:dyDescent="0.4">
      <c r="B3151" s="12">
        <v>5</v>
      </c>
      <c r="C3151" s="12">
        <v>7</v>
      </c>
      <c r="D3151" s="12">
        <v>27</v>
      </c>
      <c r="E3151" s="13">
        <v>4</v>
      </c>
      <c r="F3151" s="12">
        <v>102</v>
      </c>
    </row>
    <row r="3152" spans="2:6" x14ac:dyDescent="0.4">
      <c r="B3152" s="12">
        <v>5</v>
      </c>
      <c r="C3152" s="12">
        <v>7</v>
      </c>
      <c r="D3152" s="12">
        <v>28</v>
      </c>
      <c r="E3152" s="13">
        <v>4</v>
      </c>
      <c r="F3152" s="12">
        <v>106</v>
      </c>
    </row>
    <row r="3153" spans="2:6" x14ac:dyDescent="0.4">
      <c r="B3153" s="12">
        <v>5</v>
      </c>
      <c r="C3153" s="12">
        <v>7</v>
      </c>
      <c r="D3153" s="12">
        <v>29</v>
      </c>
      <c r="E3153" s="13">
        <v>4</v>
      </c>
      <c r="F3153" s="12">
        <v>109</v>
      </c>
    </row>
    <row r="3154" spans="2:6" x14ac:dyDescent="0.4">
      <c r="B3154" s="12">
        <v>5</v>
      </c>
      <c r="C3154" s="12">
        <v>7</v>
      </c>
      <c r="D3154" s="12">
        <v>30</v>
      </c>
      <c r="E3154" s="13">
        <v>4</v>
      </c>
      <c r="F3154" s="12">
        <v>113</v>
      </c>
    </row>
    <row r="3155" spans="2:6" x14ac:dyDescent="0.4">
      <c r="B3155" s="12">
        <v>5</v>
      </c>
      <c r="C3155" s="12">
        <v>7</v>
      </c>
      <c r="D3155" s="12">
        <v>31</v>
      </c>
      <c r="E3155" s="13">
        <v>3</v>
      </c>
      <c r="F3155" s="12">
        <v>116</v>
      </c>
    </row>
    <row r="3156" spans="2:6" x14ac:dyDescent="0.4">
      <c r="B3156" s="12">
        <v>5</v>
      </c>
      <c r="C3156" s="12">
        <v>7</v>
      </c>
      <c r="D3156" s="12">
        <v>32</v>
      </c>
      <c r="E3156" s="13">
        <v>3</v>
      </c>
      <c r="F3156" s="12">
        <v>119</v>
      </c>
    </row>
    <row r="3157" spans="2:6" x14ac:dyDescent="0.4">
      <c r="B3157" s="12">
        <v>5</v>
      </c>
      <c r="C3157" s="12">
        <v>7</v>
      </c>
      <c r="D3157" s="12">
        <v>33</v>
      </c>
      <c r="E3157" s="13">
        <v>3</v>
      </c>
      <c r="F3157" s="12">
        <v>122</v>
      </c>
    </row>
    <row r="3158" spans="2:6" x14ac:dyDescent="0.4">
      <c r="B3158" s="12">
        <v>5</v>
      </c>
      <c r="C3158" s="12">
        <v>7</v>
      </c>
      <c r="D3158" s="12">
        <v>34</v>
      </c>
      <c r="E3158" s="13">
        <v>3</v>
      </c>
      <c r="F3158" s="12">
        <v>125</v>
      </c>
    </row>
    <row r="3159" spans="2:6" x14ac:dyDescent="0.4">
      <c r="B3159" s="12">
        <v>5</v>
      </c>
      <c r="C3159" s="12">
        <v>7</v>
      </c>
      <c r="D3159" s="12">
        <v>35</v>
      </c>
      <c r="E3159" s="13">
        <v>3</v>
      </c>
      <c r="F3159" s="12">
        <v>128</v>
      </c>
    </row>
    <row r="3160" spans="2:6" x14ac:dyDescent="0.4">
      <c r="B3160" s="12">
        <v>5</v>
      </c>
      <c r="C3160" s="12">
        <v>7</v>
      </c>
      <c r="D3160" s="12">
        <v>36</v>
      </c>
      <c r="E3160" s="13">
        <v>2</v>
      </c>
      <c r="F3160" s="12">
        <v>131</v>
      </c>
    </row>
    <row r="3161" spans="2:6" x14ac:dyDescent="0.4">
      <c r="B3161" s="12">
        <v>5</v>
      </c>
      <c r="C3161" s="12">
        <v>7</v>
      </c>
      <c r="D3161" s="12">
        <v>37</v>
      </c>
      <c r="E3161" s="13">
        <v>3</v>
      </c>
      <c r="F3161" s="12">
        <v>133</v>
      </c>
    </row>
    <row r="3162" spans="2:6" x14ac:dyDescent="0.4">
      <c r="B3162" s="12">
        <v>5</v>
      </c>
      <c r="C3162" s="12">
        <v>7</v>
      </c>
      <c r="D3162" s="12">
        <v>38</v>
      </c>
      <c r="E3162" s="13">
        <v>3</v>
      </c>
      <c r="F3162" s="12">
        <v>136</v>
      </c>
    </row>
    <row r="3163" spans="2:6" x14ac:dyDescent="0.4">
      <c r="B3163" s="12">
        <v>5</v>
      </c>
      <c r="C3163" s="12">
        <v>7</v>
      </c>
      <c r="D3163" s="12">
        <v>39</v>
      </c>
      <c r="E3163" s="13">
        <v>3</v>
      </c>
      <c r="F3163" s="12">
        <v>138</v>
      </c>
    </row>
    <row r="3164" spans="2:6" x14ac:dyDescent="0.4">
      <c r="B3164" s="12">
        <v>5</v>
      </c>
      <c r="C3164" s="12">
        <v>7</v>
      </c>
      <c r="D3164" s="12">
        <v>40</v>
      </c>
      <c r="E3164" s="13">
        <v>3</v>
      </c>
      <c r="F3164" s="12">
        <v>141</v>
      </c>
    </row>
    <row r="3165" spans="2:6" x14ac:dyDescent="0.4">
      <c r="B3165" s="12">
        <v>5</v>
      </c>
      <c r="C3165" s="12">
        <v>7</v>
      </c>
      <c r="D3165" s="12">
        <v>41</v>
      </c>
      <c r="E3165" s="13">
        <v>2</v>
      </c>
      <c r="F3165" s="12">
        <v>143</v>
      </c>
    </row>
    <row r="3166" spans="2:6" x14ac:dyDescent="0.4">
      <c r="B3166" s="12">
        <v>5</v>
      </c>
      <c r="C3166" s="12">
        <v>7</v>
      </c>
      <c r="D3166" s="12">
        <v>42</v>
      </c>
      <c r="E3166" s="13">
        <v>2</v>
      </c>
      <c r="F3166" s="12">
        <v>145</v>
      </c>
    </row>
    <row r="3167" spans="2:6" x14ac:dyDescent="0.4">
      <c r="B3167" s="12">
        <v>5</v>
      </c>
      <c r="C3167" s="12">
        <v>7</v>
      </c>
      <c r="D3167" s="12">
        <v>43</v>
      </c>
      <c r="E3167" s="13">
        <v>2</v>
      </c>
      <c r="F3167" s="12">
        <v>147</v>
      </c>
    </row>
    <row r="3168" spans="2:6" x14ac:dyDescent="0.4">
      <c r="B3168" s="12">
        <v>5</v>
      </c>
      <c r="C3168" s="12">
        <v>7</v>
      </c>
      <c r="D3168" s="12">
        <v>44</v>
      </c>
      <c r="E3168" s="13">
        <v>2</v>
      </c>
      <c r="F3168" s="12">
        <v>149</v>
      </c>
    </row>
    <row r="3169" spans="2:6" x14ac:dyDescent="0.4">
      <c r="B3169" s="12">
        <v>5</v>
      </c>
      <c r="C3169" s="12">
        <v>7</v>
      </c>
      <c r="D3169" s="12">
        <v>45</v>
      </c>
      <c r="E3169" s="13">
        <v>2</v>
      </c>
      <c r="F3169" s="12">
        <v>151</v>
      </c>
    </row>
    <row r="3170" spans="2:6" x14ac:dyDescent="0.4">
      <c r="B3170" s="12">
        <v>5</v>
      </c>
      <c r="C3170" s="12">
        <v>7</v>
      </c>
      <c r="D3170" s="12">
        <v>46</v>
      </c>
      <c r="E3170" s="13">
        <v>1</v>
      </c>
      <c r="F3170" s="12">
        <v>152</v>
      </c>
    </row>
    <row r="3171" spans="2:6" x14ac:dyDescent="0.4">
      <c r="B3171" s="12">
        <v>5</v>
      </c>
      <c r="C3171" s="12">
        <v>7</v>
      </c>
      <c r="D3171" s="12">
        <v>47</v>
      </c>
      <c r="E3171" s="13">
        <v>1</v>
      </c>
      <c r="F3171" s="12">
        <v>153</v>
      </c>
    </row>
    <row r="3172" spans="2:6" x14ac:dyDescent="0.4">
      <c r="B3172" s="12">
        <v>5</v>
      </c>
      <c r="C3172" s="12">
        <v>7</v>
      </c>
      <c r="D3172" s="12">
        <v>48</v>
      </c>
      <c r="E3172" s="13">
        <v>1</v>
      </c>
      <c r="F3172" s="12">
        <v>154</v>
      </c>
    </row>
    <row r="3173" spans="2:6" x14ac:dyDescent="0.4">
      <c r="B3173" s="12">
        <v>5</v>
      </c>
      <c r="C3173" s="12">
        <v>7</v>
      </c>
      <c r="D3173" s="12">
        <v>49</v>
      </c>
      <c r="E3173" s="13">
        <v>1</v>
      </c>
      <c r="F3173" s="12">
        <v>155</v>
      </c>
    </row>
    <row r="3174" spans="2:6" x14ac:dyDescent="0.4">
      <c r="B3174" s="12">
        <v>5</v>
      </c>
      <c r="C3174" s="12">
        <v>7</v>
      </c>
      <c r="D3174" s="12">
        <v>50</v>
      </c>
      <c r="E3174" s="13">
        <v>1</v>
      </c>
      <c r="F3174" s="12">
        <v>156</v>
      </c>
    </row>
    <row r="3175" spans="2:6" x14ac:dyDescent="0.4">
      <c r="B3175" s="12">
        <v>5</v>
      </c>
      <c r="C3175" s="12">
        <v>7</v>
      </c>
      <c r="D3175" s="12">
        <v>51</v>
      </c>
      <c r="E3175" s="13">
        <v>1</v>
      </c>
      <c r="F3175" s="12">
        <v>157</v>
      </c>
    </row>
    <row r="3176" spans="2:6" x14ac:dyDescent="0.4">
      <c r="B3176" s="12">
        <v>5</v>
      </c>
      <c r="C3176" s="12">
        <v>7</v>
      </c>
      <c r="D3176" s="12">
        <v>52</v>
      </c>
      <c r="E3176" s="13">
        <v>1</v>
      </c>
      <c r="F3176" s="12">
        <v>158</v>
      </c>
    </row>
    <row r="3177" spans="2:6" x14ac:dyDescent="0.4">
      <c r="B3177" s="12">
        <v>5</v>
      </c>
      <c r="C3177" s="12">
        <v>7</v>
      </c>
      <c r="D3177" s="12">
        <v>53</v>
      </c>
      <c r="E3177" s="13">
        <v>1</v>
      </c>
      <c r="F3177" s="12">
        <v>159</v>
      </c>
    </row>
    <row r="3178" spans="2:6" x14ac:dyDescent="0.4">
      <c r="B3178" s="12">
        <v>5</v>
      </c>
      <c r="C3178" s="12">
        <v>7</v>
      </c>
      <c r="D3178" s="12">
        <v>54</v>
      </c>
      <c r="E3178" s="13">
        <v>1</v>
      </c>
      <c r="F3178" s="12">
        <v>160</v>
      </c>
    </row>
    <row r="3179" spans="2:6" x14ac:dyDescent="0.4">
      <c r="B3179" s="12">
        <v>5</v>
      </c>
      <c r="C3179" s="12">
        <v>7</v>
      </c>
      <c r="D3179" s="12">
        <v>55</v>
      </c>
      <c r="E3179" s="13">
        <v>1</v>
      </c>
      <c r="F3179" s="12">
        <v>161</v>
      </c>
    </row>
    <row r="3180" spans="2:6" x14ac:dyDescent="0.4">
      <c r="B3180" s="12">
        <v>5</v>
      </c>
      <c r="C3180" s="12">
        <v>7</v>
      </c>
      <c r="D3180" s="12">
        <v>56</v>
      </c>
      <c r="E3180" s="13">
        <v>1</v>
      </c>
      <c r="F3180" s="12">
        <v>162</v>
      </c>
    </row>
    <row r="3181" spans="2:6" x14ac:dyDescent="0.4">
      <c r="B3181" s="12">
        <v>5</v>
      </c>
      <c r="C3181" s="12">
        <v>7</v>
      </c>
      <c r="D3181" s="12">
        <v>57</v>
      </c>
      <c r="E3181" s="13">
        <v>1</v>
      </c>
      <c r="F3181" s="12">
        <v>163</v>
      </c>
    </row>
    <row r="3182" spans="2:6" x14ac:dyDescent="0.4">
      <c r="B3182" s="12">
        <v>5</v>
      </c>
      <c r="C3182" s="12">
        <v>7</v>
      </c>
      <c r="D3182" s="12">
        <v>58</v>
      </c>
      <c r="E3182" s="13">
        <v>1</v>
      </c>
      <c r="F3182" s="12">
        <v>164</v>
      </c>
    </row>
    <row r="3183" spans="2:6" x14ac:dyDescent="0.4">
      <c r="B3183" s="12">
        <v>5</v>
      </c>
      <c r="C3183" s="12">
        <v>7</v>
      </c>
      <c r="D3183" s="12">
        <v>59</v>
      </c>
      <c r="E3183" s="13">
        <v>1</v>
      </c>
      <c r="F3183" s="12">
        <v>165</v>
      </c>
    </row>
    <row r="3184" spans="2:6" x14ac:dyDescent="0.4">
      <c r="B3184" s="12">
        <v>5</v>
      </c>
      <c r="C3184" s="12">
        <v>7</v>
      </c>
      <c r="D3184" s="12">
        <v>60</v>
      </c>
      <c r="E3184" s="13">
        <v>1</v>
      </c>
      <c r="F3184" s="12">
        <v>166</v>
      </c>
    </row>
    <row r="3185" spans="2:6" x14ac:dyDescent="0.4">
      <c r="B3185" s="12">
        <v>5</v>
      </c>
      <c r="C3185" s="12">
        <v>7</v>
      </c>
      <c r="D3185" s="12">
        <v>61</v>
      </c>
      <c r="E3185" s="13">
        <v>1</v>
      </c>
      <c r="F3185" s="12">
        <v>167</v>
      </c>
    </row>
    <row r="3186" spans="2:6" x14ac:dyDescent="0.4">
      <c r="B3186" s="12">
        <v>5</v>
      </c>
      <c r="C3186" s="12">
        <v>7</v>
      </c>
      <c r="D3186" s="12">
        <v>62</v>
      </c>
      <c r="E3186" s="13">
        <v>1</v>
      </c>
      <c r="F3186" s="12">
        <v>168</v>
      </c>
    </row>
    <row r="3187" spans="2:6" x14ac:dyDescent="0.4">
      <c r="B3187" s="12">
        <v>5</v>
      </c>
      <c r="C3187" s="12">
        <v>7</v>
      </c>
      <c r="D3187" s="12">
        <v>63</v>
      </c>
      <c r="E3187" s="13">
        <v>1</v>
      </c>
      <c r="F3187" s="12">
        <v>169</v>
      </c>
    </row>
    <row r="3188" spans="2:6" x14ac:dyDescent="0.4">
      <c r="B3188" s="12">
        <v>5</v>
      </c>
      <c r="C3188" s="12">
        <v>7</v>
      </c>
      <c r="D3188" s="12">
        <v>64</v>
      </c>
      <c r="E3188" s="13">
        <v>1</v>
      </c>
      <c r="F3188" s="12">
        <v>170</v>
      </c>
    </row>
    <row r="3189" spans="2:6" x14ac:dyDescent="0.4">
      <c r="B3189" s="12">
        <v>5</v>
      </c>
      <c r="C3189" s="12">
        <v>7</v>
      </c>
      <c r="D3189" s="12">
        <v>65</v>
      </c>
      <c r="E3189" s="13">
        <v>1</v>
      </c>
      <c r="F3189" s="12">
        <v>171</v>
      </c>
    </row>
    <row r="3190" spans="2:6" x14ac:dyDescent="0.4">
      <c r="B3190" s="12">
        <v>5</v>
      </c>
      <c r="C3190" s="12">
        <v>7</v>
      </c>
      <c r="D3190" s="12">
        <v>66</v>
      </c>
      <c r="E3190" s="13">
        <v>1</v>
      </c>
      <c r="F3190" s="12">
        <v>172</v>
      </c>
    </row>
    <row r="3191" spans="2:6" x14ac:dyDescent="0.4">
      <c r="B3191" s="12">
        <v>5</v>
      </c>
      <c r="C3191" s="12">
        <v>7</v>
      </c>
      <c r="D3191" s="12">
        <v>67</v>
      </c>
      <c r="E3191" s="13">
        <v>1</v>
      </c>
      <c r="F3191" s="12">
        <v>173</v>
      </c>
    </row>
    <row r="3192" spans="2:6" x14ac:dyDescent="0.4">
      <c r="B3192" s="12">
        <v>5</v>
      </c>
      <c r="C3192" s="12">
        <v>7</v>
      </c>
      <c r="D3192" s="12">
        <v>68</v>
      </c>
      <c r="E3192" s="13">
        <v>1</v>
      </c>
      <c r="F3192" s="12">
        <v>174</v>
      </c>
    </row>
    <row r="3193" spans="2:6" x14ac:dyDescent="0.4">
      <c r="B3193" s="12">
        <v>5</v>
      </c>
      <c r="C3193" s="12">
        <v>7</v>
      </c>
      <c r="D3193" s="12">
        <v>69</v>
      </c>
      <c r="E3193" s="13">
        <v>1</v>
      </c>
      <c r="F3193" s="12">
        <v>175</v>
      </c>
    </row>
    <row r="3194" spans="2:6" x14ac:dyDescent="0.4">
      <c r="B3194" s="12">
        <v>5</v>
      </c>
      <c r="C3194" s="12">
        <v>7</v>
      </c>
      <c r="D3194" s="12">
        <v>70</v>
      </c>
      <c r="E3194" s="13">
        <v>1</v>
      </c>
      <c r="F3194" s="12">
        <v>176</v>
      </c>
    </row>
    <row r="3195" spans="2:6" x14ac:dyDescent="0.4">
      <c r="B3195" s="10">
        <v>6</v>
      </c>
      <c r="C3195" s="10">
        <v>1</v>
      </c>
      <c r="D3195" s="10">
        <v>1</v>
      </c>
      <c r="E3195" s="11">
        <v>1</v>
      </c>
      <c r="F3195" s="10">
        <v>0</v>
      </c>
    </row>
    <row r="3196" spans="2:6" x14ac:dyDescent="0.4">
      <c r="B3196" s="10">
        <v>6</v>
      </c>
      <c r="C3196" s="10">
        <v>1</v>
      </c>
      <c r="D3196" s="10">
        <v>2</v>
      </c>
      <c r="E3196" s="11">
        <v>2</v>
      </c>
      <c r="F3196" s="10">
        <v>1</v>
      </c>
    </row>
    <row r="3197" spans="2:6" x14ac:dyDescent="0.4">
      <c r="B3197" s="10">
        <v>6</v>
      </c>
      <c r="C3197" s="10">
        <v>1</v>
      </c>
      <c r="D3197" s="10">
        <v>3</v>
      </c>
      <c r="E3197" s="11">
        <v>2</v>
      </c>
      <c r="F3197" s="10">
        <v>3</v>
      </c>
    </row>
    <row r="3198" spans="2:6" x14ac:dyDescent="0.4">
      <c r="B3198" s="10">
        <v>6</v>
      </c>
      <c r="C3198" s="10">
        <v>1</v>
      </c>
      <c r="D3198" s="10">
        <v>4</v>
      </c>
      <c r="E3198" s="11">
        <v>3</v>
      </c>
      <c r="F3198" s="10">
        <v>5</v>
      </c>
    </row>
    <row r="3199" spans="2:6" x14ac:dyDescent="0.4">
      <c r="B3199" s="10">
        <v>6</v>
      </c>
      <c r="C3199" s="10">
        <v>1</v>
      </c>
      <c r="D3199" s="10">
        <v>5</v>
      </c>
      <c r="E3199" s="11">
        <v>4</v>
      </c>
      <c r="F3199" s="10">
        <v>8</v>
      </c>
    </row>
    <row r="3200" spans="2:6" x14ac:dyDescent="0.4">
      <c r="B3200" s="10">
        <v>6</v>
      </c>
      <c r="C3200" s="10">
        <v>1</v>
      </c>
      <c r="D3200" s="10">
        <v>6</v>
      </c>
      <c r="E3200" s="11">
        <v>4</v>
      </c>
      <c r="F3200" s="10">
        <v>12</v>
      </c>
    </row>
    <row r="3201" spans="2:6" x14ac:dyDescent="0.4">
      <c r="B3201" s="10">
        <v>6</v>
      </c>
      <c r="C3201" s="10">
        <v>1</v>
      </c>
      <c r="D3201" s="10">
        <v>7</v>
      </c>
      <c r="E3201" s="11">
        <v>5</v>
      </c>
      <c r="F3201" s="10">
        <v>16</v>
      </c>
    </row>
    <row r="3202" spans="2:6" x14ac:dyDescent="0.4">
      <c r="B3202" s="10">
        <v>6</v>
      </c>
      <c r="C3202" s="10">
        <v>1</v>
      </c>
      <c r="D3202" s="10">
        <v>8</v>
      </c>
      <c r="E3202" s="11">
        <v>5</v>
      </c>
      <c r="F3202" s="10">
        <v>21</v>
      </c>
    </row>
    <row r="3203" spans="2:6" x14ac:dyDescent="0.4">
      <c r="B3203" s="10">
        <v>6</v>
      </c>
      <c r="C3203" s="10">
        <v>1</v>
      </c>
      <c r="D3203" s="10">
        <v>9</v>
      </c>
      <c r="E3203" s="11">
        <v>7</v>
      </c>
      <c r="F3203" s="10">
        <v>26</v>
      </c>
    </row>
    <row r="3204" spans="2:6" x14ac:dyDescent="0.4">
      <c r="B3204" s="10">
        <v>6</v>
      </c>
      <c r="C3204" s="10">
        <v>1</v>
      </c>
      <c r="D3204" s="10">
        <v>10</v>
      </c>
      <c r="E3204" s="11">
        <v>6</v>
      </c>
      <c r="F3204" s="10">
        <v>33</v>
      </c>
    </row>
    <row r="3205" spans="2:6" x14ac:dyDescent="0.4">
      <c r="B3205" s="10">
        <v>6</v>
      </c>
      <c r="C3205" s="10">
        <v>1</v>
      </c>
      <c r="D3205" s="10">
        <v>11</v>
      </c>
      <c r="E3205" s="11">
        <v>8</v>
      </c>
      <c r="F3205" s="10">
        <v>39</v>
      </c>
    </row>
    <row r="3206" spans="2:6" x14ac:dyDescent="0.4">
      <c r="B3206" s="12">
        <v>6</v>
      </c>
      <c r="C3206" s="12">
        <v>1</v>
      </c>
      <c r="D3206" s="12">
        <v>12</v>
      </c>
      <c r="E3206" s="13">
        <v>4</v>
      </c>
      <c r="F3206" s="12">
        <v>47</v>
      </c>
    </row>
    <row r="3207" spans="2:6" x14ac:dyDescent="0.4">
      <c r="B3207" s="12">
        <v>6</v>
      </c>
      <c r="C3207" s="12">
        <v>1</v>
      </c>
      <c r="D3207" s="12">
        <v>13</v>
      </c>
      <c r="E3207" s="13">
        <v>5</v>
      </c>
      <c r="F3207" s="12">
        <v>52</v>
      </c>
    </row>
    <row r="3208" spans="2:6" x14ac:dyDescent="0.4">
      <c r="B3208" s="12">
        <v>6</v>
      </c>
      <c r="C3208" s="12">
        <v>1</v>
      </c>
      <c r="D3208" s="12">
        <v>14</v>
      </c>
      <c r="E3208" s="13">
        <v>5</v>
      </c>
      <c r="F3208" s="12">
        <v>57</v>
      </c>
    </row>
    <row r="3209" spans="2:6" x14ac:dyDescent="0.4">
      <c r="B3209" s="12">
        <v>6</v>
      </c>
      <c r="C3209" s="12">
        <v>1</v>
      </c>
      <c r="D3209" s="12">
        <v>15</v>
      </c>
      <c r="E3209" s="13">
        <v>6</v>
      </c>
      <c r="F3209" s="12">
        <v>62</v>
      </c>
    </row>
    <row r="3210" spans="2:6" x14ac:dyDescent="0.4">
      <c r="B3210" s="12">
        <v>6</v>
      </c>
      <c r="C3210" s="12">
        <v>1</v>
      </c>
      <c r="D3210" s="12">
        <v>16</v>
      </c>
      <c r="E3210" s="13">
        <v>4</v>
      </c>
      <c r="F3210" s="12">
        <v>67</v>
      </c>
    </row>
    <row r="3211" spans="2:6" x14ac:dyDescent="0.4">
      <c r="B3211" s="12">
        <v>6</v>
      </c>
      <c r="C3211" s="12">
        <v>1</v>
      </c>
      <c r="D3211" s="12">
        <v>17</v>
      </c>
      <c r="E3211" s="13">
        <v>5</v>
      </c>
      <c r="F3211" s="12">
        <v>72</v>
      </c>
    </row>
    <row r="3212" spans="2:6" x14ac:dyDescent="0.4">
      <c r="B3212" s="12">
        <v>6</v>
      </c>
      <c r="C3212" s="12">
        <v>1</v>
      </c>
      <c r="D3212" s="12">
        <v>18</v>
      </c>
      <c r="E3212" s="13">
        <v>5</v>
      </c>
      <c r="F3212" s="12">
        <v>77</v>
      </c>
    </row>
    <row r="3213" spans="2:6" x14ac:dyDescent="0.4">
      <c r="B3213" s="12">
        <v>6</v>
      </c>
      <c r="C3213" s="12">
        <v>1</v>
      </c>
      <c r="D3213" s="12">
        <v>19</v>
      </c>
      <c r="E3213" s="13">
        <v>5</v>
      </c>
      <c r="F3213" s="12">
        <v>82</v>
      </c>
    </row>
    <row r="3214" spans="2:6" x14ac:dyDescent="0.4">
      <c r="B3214" s="12">
        <v>6</v>
      </c>
      <c r="C3214" s="12">
        <v>1</v>
      </c>
      <c r="D3214" s="12">
        <v>20</v>
      </c>
      <c r="E3214" s="13">
        <v>6</v>
      </c>
      <c r="F3214" s="12">
        <v>87</v>
      </c>
    </row>
    <row r="3215" spans="2:6" x14ac:dyDescent="0.4">
      <c r="B3215" s="12">
        <v>6</v>
      </c>
      <c r="C3215" s="12">
        <v>1</v>
      </c>
      <c r="D3215" s="12">
        <v>21</v>
      </c>
      <c r="E3215" s="13">
        <v>4</v>
      </c>
      <c r="F3215" s="12">
        <v>92</v>
      </c>
    </row>
    <row r="3216" spans="2:6" x14ac:dyDescent="0.4">
      <c r="B3216" s="12">
        <v>6</v>
      </c>
      <c r="C3216" s="12">
        <v>1</v>
      </c>
      <c r="D3216" s="12">
        <v>22</v>
      </c>
      <c r="E3216" s="13">
        <v>5</v>
      </c>
      <c r="F3216" s="12">
        <v>97</v>
      </c>
    </row>
    <row r="3217" spans="2:6" x14ac:dyDescent="0.4">
      <c r="B3217" s="12">
        <v>6</v>
      </c>
      <c r="C3217" s="12">
        <v>1</v>
      </c>
      <c r="D3217" s="12">
        <v>23</v>
      </c>
      <c r="E3217" s="13">
        <v>5</v>
      </c>
      <c r="F3217" s="12">
        <v>101</v>
      </c>
    </row>
    <row r="3218" spans="2:6" x14ac:dyDescent="0.4">
      <c r="B3218" s="12">
        <v>6</v>
      </c>
      <c r="C3218" s="12">
        <v>1</v>
      </c>
      <c r="D3218" s="12">
        <v>24</v>
      </c>
      <c r="E3218" s="13">
        <v>5</v>
      </c>
      <c r="F3218" s="12">
        <v>106</v>
      </c>
    </row>
    <row r="3219" spans="2:6" x14ac:dyDescent="0.4">
      <c r="B3219" s="12">
        <v>6</v>
      </c>
      <c r="C3219" s="12">
        <v>1</v>
      </c>
      <c r="D3219" s="12">
        <v>25</v>
      </c>
      <c r="E3219" s="13">
        <v>5</v>
      </c>
      <c r="F3219" s="12">
        <v>111</v>
      </c>
    </row>
    <row r="3220" spans="2:6" x14ac:dyDescent="0.4">
      <c r="B3220" s="12">
        <v>6</v>
      </c>
      <c r="C3220" s="12">
        <v>1</v>
      </c>
      <c r="D3220" s="12">
        <v>26</v>
      </c>
      <c r="E3220" s="13">
        <v>4</v>
      </c>
      <c r="F3220" s="12">
        <v>115</v>
      </c>
    </row>
    <row r="3221" spans="2:6" x14ac:dyDescent="0.4">
      <c r="B3221" s="12">
        <v>6</v>
      </c>
      <c r="C3221" s="12">
        <v>1</v>
      </c>
      <c r="D3221" s="12">
        <v>27</v>
      </c>
      <c r="E3221" s="13">
        <v>4</v>
      </c>
      <c r="F3221" s="12">
        <v>119</v>
      </c>
    </row>
    <row r="3222" spans="2:6" x14ac:dyDescent="0.4">
      <c r="B3222" s="12">
        <v>6</v>
      </c>
      <c r="C3222" s="12">
        <v>1</v>
      </c>
      <c r="D3222" s="12">
        <v>28</v>
      </c>
      <c r="E3222" s="13">
        <v>4</v>
      </c>
      <c r="F3222" s="12">
        <v>124</v>
      </c>
    </row>
    <row r="3223" spans="2:6" x14ac:dyDescent="0.4">
      <c r="B3223" s="12">
        <v>6</v>
      </c>
      <c r="C3223" s="12">
        <v>1</v>
      </c>
      <c r="D3223" s="12">
        <v>29</v>
      </c>
      <c r="E3223" s="13">
        <v>4</v>
      </c>
      <c r="F3223" s="12">
        <v>128</v>
      </c>
    </row>
    <row r="3224" spans="2:6" x14ac:dyDescent="0.4">
      <c r="B3224" s="12">
        <v>6</v>
      </c>
      <c r="C3224" s="12">
        <v>1</v>
      </c>
      <c r="D3224" s="12">
        <v>30</v>
      </c>
      <c r="E3224" s="13">
        <v>5</v>
      </c>
      <c r="F3224" s="12">
        <v>132</v>
      </c>
    </row>
    <row r="3225" spans="2:6" x14ac:dyDescent="0.4">
      <c r="B3225" s="12">
        <v>6</v>
      </c>
      <c r="C3225" s="12">
        <v>1</v>
      </c>
      <c r="D3225" s="12">
        <v>31</v>
      </c>
      <c r="E3225" s="13">
        <v>3</v>
      </c>
      <c r="F3225" s="12">
        <v>135</v>
      </c>
    </row>
    <row r="3226" spans="2:6" x14ac:dyDescent="0.4">
      <c r="B3226" s="12">
        <v>6</v>
      </c>
      <c r="C3226" s="12">
        <v>1</v>
      </c>
      <c r="D3226" s="12">
        <v>32</v>
      </c>
      <c r="E3226" s="13">
        <v>3</v>
      </c>
      <c r="F3226" s="12">
        <v>138</v>
      </c>
    </row>
    <row r="3227" spans="2:6" x14ac:dyDescent="0.4">
      <c r="B3227" s="12">
        <v>6</v>
      </c>
      <c r="C3227" s="12">
        <v>1</v>
      </c>
      <c r="D3227" s="12">
        <v>33</v>
      </c>
      <c r="E3227" s="13">
        <v>3</v>
      </c>
      <c r="F3227" s="12">
        <v>142</v>
      </c>
    </row>
    <row r="3228" spans="2:6" x14ac:dyDescent="0.4">
      <c r="B3228" s="12">
        <v>6</v>
      </c>
      <c r="C3228" s="12">
        <v>1</v>
      </c>
      <c r="D3228" s="12">
        <v>34</v>
      </c>
      <c r="E3228" s="13">
        <v>3</v>
      </c>
      <c r="F3228" s="12">
        <v>145</v>
      </c>
    </row>
    <row r="3229" spans="2:6" x14ac:dyDescent="0.4">
      <c r="B3229" s="12">
        <v>6</v>
      </c>
      <c r="C3229" s="12">
        <v>1</v>
      </c>
      <c r="D3229" s="12">
        <v>35</v>
      </c>
      <c r="E3229" s="13">
        <v>3</v>
      </c>
      <c r="F3229" s="12">
        <v>148</v>
      </c>
    </row>
    <row r="3230" spans="2:6" x14ac:dyDescent="0.4">
      <c r="B3230" s="12">
        <v>6</v>
      </c>
      <c r="C3230" s="12">
        <v>1</v>
      </c>
      <c r="D3230" s="12">
        <v>36</v>
      </c>
      <c r="E3230" s="13">
        <v>3</v>
      </c>
      <c r="F3230" s="12">
        <v>151</v>
      </c>
    </row>
    <row r="3231" spans="2:6" x14ac:dyDescent="0.4">
      <c r="B3231" s="12">
        <v>6</v>
      </c>
      <c r="C3231" s="12">
        <v>1</v>
      </c>
      <c r="D3231" s="12">
        <v>37</v>
      </c>
      <c r="E3231" s="13">
        <v>3</v>
      </c>
      <c r="F3231" s="12">
        <v>153</v>
      </c>
    </row>
    <row r="3232" spans="2:6" x14ac:dyDescent="0.4">
      <c r="B3232" s="12">
        <v>6</v>
      </c>
      <c r="C3232" s="12">
        <v>1</v>
      </c>
      <c r="D3232" s="12">
        <v>38</v>
      </c>
      <c r="E3232" s="13">
        <v>3</v>
      </c>
      <c r="F3232" s="12">
        <v>156</v>
      </c>
    </row>
    <row r="3233" spans="2:6" x14ac:dyDescent="0.4">
      <c r="B3233" s="12">
        <v>6</v>
      </c>
      <c r="C3233" s="12">
        <v>1</v>
      </c>
      <c r="D3233" s="12">
        <v>39</v>
      </c>
      <c r="E3233" s="13">
        <v>3</v>
      </c>
      <c r="F3233" s="12">
        <v>158</v>
      </c>
    </row>
    <row r="3234" spans="2:6" x14ac:dyDescent="0.4">
      <c r="B3234" s="12">
        <v>6</v>
      </c>
      <c r="C3234" s="12">
        <v>1</v>
      </c>
      <c r="D3234" s="12">
        <v>40</v>
      </c>
      <c r="E3234" s="13">
        <v>3</v>
      </c>
      <c r="F3234" s="12">
        <v>161</v>
      </c>
    </row>
    <row r="3235" spans="2:6" x14ac:dyDescent="0.4">
      <c r="B3235" s="12">
        <v>6</v>
      </c>
      <c r="C3235" s="12">
        <v>1</v>
      </c>
      <c r="D3235" s="12">
        <v>41</v>
      </c>
      <c r="E3235" s="13">
        <v>3</v>
      </c>
      <c r="F3235" s="12">
        <v>164</v>
      </c>
    </row>
    <row r="3236" spans="2:6" x14ac:dyDescent="0.4">
      <c r="B3236" s="12">
        <v>6</v>
      </c>
      <c r="C3236" s="12">
        <v>1</v>
      </c>
      <c r="D3236" s="12">
        <v>42</v>
      </c>
      <c r="E3236" s="13">
        <v>3</v>
      </c>
      <c r="F3236" s="12">
        <v>167</v>
      </c>
    </row>
    <row r="3237" spans="2:6" x14ac:dyDescent="0.4">
      <c r="B3237" s="12">
        <v>6</v>
      </c>
      <c r="C3237" s="12">
        <v>1</v>
      </c>
      <c r="D3237" s="12">
        <v>43</v>
      </c>
      <c r="E3237" s="13">
        <v>3</v>
      </c>
      <c r="F3237" s="12">
        <v>170</v>
      </c>
    </row>
    <row r="3238" spans="2:6" x14ac:dyDescent="0.4">
      <c r="B3238" s="12">
        <v>6</v>
      </c>
      <c r="C3238" s="12">
        <v>1</v>
      </c>
      <c r="D3238" s="12">
        <v>44</v>
      </c>
      <c r="E3238" s="13">
        <v>3</v>
      </c>
      <c r="F3238" s="12">
        <v>172</v>
      </c>
    </row>
    <row r="3239" spans="2:6" x14ac:dyDescent="0.4">
      <c r="B3239" s="12">
        <v>6</v>
      </c>
      <c r="C3239" s="12">
        <v>1</v>
      </c>
      <c r="D3239" s="12">
        <v>45</v>
      </c>
      <c r="E3239" s="13">
        <v>3</v>
      </c>
      <c r="F3239" s="12">
        <v>174</v>
      </c>
    </row>
    <row r="3240" spans="2:6" x14ac:dyDescent="0.4">
      <c r="B3240" s="12">
        <v>6</v>
      </c>
      <c r="C3240" s="12">
        <v>1</v>
      </c>
      <c r="D3240" s="12">
        <v>46</v>
      </c>
      <c r="E3240" s="13">
        <v>1</v>
      </c>
      <c r="F3240" s="12">
        <v>176</v>
      </c>
    </row>
    <row r="3241" spans="2:6" x14ac:dyDescent="0.4">
      <c r="B3241" s="12">
        <v>6</v>
      </c>
      <c r="C3241" s="12">
        <v>1</v>
      </c>
      <c r="D3241" s="12">
        <v>47</v>
      </c>
      <c r="E3241" s="13">
        <v>1</v>
      </c>
      <c r="F3241" s="12">
        <v>178</v>
      </c>
    </row>
    <row r="3242" spans="2:6" x14ac:dyDescent="0.4">
      <c r="B3242" s="12">
        <v>6</v>
      </c>
      <c r="C3242" s="12">
        <v>1</v>
      </c>
      <c r="D3242" s="12">
        <v>48</v>
      </c>
      <c r="E3242" s="13">
        <v>1</v>
      </c>
      <c r="F3242" s="12">
        <v>179</v>
      </c>
    </row>
    <row r="3243" spans="2:6" x14ac:dyDescent="0.4">
      <c r="B3243" s="12">
        <v>6</v>
      </c>
      <c r="C3243" s="12">
        <v>1</v>
      </c>
      <c r="D3243" s="12">
        <v>49</v>
      </c>
      <c r="E3243" s="13">
        <v>1</v>
      </c>
      <c r="F3243" s="12">
        <v>180</v>
      </c>
    </row>
    <row r="3244" spans="2:6" x14ac:dyDescent="0.4">
      <c r="B3244" s="12">
        <v>6</v>
      </c>
      <c r="C3244" s="12">
        <v>1</v>
      </c>
      <c r="D3244" s="12">
        <v>50</v>
      </c>
      <c r="E3244" s="13">
        <v>1</v>
      </c>
      <c r="F3244" s="12">
        <v>180</v>
      </c>
    </row>
    <row r="3245" spans="2:6" x14ac:dyDescent="0.4">
      <c r="B3245" s="157">
        <v>6</v>
      </c>
      <c r="C3245" s="157">
        <v>1</v>
      </c>
      <c r="D3245" s="157">
        <v>51</v>
      </c>
      <c r="E3245" s="158">
        <v>1</v>
      </c>
      <c r="F3245" s="157">
        <v>180</v>
      </c>
    </row>
    <row r="3246" spans="2:6" x14ac:dyDescent="0.4">
      <c r="B3246" s="157">
        <v>6</v>
      </c>
      <c r="C3246" s="157">
        <v>1</v>
      </c>
      <c r="D3246" s="157">
        <v>52</v>
      </c>
      <c r="E3246" s="158">
        <v>1</v>
      </c>
      <c r="F3246" s="157">
        <v>181</v>
      </c>
    </row>
    <row r="3247" spans="2:6" x14ac:dyDescent="0.4">
      <c r="B3247" s="157">
        <v>6</v>
      </c>
      <c r="C3247" s="157">
        <v>1</v>
      </c>
      <c r="D3247" s="157">
        <v>53</v>
      </c>
      <c r="E3247" s="158">
        <v>1</v>
      </c>
      <c r="F3247" s="157">
        <v>181</v>
      </c>
    </row>
    <row r="3248" spans="2:6" x14ac:dyDescent="0.4">
      <c r="B3248" s="157">
        <v>6</v>
      </c>
      <c r="C3248" s="157">
        <v>1</v>
      </c>
      <c r="D3248" s="157">
        <v>54</v>
      </c>
      <c r="E3248" s="158">
        <v>1</v>
      </c>
      <c r="F3248" s="157">
        <v>182</v>
      </c>
    </row>
    <row r="3249" spans="2:6" x14ac:dyDescent="0.4">
      <c r="B3249" s="157">
        <v>6</v>
      </c>
      <c r="C3249" s="157">
        <v>1</v>
      </c>
      <c r="D3249" s="157">
        <v>55</v>
      </c>
      <c r="E3249" s="158">
        <v>1</v>
      </c>
      <c r="F3249" s="157">
        <v>182</v>
      </c>
    </row>
    <row r="3250" spans="2:6" x14ac:dyDescent="0.4">
      <c r="B3250" s="157">
        <v>6</v>
      </c>
      <c r="C3250" s="157">
        <v>1</v>
      </c>
      <c r="D3250" s="157">
        <v>56</v>
      </c>
      <c r="E3250" s="158">
        <v>0</v>
      </c>
      <c r="F3250" s="157">
        <v>182</v>
      </c>
    </row>
    <row r="3251" spans="2:6" x14ac:dyDescent="0.4">
      <c r="B3251" s="157">
        <v>6</v>
      </c>
      <c r="C3251" s="157">
        <v>1</v>
      </c>
      <c r="D3251" s="157">
        <v>57</v>
      </c>
      <c r="E3251" s="158">
        <v>0</v>
      </c>
      <c r="F3251" s="157">
        <v>182</v>
      </c>
    </row>
    <row r="3252" spans="2:6" x14ac:dyDescent="0.4">
      <c r="B3252" s="157">
        <v>6</v>
      </c>
      <c r="C3252" s="157">
        <v>1</v>
      </c>
      <c r="D3252" s="157">
        <v>58</v>
      </c>
      <c r="E3252" s="158">
        <v>0</v>
      </c>
      <c r="F3252" s="157">
        <v>183</v>
      </c>
    </row>
    <row r="3253" spans="2:6" x14ac:dyDescent="0.4">
      <c r="B3253" s="157">
        <v>6</v>
      </c>
      <c r="C3253" s="157">
        <v>1</v>
      </c>
      <c r="D3253" s="157">
        <v>59</v>
      </c>
      <c r="E3253" s="158">
        <v>0</v>
      </c>
      <c r="F3253" s="157">
        <v>183</v>
      </c>
    </row>
    <row r="3254" spans="2:6" x14ac:dyDescent="0.4">
      <c r="B3254" s="157">
        <v>6</v>
      </c>
      <c r="C3254" s="157">
        <v>1</v>
      </c>
      <c r="D3254" s="157">
        <v>60</v>
      </c>
      <c r="E3254" s="158">
        <v>0</v>
      </c>
      <c r="F3254" s="157">
        <v>183</v>
      </c>
    </row>
    <row r="3255" spans="2:6" x14ac:dyDescent="0.4">
      <c r="B3255" s="10">
        <v>6</v>
      </c>
      <c r="C3255" s="10">
        <v>2</v>
      </c>
      <c r="D3255" s="10">
        <v>1</v>
      </c>
      <c r="E3255" s="11">
        <v>1</v>
      </c>
      <c r="F3255" s="10">
        <v>0</v>
      </c>
    </row>
    <row r="3256" spans="2:6" x14ac:dyDescent="0.4">
      <c r="B3256" s="10">
        <v>6</v>
      </c>
      <c r="C3256" s="10">
        <v>2</v>
      </c>
      <c r="D3256" s="10">
        <v>2</v>
      </c>
      <c r="E3256" s="11">
        <v>1</v>
      </c>
      <c r="F3256" s="10">
        <v>1</v>
      </c>
    </row>
    <row r="3257" spans="2:6" x14ac:dyDescent="0.4">
      <c r="B3257" s="10">
        <v>6</v>
      </c>
      <c r="C3257" s="10">
        <v>2</v>
      </c>
      <c r="D3257" s="10">
        <v>3</v>
      </c>
      <c r="E3257" s="11">
        <v>2</v>
      </c>
      <c r="F3257" s="10">
        <v>2</v>
      </c>
    </row>
    <row r="3258" spans="2:6" x14ac:dyDescent="0.4">
      <c r="B3258" s="10">
        <v>6</v>
      </c>
      <c r="C3258" s="10">
        <v>2</v>
      </c>
      <c r="D3258" s="10">
        <v>4</v>
      </c>
      <c r="E3258" s="11">
        <v>3</v>
      </c>
      <c r="F3258" s="10">
        <v>4</v>
      </c>
    </row>
    <row r="3259" spans="2:6" x14ac:dyDescent="0.4">
      <c r="B3259" s="10">
        <v>6</v>
      </c>
      <c r="C3259" s="10">
        <v>2</v>
      </c>
      <c r="D3259" s="10">
        <v>5</v>
      </c>
      <c r="E3259" s="11">
        <v>3</v>
      </c>
      <c r="F3259" s="10">
        <v>7</v>
      </c>
    </row>
    <row r="3260" spans="2:6" x14ac:dyDescent="0.4">
      <c r="B3260" s="10">
        <v>6</v>
      </c>
      <c r="C3260" s="10">
        <v>2</v>
      </c>
      <c r="D3260" s="10">
        <v>6</v>
      </c>
      <c r="E3260" s="11">
        <v>3</v>
      </c>
      <c r="F3260" s="10">
        <v>10</v>
      </c>
    </row>
    <row r="3261" spans="2:6" x14ac:dyDescent="0.4">
      <c r="B3261" s="10">
        <v>6</v>
      </c>
      <c r="C3261" s="10">
        <v>2</v>
      </c>
      <c r="D3261" s="10">
        <v>7</v>
      </c>
      <c r="E3261" s="11">
        <v>4</v>
      </c>
      <c r="F3261" s="10">
        <v>13</v>
      </c>
    </row>
    <row r="3262" spans="2:6" x14ac:dyDescent="0.4">
      <c r="B3262" s="10">
        <v>6</v>
      </c>
      <c r="C3262" s="10">
        <v>2</v>
      </c>
      <c r="D3262" s="10">
        <v>8</v>
      </c>
      <c r="E3262" s="11">
        <v>5</v>
      </c>
      <c r="F3262" s="10">
        <v>17</v>
      </c>
    </row>
    <row r="3263" spans="2:6" x14ac:dyDescent="0.4">
      <c r="B3263" s="10">
        <v>6</v>
      </c>
      <c r="C3263" s="10">
        <v>2</v>
      </c>
      <c r="D3263" s="10">
        <v>9</v>
      </c>
      <c r="E3263" s="11">
        <v>5</v>
      </c>
      <c r="F3263" s="10">
        <v>22</v>
      </c>
    </row>
    <row r="3264" spans="2:6" x14ac:dyDescent="0.4">
      <c r="B3264" s="10">
        <v>6</v>
      </c>
      <c r="C3264" s="10">
        <v>2</v>
      </c>
      <c r="D3264" s="10">
        <v>10</v>
      </c>
      <c r="E3264" s="11">
        <v>5</v>
      </c>
      <c r="F3264" s="10">
        <v>27</v>
      </c>
    </row>
    <row r="3265" spans="2:6" x14ac:dyDescent="0.4">
      <c r="B3265" s="10">
        <v>6</v>
      </c>
      <c r="C3265" s="10">
        <v>2</v>
      </c>
      <c r="D3265" s="10">
        <v>11</v>
      </c>
      <c r="E3265" s="11">
        <v>6</v>
      </c>
      <c r="F3265" s="10">
        <v>32</v>
      </c>
    </row>
    <row r="3266" spans="2:6" x14ac:dyDescent="0.4">
      <c r="B3266" s="10">
        <v>6</v>
      </c>
      <c r="C3266" s="10">
        <v>2</v>
      </c>
      <c r="D3266" s="10">
        <v>12</v>
      </c>
      <c r="E3266" s="11">
        <v>7</v>
      </c>
      <c r="F3266" s="10">
        <v>38</v>
      </c>
    </row>
    <row r="3267" spans="2:6" x14ac:dyDescent="0.4">
      <c r="B3267" s="12">
        <v>6</v>
      </c>
      <c r="C3267" s="12">
        <v>2</v>
      </c>
      <c r="D3267" s="12">
        <v>13</v>
      </c>
      <c r="E3267" s="13">
        <v>3</v>
      </c>
      <c r="F3267" s="12">
        <v>45</v>
      </c>
    </row>
    <row r="3268" spans="2:6" x14ac:dyDescent="0.4">
      <c r="B3268" s="12">
        <v>6</v>
      </c>
      <c r="C3268" s="12">
        <v>2</v>
      </c>
      <c r="D3268" s="12">
        <v>14</v>
      </c>
      <c r="E3268" s="13">
        <v>3</v>
      </c>
      <c r="F3268" s="12">
        <v>48</v>
      </c>
    </row>
    <row r="3269" spans="2:6" x14ac:dyDescent="0.4">
      <c r="B3269" s="12">
        <v>6</v>
      </c>
      <c r="C3269" s="12">
        <v>2</v>
      </c>
      <c r="D3269" s="12">
        <v>15</v>
      </c>
      <c r="E3269" s="13">
        <v>3</v>
      </c>
      <c r="F3269" s="12">
        <v>51</v>
      </c>
    </row>
    <row r="3270" spans="2:6" x14ac:dyDescent="0.4">
      <c r="B3270" s="12">
        <v>6</v>
      </c>
      <c r="C3270" s="12">
        <v>2</v>
      </c>
      <c r="D3270" s="12">
        <v>16</v>
      </c>
      <c r="E3270" s="13">
        <v>3</v>
      </c>
      <c r="F3270" s="12">
        <v>54</v>
      </c>
    </row>
    <row r="3271" spans="2:6" x14ac:dyDescent="0.4">
      <c r="B3271" s="12">
        <v>6</v>
      </c>
      <c r="C3271" s="12">
        <v>2</v>
      </c>
      <c r="D3271" s="12">
        <v>17</v>
      </c>
      <c r="E3271" s="13">
        <v>3</v>
      </c>
      <c r="F3271" s="12">
        <v>58</v>
      </c>
    </row>
    <row r="3272" spans="2:6" x14ac:dyDescent="0.4">
      <c r="B3272" s="12">
        <v>6</v>
      </c>
      <c r="C3272" s="12">
        <v>2</v>
      </c>
      <c r="D3272" s="12">
        <v>18</v>
      </c>
      <c r="E3272" s="13">
        <v>3</v>
      </c>
      <c r="F3272" s="12">
        <v>61</v>
      </c>
    </row>
    <row r="3273" spans="2:6" x14ac:dyDescent="0.4">
      <c r="B3273" s="12">
        <v>6</v>
      </c>
      <c r="C3273" s="12">
        <v>2</v>
      </c>
      <c r="D3273" s="12">
        <v>19</v>
      </c>
      <c r="E3273" s="13">
        <v>4</v>
      </c>
      <c r="F3273" s="12">
        <v>65</v>
      </c>
    </row>
    <row r="3274" spans="2:6" x14ac:dyDescent="0.4">
      <c r="B3274" s="12">
        <v>6</v>
      </c>
      <c r="C3274" s="12">
        <v>2</v>
      </c>
      <c r="D3274" s="12">
        <v>20</v>
      </c>
      <c r="E3274" s="13">
        <v>4</v>
      </c>
      <c r="F3274" s="12">
        <v>68</v>
      </c>
    </row>
    <row r="3275" spans="2:6" x14ac:dyDescent="0.4">
      <c r="B3275" s="12">
        <v>6</v>
      </c>
      <c r="C3275" s="12">
        <v>2</v>
      </c>
      <c r="D3275" s="12">
        <v>21</v>
      </c>
      <c r="E3275" s="13">
        <v>4</v>
      </c>
      <c r="F3275" s="12">
        <v>72</v>
      </c>
    </row>
    <row r="3276" spans="2:6" x14ac:dyDescent="0.4">
      <c r="B3276" s="12">
        <v>6</v>
      </c>
      <c r="C3276" s="12">
        <v>2</v>
      </c>
      <c r="D3276" s="12">
        <v>22</v>
      </c>
      <c r="E3276" s="13">
        <v>4</v>
      </c>
      <c r="F3276" s="12">
        <v>76</v>
      </c>
    </row>
    <row r="3277" spans="2:6" x14ac:dyDescent="0.4">
      <c r="B3277" s="12">
        <v>6</v>
      </c>
      <c r="C3277" s="12">
        <v>2</v>
      </c>
      <c r="D3277" s="12">
        <v>23</v>
      </c>
      <c r="E3277" s="13">
        <v>4</v>
      </c>
      <c r="F3277" s="12">
        <v>80</v>
      </c>
    </row>
    <row r="3278" spans="2:6" x14ac:dyDescent="0.4">
      <c r="B3278" s="12">
        <v>6</v>
      </c>
      <c r="C3278" s="12">
        <v>2</v>
      </c>
      <c r="D3278" s="12">
        <v>24</v>
      </c>
      <c r="E3278" s="13">
        <v>4</v>
      </c>
      <c r="F3278" s="12">
        <v>84</v>
      </c>
    </row>
    <row r="3279" spans="2:6" x14ac:dyDescent="0.4">
      <c r="B3279" s="12">
        <v>6</v>
      </c>
      <c r="C3279" s="12">
        <v>2</v>
      </c>
      <c r="D3279" s="12">
        <v>25</v>
      </c>
      <c r="E3279" s="13">
        <v>4</v>
      </c>
      <c r="F3279" s="12">
        <v>88</v>
      </c>
    </row>
    <row r="3280" spans="2:6" x14ac:dyDescent="0.4">
      <c r="B3280" s="12">
        <v>6</v>
      </c>
      <c r="C3280" s="12">
        <v>2</v>
      </c>
      <c r="D3280" s="12">
        <v>26</v>
      </c>
      <c r="E3280" s="13">
        <v>3</v>
      </c>
      <c r="F3280" s="12">
        <v>92</v>
      </c>
    </row>
    <row r="3281" spans="2:6" x14ac:dyDescent="0.4">
      <c r="B3281" s="12">
        <v>6</v>
      </c>
      <c r="C3281" s="12">
        <v>2</v>
      </c>
      <c r="D3281" s="12">
        <v>27</v>
      </c>
      <c r="E3281" s="13">
        <v>4</v>
      </c>
      <c r="F3281" s="12">
        <v>95</v>
      </c>
    </row>
    <row r="3282" spans="2:6" x14ac:dyDescent="0.4">
      <c r="B3282" s="12">
        <v>6</v>
      </c>
      <c r="C3282" s="12">
        <v>2</v>
      </c>
      <c r="D3282" s="12">
        <v>28</v>
      </c>
      <c r="E3282" s="13">
        <v>4</v>
      </c>
      <c r="F3282" s="12">
        <v>99</v>
      </c>
    </row>
    <row r="3283" spans="2:6" x14ac:dyDescent="0.4">
      <c r="B3283" s="12">
        <v>6</v>
      </c>
      <c r="C3283" s="12">
        <v>2</v>
      </c>
      <c r="D3283" s="12">
        <v>29</v>
      </c>
      <c r="E3283" s="13">
        <v>4</v>
      </c>
      <c r="F3283" s="12">
        <v>102</v>
      </c>
    </row>
    <row r="3284" spans="2:6" x14ac:dyDescent="0.4">
      <c r="B3284" s="12">
        <v>6</v>
      </c>
      <c r="C3284" s="12">
        <v>2</v>
      </c>
      <c r="D3284" s="12">
        <v>30</v>
      </c>
      <c r="E3284" s="13">
        <v>4</v>
      </c>
      <c r="F3284" s="12">
        <v>106</v>
      </c>
    </row>
    <row r="3285" spans="2:6" x14ac:dyDescent="0.4">
      <c r="B3285" s="12">
        <v>6</v>
      </c>
      <c r="C3285" s="12">
        <v>2</v>
      </c>
      <c r="D3285" s="12">
        <v>31</v>
      </c>
      <c r="E3285" s="13">
        <v>3</v>
      </c>
      <c r="F3285" s="12">
        <v>109</v>
      </c>
    </row>
    <row r="3286" spans="2:6" x14ac:dyDescent="0.4">
      <c r="B3286" s="12">
        <v>6</v>
      </c>
      <c r="C3286" s="12">
        <v>2</v>
      </c>
      <c r="D3286" s="12">
        <v>32</v>
      </c>
      <c r="E3286" s="13">
        <v>3</v>
      </c>
      <c r="F3286" s="12">
        <v>112</v>
      </c>
    </row>
    <row r="3287" spans="2:6" x14ac:dyDescent="0.4">
      <c r="B3287" s="12">
        <v>6</v>
      </c>
      <c r="C3287" s="12">
        <v>2</v>
      </c>
      <c r="D3287" s="12">
        <v>33</v>
      </c>
      <c r="E3287" s="13">
        <v>3</v>
      </c>
      <c r="F3287" s="12">
        <v>115</v>
      </c>
    </row>
    <row r="3288" spans="2:6" x14ac:dyDescent="0.4">
      <c r="B3288" s="12">
        <v>6</v>
      </c>
      <c r="C3288" s="12">
        <v>2</v>
      </c>
      <c r="D3288" s="12">
        <v>34</v>
      </c>
      <c r="E3288" s="13">
        <v>3</v>
      </c>
      <c r="F3288" s="12">
        <v>118</v>
      </c>
    </row>
    <row r="3289" spans="2:6" x14ac:dyDescent="0.4">
      <c r="B3289" s="12">
        <v>6</v>
      </c>
      <c r="C3289" s="12">
        <v>2</v>
      </c>
      <c r="D3289" s="12">
        <v>35</v>
      </c>
      <c r="E3289" s="13">
        <v>3</v>
      </c>
      <c r="F3289" s="12">
        <v>121</v>
      </c>
    </row>
    <row r="3290" spans="2:6" x14ac:dyDescent="0.4">
      <c r="B3290" s="12">
        <v>6</v>
      </c>
      <c r="C3290" s="12">
        <v>2</v>
      </c>
      <c r="D3290" s="12">
        <v>36</v>
      </c>
      <c r="E3290" s="13">
        <v>2</v>
      </c>
      <c r="F3290" s="12">
        <v>124</v>
      </c>
    </row>
    <row r="3291" spans="2:6" x14ac:dyDescent="0.4">
      <c r="B3291" s="12">
        <v>6</v>
      </c>
      <c r="C3291" s="12">
        <v>2</v>
      </c>
      <c r="D3291" s="12">
        <v>37</v>
      </c>
      <c r="E3291" s="13">
        <v>3</v>
      </c>
      <c r="F3291" s="12">
        <v>126</v>
      </c>
    </row>
    <row r="3292" spans="2:6" x14ac:dyDescent="0.4">
      <c r="B3292" s="12">
        <v>6</v>
      </c>
      <c r="C3292" s="12">
        <v>2</v>
      </c>
      <c r="D3292" s="12">
        <v>38</v>
      </c>
      <c r="E3292" s="13">
        <v>3</v>
      </c>
      <c r="F3292" s="12">
        <v>129</v>
      </c>
    </row>
    <row r="3293" spans="2:6" x14ac:dyDescent="0.4">
      <c r="B3293" s="12">
        <v>6</v>
      </c>
      <c r="C3293" s="12">
        <v>2</v>
      </c>
      <c r="D3293" s="12">
        <v>39</v>
      </c>
      <c r="E3293" s="13">
        <v>3</v>
      </c>
      <c r="F3293" s="12">
        <v>131</v>
      </c>
    </row>
    <row r="3294" spans="2:6" x14ac:dyDescent="0.4">
      <c r="B3294" s="12">
        <v>6</v>
      </c>
      <c r="C3294" s="12">
        <v>2</v>
      </c>
      <c r="D3294" s="12">
        <v>40</v>
      </c>
      <c r="E3294" s="13">
        <v>3</v>
      </c>
      <c r="F3294" s="12">
        <v>134</v>
      </c>
    </row>
    <row r="3295" spans="2:6" x14ac:dyDescent="0.4">
      <c r="B3295" s="12">
        <v>6</v>
      </c>
      <c r="C3295" s="12">
        <v>2</v>
      </c>
      <c r="D3295" s="12">
        <v>41</v>
      </c>
      <c r="E3295" s="13">
        <v>2</v>
      </c>
      <c r="F3295" s="12">
        <v>137</v>
      </c>
    </row>
    <row r="3296" spans="2:6" x14ac:dyDescent="0.4">
      <c r="B3296" s="12">
        <v>6</v>
      </c>
      <c r="C3296" s="12">
        <v>2</v>
      </c>
      <c r="D3296" s="12">
        <v>42</v>
      </c>
      <c r="E3296" s="13">
        <v>2</v>
      </c>
      <c r="F3296" s="12">
        <v>139</v>
      </c>
    </row>
    <row r="3297" spans="2:6" x14ac:dyDescent="0.4">
      <c r="B3297" s="12">
        <v>6</v>
      </c>
      <c r="C3297" s="12">
        <v>2</v>
      </c>
      <c r="D3297" s="12">
        <v>43</v>
      </c>
      <c r="E3297" s="13">
        <v>2</v>
      </c>
      <c r="F3297" s="12">
        <v>141</v>
      </c>
    </row>
    <row r="3298" spans="2:6" x14ac:dyDescent="0.4">
      <c r="B3298" s="12">
        <v>6</v>
      </c>
      <c r="C3298" s="12">
        <v>2</v>
      </c>
      <c r="D3298" s="12">
        <v>44</v>
      </c>
      <c r="E3298" s="13">
        <v>2</v>
      </c>
      <c r="F3298" s="12">
        <v>144</v>
      </c>
    </row>
    <row r="3299" spans="2:6" x14ac:dyDescent="0.4">
      <c r="B3299" s="12">
        <v>6</v>
      </c>
      <c r="C3299" s="12">
        <v>2</v>
      </c>
      <c r="D3299" s="12">
        <v>45</v>
      </c>
      <c r="E3299" s="13">
        <v>2</v>
      </c>
      <c r="F3299" s="12">
        <v>146</v>
      </c>
    </row>
    <row r="3300" spans="2:6" x14ac:dyDescent="0.4">
      <c r="B3300" s="12">
        <v>6</v>
      </c>
      <c r="C3300" s="12">
        <v>2</v>
      </c>
      <c r="D3300" s="12">
        <v>46</v>
      </c>
      <c r="E3300" s="13">
        <v>1</v>
      </c>
      <c r="F3300" s="12">
        <v>147</v>
      </c>
    </row>
    <row r="3301" spans="2:6" x14ac:dyDescent="0.4">
      <c r="B3301" s="12">
        <v>6</v>
      </c>
      <c r="C3301" s="12">
        <v>2</v>
      </c>
      <c r="D3301" s="12">
        <v>47</v>
      </c>
      <c r="E3301" s="13">
        <v>1</v>
      </c>
      <c r="F3301" s="12">
        <v>149</v>
      </c>
    </row>
    <row r="3302" spans="2:6" x14ac:dyDescent="0.4">
      <c r="B3302" s="12">
        <v>6</v>
      </c>
      <c r="C3302" s="12">
        <v>2</v>
      </c>
      <c r="D3302" s="12">
        <v>48</v>
      </c>
      <c r="E3302" s="13">
        <v>1</v>
      </c>
      <c r="F3302" s="12">
        <v>150</v>
      </c>
    </row>
    <row r="3303" spans="2:6" x14ac:dyDescent="0.4">
      <c r="B3303" s="12">
        <v>6</v>
      </c>
      <c r="C3303" s="12">
        <v>2</v>
      </c>
      <c r="D3303" s="12">
        <v>49</v>
      </c>
      <c r="E3303" s="13">
        <v>1</v>
      </c>
      <c r="F3303" s="12">
        <v>152</v>
      </c>
    </row>
    <row r="3304" spans="2:6" x14ac:dyDescent="0.4">
      <c r="B3304" s="12">
        <v>6</v>
      </c>
      <c r="C3304" s="12">
        <v>2</v>
      </c>
      <c r="D3304" s="12">
        <v>50</v>
      </c>
      <c r="E3304" s="13">
        <v>1</v>
      </c>
      <c r="F3304" s="12">
        <v>153</v>
      </c>
    </row>
    <row r="3305" spans="2:6" x14ac:dyDescent="0.4">
      <c r="B3305" s="12">
        <v>6</v>
      </c>
      <c r="C3305" s="12">
        <v>2</v>
      </c>
      <c r="D3305" s="12">
        <v>51</v>
      </c>
      <c r="E3305" s="13">
        <v>1</v>
      </c>
      <c r="F3305" s="12">
        <v>154</v>
      </c>
    </row>
    <row r="3306" spans="2:6" x14ac:dyDescent="0.4">
      <c r="B3306" s="12">
        <v>6</v>
      </c>
      <c r="C3306" s="12">
        <v>2</v>
      </c>
      <c r="D3306" s="12">
        <v>52</v>
      </c>
      <c r="E3306" s="13">
        <v>1</v>
      </c>
      <c r="F3306" s="12">
        <v>155</v>
      </c>
    </row>
    <row r="3307" spans="2:6" x14ac:dyDescent="0.4">
      <c r="B3307" s="12">
        <v>6</v>
      </c>
      <c r="C3307" s="12">
        <v>2</v>
      </c>
      <c r="D3307" s="12">
        <v>53</v>
      </c>
      <c r="E3307" s="13">
        <v>1</v>
      </c>
      <c r="F3307" s="12">
        <v>155</v>
      </c>
    </row>
    <row r="3308" spans="2:6" x14ac:dyDescent="0.4">
      <c r="B3308" s="12">
        <v>6</v>
      </c>
      <c r="C3308" s="12">
        <v>2</v>
      </c>
      <c r="D3308" s="12">
        <v>54</v>
      </c>
      <c r="E3308" s="13">
        <v>1</v>
      </c>
      <c r="F3308" s="12">
        <v>156</v>
      </c>
    </row>
    <row r="3309" spans="2:6" x14ac:dyDescent="0.4">
      <c r="B3309" s="12">
        <v>6</v>
      </c>
      <c r="C3309" s="12">
        <v>2</v>
      </c>
      <c r="D3309" s="12">
        <v>55</v>
      </c>
      <c r="E3309" s="13">
        <v>1</v>
      </c>
      <c r="F3309" s="12">
        <v>157</v>
      </c>
    </row>
    <row r="3310" spans="2:6" x14ac:dyDescent="0.4">
      <c r="B3310" s="12">
        <v>6</v>
      </c>
      <c r="C3310" s="12">
        <v>2</v>
      </c>
      <c r="D3310" s="12">
        <v>56</v>
      </c>
      <c r="E3310" s="13">
        <v>0</v>
      </c>
      <c r="F3310" s="12">
        <v>157</v>
      </c>
    </row>
    <row r="3311" spans="2:6" x14ac:dyDescent="0.4">
      <c r="B3311" s="12">
        <v>6</v>
      </c>
      <c r="C3311" s="12">
        <v>2</v>
      </c>
      <c r="D3311" s="12">
        <v>57</v>
      </c>
      <c r="E3311" s="13">
        <v>0</v>
      </c>
      <c r="F3311" s="12">
        <v>157</v>
      </c>
    </row>
    <row r="3312" spans="2:6" x14ac:dyDescent="0.4">
      <c r="B3312" s="12">
        <v>6</v>
      </c>
      <c r="C3312" s="12">
        <v>2</v>
      </c>
      <c r="D3312" s="12">
        <v>58</v>
      </c>
      <c r="E3312" s="13">
        <v>0</v>
      </c>
      <c r="F3312" s="12">
        <v>158</v>
      </c>
    </row>
    <row r="3313" spans="2:6" x14ac:dyDescent="0.4">
      <c r="B3313" s="12">
        <v>6</v>
      </c>
      <c r="C3313" s="12">
        <v>2</v>
      </c>
      <c r="D3313" s="12">
        <v>59</v>
      </c>
      <c r="E3313" s="13">
        <v>0</v>
      </c>
      <c r="F3313" s="12">
        <v>159</v>
      </c>
    </row>
    <row r="3314" spans="2:6" x14ac:dyDescent="0.4">
      <c r="B3314" s="12">
        <v>6</v>
      </c>
      <c r="C3314" s="12">
        <v>2</v>
      </c>
      <c r="D3314" s="12">
        <v>60</v>
      </c>
      <c r="E3314" s="13">
        <v>0</v>
      </c>
      <c r="F3314" s="12">
        <v>159</v>
      </c>
    </row>
    <row r="3315" spans="2:6" x14ac:dyDescent="0.4">
      <c r="B3315" s="10">
        <v>6</v>
      </c>
      <c r="C3315" s="10">
        <v>3</v>
      </c>
      <c r="D3315" s="10">
        <v>1</v>
      </c>
      <c r="E3315" s="11">
        <v>1</v>
      </c>
      <c r="F3315" s="10">
        <v>0</v>
      </c>
    </row>
    <row r="3316" spans="2:6" x14ac:dyDescent="0.4">
      <c r="B3316" s="10">
        <v>6</v>
      </c>
      <c r="C3316" s="10">
        <v>3</v>
      </c>
      <c r="D3316" s="10">
        <v>2</v>
      </c>
      <c r="E3316" s="11">
        <v>1</v>
      </c>
      <c r="F3316" s="10">
        <v>1</v>
      </c>
    </row>
    <row r="3317" spans="2:6" x14ac:dyDescent="0.4">
      <c r="B3317" s="10">
        <v>6</v>
      </c>
      <c r="C3317" s="10">
        <v>3</v>
      </c>
      <c r="D3317" s="10">
        <v>3</v>
      </c>
      <c r="E3317" s="11">
        <v>1</v>
      </c>
      <c r="F3317" s="10">
        <v>2</v>
      </c>
    </row>
    <row r="3318" spans="2:6" x14ac:dyDescent="0.4">
      <c r="B3318" s="10">
        <v>6</v>
      </c>
      <c r="C3318" s="10">
        <v>3</v>
      </c>
      <c r="D3318" s="10">
        <v>4</v>
      </c>
      <c r="E3318" s="11">
        <v>1</v>
      </c>
      <c r="F3318" s="10">
        <v>3</v>
      </c>
    </row>
    <row r="3319" spans="2:6" x14ac:dyDescent="0.4">
      <c r="B3319" s="10">
        <v>6</v>
      </c>
      <c r="C3319" s="10">
        <v>3</v>
      </c>
      <c r="D3319" s="10">
        <v>5</v>
      </c>
      <c r="E3319" s="11">
        <v>2</v>
      </c>
      <c r="F3319" s="10">
        <v>4</v>
      </c>
    </row>
    <row r="3320" spans="2:6" x14ac:dyDescent="0.4">
      <c r="B3320" s="10">
        <v>6</v>
      </c>
      <c r="C3320" s="10">
        <v>3</v>
      </c>
      <c r="D3320" s="10">
        <v>6</v>
      </c>
      <c r="E3320" s="11">
        <v>2</v>
      </c>
      <c r="F3320" s="10">
        <v>6</v>
      </c>
    </row>
    <row r="3321" spans="2:6" x14ac:dyDescent="0.4">
      <c r="B3321" s="10">
        <v>6</v>
      </c>
      <c r="C3321" s="10">
        <v>3</v>
      </c>
      <c r="D3321" s="10">
        <v>7</v>
      </c>
      <c r="E3321" s="11">
        <v>3</v>
      </c>
      <c r="F3321" s="10">
        <v>8</v>
      </c>
    </row>
    <row r="3322" spans="2:6" x14ac:dyDescent="0.4">
      <c r="B3322" s="10">
        <v>6</v>
      </c>
      <c r="C3322" s="10">
        <v>3</v>
      </c>
      <c r="D3322" s="10">
        <v>8</v>
      </c>
      <c r="E3322" s="11">
        <v>3</v>
      </c>
      <c r="F3322" s="10">
        <v>11</v>
      </c>
    </row>
    <row r="3323" spans="2:6" x14ac:dyDescent="0.4">
      <c r="B3323" s="10">
        <v>6</v>
      </c>
      <c r="C3323" s="10">
        <v>3</v>
      </c>
      <c r="D3323" s="10">
        <v>9</v>
      </c>
      <c r="E3323" s="11">
        <v>3</v>
      </c>
      <c r="F3323" s="10">
        <v>14</v>
      </c>
    </row>
    <row r="3324" spans="2:6" x14ac:dyDescent="0.4">
      <c r="B3324" s="10">
        <v>6</v>
      </c>
      <c r="C3324" s="10">
        <v>3</v>
      </c>
      <c r="D3324" s="10">
        <v>10</v>
      </c>
      <c r="E3324" s="11">
        <v>4</v>
      </c>
      <c r="F3324" s="10">
        <v>17</v>
      </c>
    </row>
    <row r="3325" spans="2:6" x14ac:dyDescent="0.4">
      <c r="B3325" s="10">
        <v>6</v>
      </c>
      <c r="C3325" s="10">
        <v>3</v>
      </c>
      <c r="D3325" s="10">
        <v>11</v>
      </c>
      <c r="E3325" s="11">
        <v>4</v>
      </c>
      <c r="F3325" s="10">
        <v>21</v>
      </c>
    </row>
    <row r="3326" spans="2:6" x14ac:dyDescent="0.4">
      <c r="B3326" s="10">
        <v>6</v>
      </c>
      <c r="C3326" s="10">
        <v>3</v>
      </c>
      <c r="D3326" s="10">
        <v>12</v>
      </c>
      <c r="E3326" s="11">
        <v>4</v>
      </c>
      <c r="F3326" s="10">
        <v>25</v>
      </c>
    </row>
    <row r="3327" spans="2:6" x14ac:dyDescent="0.4">
      <c r="B3327" s="10">
        <v>6</v>
      </c>
      <c r="C3327" s="10">
        <v>3</v>
      </c>
      <c r="D3327" s="10">
        <v>13</v>
      </c>
      <c r="E3327" s="11">
        <v>5</v>
      </c>
      <c r="F3327" s="10">
        <v>29</v>
      </c>
    </row>
    <row r="3328" spans="2:6" x14ac:dyDescent="0.4">
      <c r="B3328" s="10">
        <v>6</v>
      </c>
      <c r="C3328" s="10">
        <v>3</v>
      </c>
      <c r="D3328" s="10">
        <v>14</v>
      </c>
      <c r="E3328" s="11">
        <v>5</v>
      </c>
      <c r="F3328" s="10">
        <v>34</v>
      </c>
    </row>
    <row r="3329" spans="2:6" x14ac:dyDescent="0.4">
      <c r="B3329" s="12">
        <v>6</v>
      </c>
      <c r="C3329" s="12">
        <v>3</v>
      </c>
      <c r="D3329" s="12">
        <v>15</v>
      </c>
      <c r="E3329" s="13">
        <v>2</v>
      </c>
      <c r="F3329" s="12">
        <v>39</v>
      </c>
    </row>
    <row r="3330" spans="2:6" x14ac:dyDescent="0.4">
      <c r="B3330" s="12">
        <v>6</v>
      </c>
      <c r="C3330" s="12">
        <v>3</v>
      </c>
      <c r="D3330" s="12">
        <v>16</v>
      </c>
      <c r="E3330" s="13">
        <v>2</v>
      </c>
      <c r="F3330" s="12">
        <v>41</v>
      </c>
    </row>
    <row r="3331" spans="2:6" x14ac:dyDescent="0.4">
      <c r="B3331" s="12">
        <v>6</v>
      </c>
      <c r="C3331" s="12">
        <v>3</v>
      </c>
      <c r="D3331" s="12">
        <v>17</v>
      </c>
      <c r="E3331" s="13">
        <v>2</v>
      </c>
      <c r="F3331" s="12">
        <v>44</v>
      </c>
    </row>
    <row r="3332" spans="2:6" x14ac:dyDescent="0.4">
      <c r="B3332" s="12">
        <v>6</v>
      </c>
      <c r="C3332" s="12">
        <v>3</v>
      </c>
      <c r="D3332" s="12">
        <v>18</v>
      </c>
      <c r="E3332" s="13">
        <v>2</v>
      </c>
      <c r="F3332" s="12">
        <v>46</v>
      </c>
    </row>
    <row r="3333" spans="2:6" x14ac:dyDescent="0.4">
      <c r="B3333" s="12">
        <v>6</v>
      </c>
      <c r="C3333" s="12">
        <v>3</v>
      </c>
      <c r="D3333" s="12">
        <v>19</v>
      </c>
      <c r="E3333" s="13">
        <v>3</v>
      </c>
      <c r="F3333" s="12">
        <v>49</v>
      </c>
    </row>
    <row r="3334" spans="2:6" x14ac:dyDescent="0.4">
      <c r="B3334" s="12">
        <v>6</v>
      </c>
      <c r="C3334" s="12">
        <v>3</v>
      </c>
      <c r="D3334" s="12">
        <v>20</v>
      </c>
      <c r="E3334" s="13">
        <v>3</v>
      </c>
      <c r="F3334" s="12">
        <v>51</v>
      </c>
    </row>
    <row r="3335" spans="2:6" x14ac:dyDescent="0.4">
      <c r="B3335" s="12">
        <v>6</v>
      </c>
      <c r="C3335" s="12">
        <v>3</v>
      </c>
      <c r="D3335" s="12">
        <v>21</v>
      </c>
      <c r="E3335" s="13">
        <v>3</v>
      </c>
      <c r="F3335" s="12">
        <v>54</v>
      </c>
    </row>
    <row r="3336" spans="2:6" x14ac:dyDescent="0.4">
      <c r="B3336" s="12">
        <v>6</v>
      </c>
      <c r="C3336" s="12">
        <v>3</v>
      </c>
      <c r="D3336" s="12">
        <v>22</v>
      </c>
      <c r="E3336" s="13">
        <v>3</v>
      </c>
      <c r="F3336" s="12">
        <v>57</v>
      </c>
    </row>
    <row r="3337" spans="2:6" x14ac:dyDescent="0.4">
      <c r="B3337" s="12">
        <v>6</v>
      </c>
      <c r="C3337" s="12">
        <v>3</v>
      </c>
      <c r="D3337" s="12">
        <v>23</v>
      </c>
      <c r="E3337" s="13">
        <v>3</v>
      </c>
      <c r="F3337" s="12">
        <v>61</v>
      </c>
    </row>
    <row r="3338" spans="2:6" x14ac:dyDescent="0.4">
      <c r="B3338" s="12">
        <v>6</v>
      </c>
      <c r="C3338" s="12">
        <v>3</v>
      </c>
      <c r="D3338" s="12">
        <v>24</v>
      </c>
      <c r="E3338" s="13">
        <v>3</v>
      </c>
      <c r="F3338" s="12">
        <v>64</v>
      </c>
    </row>
    <row r="3339" spans="2:6" x14ac:dyDescent="0.4">
      <c r="B3339" s="12">
        <v>6</v>
      </c>
      <c r="C3339" s="12">
        <v>3</v>
      </c>
      <c r="D3339" s="12">
        <v>25</v>
      </c>
      <c r="E3339" s="13">
        <v>4</v>
      </c>
      <c r="F3339" s="12">
        <v>67</v>
      </c>
    </row>
    <row r="3340" spans="2:6" x14ac:dyDescent="0.4">
      <c r="B3340" s="12">
        <v>6</v>
      </c>
      <c r="C3340" s="12">
        <v>3</v>
      </c>
      <c r="D3340" s="12">
        <v>26</v>
      </c>
      <c r="E3340" s="13">
        <v>3</v>
      </c>
      <c r="F3340" s="12">
        <v>70</v>
      </c>
    </row>
    <row r="3341" spans="2:6" x14ac:dyDescent="0.4">
      <c r="B3341" s="12">
        <v>6</v>
      </c>
      <c r="C3341" s="12">
        <v>3</v>
      </c>
      <c r="D3341" s="12">
        <v>27</v>
      </c>
      <c r="E3341" s="13">
        <v>3</v>
      </c>
      <c r="F3341" s="12">
        <v>73</v>
      </c>
    </row>
    <row r="3342" spans="2:6" x14ac:dyDescent="0.4">
      <c r="B3342" s="12">
        <v>6</v>
      </c>
      <c r="C3342" s="12">
        <v>3</v>
      </c>
      <c r="D3342" s="12">
        <v>28</v>
      </c>
      <c r="E3342" s="13">
        <v>3</v>
      </c>
      <c r="F3342" s="12">
        <v>76</v>
      </c>
    </row>
    <row r="3343" spans="2:6" x14ac:dyDescent="0.4">
      <c r="B3343" s="12">
        <v>6</v>
      </c>
      <c r="C3343" s="12">
        <v>3</v>
      </c>
      <c r="D3343" s="12">
        <v>29</v>
      </c>
      <c r="E3343" s="13">
        <v>3</v>
      </c>
      <c r="F3343" s="12">
        <v>79</v>
      </c>
    </row>
    <row r="3344" spans="2:6" x14ac:dyDescent="0.4">
      <c r="B3344" s="12">
        <v>6</v>
      </c>
      <c r="C3344" s="12">
        <v>3</v>
      </c>
      <c r="D3344" s="12">
        <v>30</v>
      </c>
      <c r="E3344" s="13">
        <v>3</v>
      </c>
      <c r="F3344" s="12">
        <v>82</v>
      </c>
    </row>
    <row r="3345" spans="2:6" x14ac:dyDescent="0.4">
      <c r="B3345" s="12">
        <v>6</v>
      </c>
      <c r="C3345" s="12">
        <v>3</v>
      </c>
      <c r="D3345" s="12">
        <v>31</v>
      </c>
      <c r="E3345" s="13">
        <v>3</v>
      </c>
      <c r="F3345" s="12">
        <v>85</v>
      </c>
    </row>
    <row r="3346" spans="2:6" x14ac:dyDescent="0.4">
      <c r="B3346" s="12">
        <v>6</v>
      </c>
      <c r="C3346" s="12">
        <v>3</v>
      </c>
      <c r="D3346" s="12">
        <v>32</v>
      </c>
      <c r="E3346" s="13">
        <v>3</v>
      </c>
      <c r="F3346" s="12">
        <v>88</v>
      </c>
    </row>
    <row r="3347" spans="2:6" x14ac:dyDescent="0.4">
      <c r="B3347" s="12">
        <v>6</v>
      </c>
      <c r="C3347" s="12">
        <v>3</v>
      </c>
      <c r="D3347" s="12">
        <v>33</v>
      </c>
      <c r="E3347" s="13">
        <v>3</v>
      </c>
      <c r="F3347" s="12">
        <v>90</v>
      </c>
    </row>
    <row r="3348" spans="2:6" x14ac:dyDescent="0.4">
      <c r="B3348" s="12">
        <v>6</v>
      </c>
      <c r="C3348" s="12">
        <v>3</v>
      </c>
      <c r="D3348" s="12">
        <v>34</v>
      </c>
      <c r="E3348" s="13">
        <v>3</v>
      </c>
      <c r="F3348" s="12">
        <v>93</v>
      </c>
    </row>
    <row r="3349" spans="2:6" x14ac:dyDescent="0.4">
      <c r="B3349" s="12">
        <v>6</v>
      </c>
      <c r="C3349" s="12">
        <v>3</v>
      </c>
      <c r="D3349" s="12">
        <v>35</v>
      </c>
      <c r="E3349" s="13">
        <v>3</v>
      </c>
      <c r="F3349" s="12">
        <v>96</v>
      </c>
    </row>
    <row r="3350" spans="2:6" x14ac:dyDescent="0.4">
      <c r="B3350" s="12">
        <v>6</v>
      </c>
      <c r="C3350" s="12">
        <v>3</v>
      </c>
      <c r="D3350" s="12">
        <v>36</v>
      </c>
      <c r="E3350" s="13">
        <v>2</v>
      </c>
      <c r="F3350" s="12">
        <v>98</v>
      </c>
    </row>
    <row r="3351" spans="2:6" x14ac:dyDescent="0.4">
      <c r="B3351" s="12">
        <v>6</v>
      </c>
      <c r="C3351" s="12">
        <v>3</v>
      </c>
      <c r="D3351" s="12">
        <v>37</v>
      </c>
      <c r="E3351" s="13">
        <v>2</v>
      </c>
      <c r="F3351" s="12">
        <v>101</v>
      </c>
    </row>
    <row r="3352" spans="2:6" x14ac:dyDescent="0.4">
      <c r="B3352" s="12">
        <v>6</v>
      </c>
      <c r="C3352" s="12">
        <v>3</v>
      </c>
      <c r="D3352" s="12">
        <v>38</v>
      </c>
      <c r="E3352" s="13">
        <v>2</v>
      </c>
      <c r="F3352" s="12">
        <v>103</v>
      </c>
    </row>
    <row r="3353" spans="2:6" x14ac:dyDescent="0.4">
      <c r="B3353" s="12">
        <v>6</v>
      </c>
      <c r="C3353" s="12">
        <v>3</v>
      </c>
      <c r="D3353" s="12">
        <v>39</v>
      </c>
      <c r="E3353" s="13">
        <v>3</v>
      </c>
      <c r="F3353" s="12">
        <v>106</v>
      </c>
    </row>
    <row r="3354" spans="2:6" x14ac:dyDescent="0.4">
      <c r="B3354" s="12">
        <v>6</v>
      </c>
      <c r="C3354" s="12">
        <v>3</v>
      </c>
      <c r="D3354" s="12">
        <v>40</v>
      </c>
      <c r="E3354" s="13">
        <v>3</v>
      </c>
      <c r="F3354" s="12">
        <v>108</v>
      </c>
    </row>
    <row r="3355" spans="2:6" x14ac:dyDescent="0.4">
      <c r="B3355" s="12">
        <v>6</v>
      </c>
      <c r="C3355" s="12">
        <v>3</v>
      </c>
      <c r="D3355" s="12">
        <v>41</v>
      </c>
      <c r="E3355" s="13">
        <v>2</v>
      </c>
      <c r="F3355" s="12">
        <v>110</v>
      </c>
    </row>
    <row r="3356" spans="2:6" x14ac:dyDescent="0.4">
      <c r="B3356" s="12">
        <v>6</v>
      </c>
      <c r="C3356" s="12">
        <v>3</v>
      </c>
      <c r="D3356" s="12">
        <v>42</v>
      </c>
      <c r="E3356" s="13">
        <v>2</v>
      </c>
      <c r="F3356" s="12">
        <v>112</v>
      </c>
    </row>
    <row r="3357" spans="2:6" x14ac:dyDescent="0.4">
      <c r="B3357" s="12">
        <v>6</v>
      </c>
      <c r="C3357" s="12">
        <v>3</v>
      </c>
      <c r="D3357" s="12">
        <v>43</v>
      </c>
      <c r="E3357" s="13">
        <v>2</v>
      </c>
      <c r="F3357" s="12">
        <v>114</v>
      </c>
    </row>
    <row r="3358" spans="2:6" x14ac:dyDescent="0.4">
      <c r="B3358" s="12">
        <v>6</v>
      </c>
      <c r="C3358" s="12">
        <v>3</v>
      </c>
      <c r="D3358" s="12">
        <v>44</v>
      </c>
      <c r="E3358" s="13">
        <v>2</v>
      </c>
      <c r="F3358" s="12">
        <v>115</v>
      </c>
    </row>
    <row r="3359" spans="2:6" x14ac:dyDescent="0.4">
      <c r="B3359" s="12">
        <v>6</v>
      </c>
      <c r="C3359" s="12">
        <v>3</v>
      </c>
      <c r="D3359" s="12">
        <v>45</v>
      </c>
      <c r="E3359" s="13">
        <v>2</v>
      </c>
      <c r="F3359" s="12">
        <v>116</v>
      </c>
    </row>
    <row r="3360" spans="2:6" x14ac:dyDescent="0.4">
      <c r="B3360" s="12">
        <v>6</v>
      </c>
      <c r="C3360" s="12">
        <v>3</v>
      </c>
      <c r="D3360" s="12">
        <v>46</v>
      </c>
      <c r="E3360" s="13">
        <v>1</v>
      </c>
      <c r="F3360" s="12">
        <v>117</v>
      </c>
    </row>
    <row r="3361" spans="2:6" x14ac:dyDescent="0.4">
      <c r="B3361" s="12">
        <v>6</v>
      </c>
      <c r="C3361" s="12">
        <v>3</v>
      </c>
      <c r="D3361" s="12">
        <v>47</v>
      </c>
      <c r="E3361" s="13">
        <v>1</v>
      </c>
      <c r="F3361" s="12">
        <v>118</v>
      </c>
    </row>
    <row r="3362" spans="2:6" x14ac:dyDescent="0.4">
      <c r="B3362" s="12">
        <v>6</v>
      </c>
      <c r="C3362" s="12">
        <v>3</v>
      </c>
      <c r="D3362" s="12">
        <v>48</v>
      </c>
      <c r="E3362" s="13">
        <v>1</v>
      </c>
      <c r="F3362" s="12">
        <v>119</v>
      </c>
    </row>
    <row r="3363" spans="2:6" x14ac:dyDescent="0.4">
      <c r="B3363" s="12">
        <v>6</v>
      </c>
      <c r="C3363" s="12">
        <v>3</v>
      </c>
      <c r="D3363" s="12">
        <v>49</v>
      </c>
      <c r="E3363" s="13">
        <v>1</v>
      </c>
      <c r="F3363" s="12">
        <v>120</v>
      </c>
    </row>
    <row r="3364" spans="2:6" x14ac:dyDescent="0.4">
      <c r="B3364" s="12">
        <v>6</v>
      </c>
      <c r="C3364" s="12">
        <v>3</v>
      </c>
      <c r="D3364" s="12">
        <v>50</v>
      </c>
      <c r="E3364" s="13">
        <v>1</v>
      </c>
      <c r="F3364" s="12">
        <v>122</v>
      </c>
    </row>
    <row r="3365" spans="2:6" x14ac:dyDescent="0.4">
      <c r="B3365" s="12">
        <v>6</v>
      </c>
      <c r="C3365" s="12">
        <v>3</v>
      </c>
      <c r="D3365" s="12">
        <v>51</v>
      </c>
      <c r="E3365" s="13">
        <v>1</v>
      </c>
      <c r="F3365" s="12">
        <v>123</v>
      </c>
    </row>
    <row r="3366" spans="2:6" x14ac:dyDescent="0.4">
      <c r="B3366" s="12">
        <v>6</v>
      </c>
      <c r="C3366" s="12">
        <v>3</v>
      </c>
      <c r="D3366" s="12">
        <v>52</v>
      </c>
      <c r="E3366" s="13">
        <v>1</v>
      </c>
      <c r="F3366" s="12">
        <v>124</v>
      </c>
    </row>
    <row r="3367" spans="2:6" x14ac:dyDescent="0.4">
      <c r="B3367" s="12">
        <v>6</v>
      </c>
      <c r="C3367" s="12">
        <v>3</v>
      </c>
      <c r="D3367" s="12">
        <v>53</v>
      </c>
      <c r="E3367" s="13">
        <v>1</v>
      </c>
      <c r="F3367" s="12">
        <v>125</v>
      </c>
    </row>
    <row r="3368" spans="2:6" x14ac:dyDescent="0.4">
      <c r="B3368" s="12">
        <v>6</v>
      </c>
      <c r="C3368" s="12">
        <v>3</v>
      </c>
      <c r="D3368" s="12">
        <v>54</v>
      </c>
      <c r="E3368" s="13">
        <v>1</v>
      </c>
      <c r="F3368" s="12">
        <v>126</v>
      </c>
    </row>
    <row r="3369" spans="2:6" x14ac:dyDescent="0.4">
      <c r="B3369" s="12">
        <v>6</v>
      </c>
      <c r="C3369" s="12">
        <v>3</v>
      </c>
      <c r="D3369" s="12">
        <v>55</v>
      </c>
      <c r="E3369" s="13">
        <v>1</v>
      </c>
      <c r="F3369" s="12">
        <v>126</v>
      </c>
    </row>
    <row r="3370" spans="2:6" x14ac:dyDescent="0.4">
      <c r="B3370" s="12">
        <v>6</v>
      </c>
      <c r="C3370" s="12">
        <v>3</v>
      </c>
      <c r="D3370" s="12">
        <v>56</v>
      </c>
      <c r="E3370" s="13">
        <v>0</v>
      </c>
      <c r="F3370" s="12">
        <v>126</v>
      </c>
    </row>
    <row r="3371" spans="2:6" x14ac:dyDescent="0.4">
      <c r="B3371" s="12">
        <v>6</v>
      </c>
      <c r="C3371" s="12">
        <v>3</v>
      </c>
      <c r="D3371" s="12">
        <v>57</v>
      </c>
      <c r="E3371" s="13">
        <v>0</v>
      </c>
      <c r="F3371" s="12">
        <v>127</v>
      </c>
    </row>
    <row r="3372" spans="2:6" x14ac:dyDescent="0.4">
      <c r="B3372" s="12">
        <v>6</v>
      </c>
      <c r="C3372" s="12">
        <v>3</v>
      </c>
      <c r="D3372" s="12">
        <v>58</v>
      </c>
      <c r="E3372" s="13">
        <v>0</v>
      </c>
      <c r="F3372" s="12">
        <v>127</v>
      </c>
    </row>
    <row r="3373" spans="2:6" x14ac:dyDescent="0.4">
      <c r="B3373" s="12">
        <v>6</v>
      </c>
      <c r="C3373" s="12">
        <v>3</v>
      </c>
      <c r="D3373" s="12">
        <v>59</v>
      </c>
      <c r="E3373" s="13">
        <v>0</v>
      </c>
      <c r="F3373" s="12">
        <v>127</v>
      </c>
    </row>
    <row r="3374" spans="2:6" x14ac:dyDescent="0.4">
      <c r="B3374" s="12">
        <v>6</v>
      </c>
      <c r="C3374" s="12">
        <v>3</v>
      </c>
      <c r="D3374" s="12">
        <v>60</v>
      </c>
      <c r="E3374" s="13">
        <v>0</v>
      </c>
      <c r="F3374" s="12">
        <v>127</v>
      </c>
    </row>
    <row r="3375" spans="2:6" x14ac:dyDescent="0.4">
      <c r="B3375" s="10">
        <v>7</v>
      </c>
      <c r="C3375" s="10">
        <v>1</v>
      </c>
      <c r="D3375" s="10">
        <v>1</v>
      </c>
      <c r="E3375" s="11">
        <v>1</v>
      </c>
      <c r="F3375" s="10">
        <v>0</v>
      </c>
    </row>
    <row r="3376" spans="2:6" x14ac:dyDescent="0.4">
      <c r="B3376" s="10">
        <v>7</v>
      </c>
      <c r="C3376" s="10">
        <v>1</v>
      </c>
      <c r="D3376" s="10">
        <v>2</v>
      </c>
      <c r="E3376" s="11">
        <v>1</v>
      </c>
      <c r="F3376" s="10">
        <v>1</v>
      </c>
    </row>
    <row r="3377" spans="2:6" x14ac:dyDescent="0.4">
      <c r="B3377" s="10">
        <v>7</v>
      </c>
      <c r="C3377" s="10">
        <v>1</v>
      </c>
      <c r="D3377" s="10">
        <v>3</v>
      </c>
      <c r="E3377" s="11">
        <v>2</v>
      </c>
      <c r="F3377" s="10">
        <v>2</v>
      </c>
    </row>
    <row r="3378" spans="2:6" x14ac:dyDescent="0.4">
      <c r="B3378" s="10">
        <v>7</v>
      </c>
      <c r="C3378" s="10">
        <v>1</v>
      </c>
      <c r="D3378" s="10">
        <v>4</v>
      </c>
      <c r="E3378" s="11">
        <v>2</v>
      </c>
      <c r="F3378" s="10">
        <v>4</v>
      </c>
    </row>
    <row r="3379" spans="2:6" x14ac:dyDescent="0.4">
      <c r="B3379" s="10">
        <v>7</v>
      </c>
      <c r="C3379" s="10">
        <v>1</v>
      </c>
      <c r="D3379" s="10">
        <v>5</v>
      </c>
      <c r="E3379" s="11">
        <v>3</v>
      </c>
      <c r="F3379" s="10">
        <v>6</v>
      </c>
    </row>
    <row r="3380" spans="2:6" x14ac:dyDescent="0.4">
      <c r="B3380" s="10">
        <v>7</v>
      </c>
      <c r="C3380" s="10">
        <v>1</v>
      </c>
      <c r="D3380" s="10">
        <v>6</v>
      </c>
      <c r="E3380" s="11">
        <v>3</v>
      </c>
      <c r="F3380" s="10">
        <v>9</v>
      </c>
    </row>
    <row r="3381" spans="2:6" x14ac:dyDescent="0.4">
      <c r="B3381" s="10">
        <v>7</v>
      </c>
      <c r="C3381" s="10">
        <v>1</v>
      </c>
      <c r="D3381" s="10">
        <v>7</v>
      </c>
      <c r="E3381" s="11">
        <v>3</v>
      </c>
      <c r="F3381" s="10">
        <v>12</v>
      </c>
    </row>
    <row r="3382" spans="2:6" x14ac:dyDescent="0.4">
      <c r="B3382" s="10">
        <v>7</v>
      </c>
      <c r="C3382" s="10">
        <v>1</v>
      </c>
      <c r="D3382" s="10">
        <v>8</v>
      </c>
      <c r="E3382" s="11">
        <v>4</v>
      </c>
      <c r="F3382" s="10">
        <v>15</v>
      </c>
    </row>
    <row r="3383" spans="2:6" x14ac:dyDescent="0.4">
      <c r="B3383" s="10">
        <v>7</v>
      </c>
      <c r="C3383" s="10">
        <v>1</v>
      </c>
      <c r="D3383" s="10">
        <v>9</v>
      </c>
      <c r="E3383" s="11">
        <v>5</v>
      </c>
      <c r="F3383" s="10">
        <v>19</v>
      </c>
    </row>
    <row r="3384" spans="2:6" x14ac:dyDescent="0.4">
      <c r="B3384" s="10">
        <v>7</v>
      </c>
      <c r="C3384" s="10">
        <v>1</v>
      </c>
      <c r="D3384" s="10">
        <v>10</v>
      </c>
      <c r="E3384" s="11">
        <v>5</v>
      </c>
      <c r="F3384" s="10">
        <v>24</v>
      </c>
    </row>
    <row r="3385" spans="2:6" x14ac:dyDescent="0.4">
      <c r="B3385" s="12">
        <v>7</v>
      </c>
      <c r="C3385" s="12">
        <v>1</v>
      </c>
      <c r="D3385" s="12">
        <v>11</v>
      </c>
      <c r="E3385" s="13">
        <v>4</v>
      </c>
      <c r="F3385" s="12">
        <v>29</v>
      </c>
    </row>
    <row r="3386" spans="2:6" x14ac:dyDescent="0.4">
      <c r="B3386" s="12">
        <v>7</v>
      </c>
      <c r="C3386" s="12">
        <v>1</v>
      </c>
      <c r="D3386" s="12">
        <v>12</v>
      </c>
      <c r="E3386" s="13">
        <v>4</v>
      </c>
      <c r="F3386" s="12">
        <v>34</v>
      </c>
    </row>
    <row r="3387" spans="2:6" x14ac:dyDescent="0.4">
      <c r="B3387" s="12">
        <v>7</v>
      </c>
      <c r="C3387" s="12">
        <v>1</v>
      </c>
      <c r="D3387" s="12">
        <v>13</v>
      </c>
      <c r="E3387" s="13">
        <v>5</v>
      </c>
      <c r="F3387" s="12">
        <v>38</v>
      </c>
    </row>
    <row r="3388" spans="2:6" x14ac:dyDescent="0.4">
      <c r="B3388" s="12">
        <v>7</v>
      </c>
      <c r="C3388" s="12">
        <v>1</v>
      </c>
      <c r="D3388" s="12">
        <v>14</v>
      </c>
      <c r="E3388" s="13">
        <v>6</v>
      </c>
      <c r="F3388" s="12">
        <v>42</v>
      </c>
    </row>
    <row r="3389" spans="2:6" x14ac:dyDescent="0.4">
      <c r="B3389" s="12">
        <v>7</v>
      </c>
      <c r="C3389" s="12">
        <v>1</v>
      </c>
      <c r="D3389" s="12">
        <v>15</v>
      </c>
      <c r="E3389" s="13">
        <v>6</v>
      </c>
      <c r="F3389" s="12">
        <v>45</v>
      </c>
    </row>
    <row r="3390" spans="2:6" x14ac:dyDescent="0.4">
      <c r="B3390" s="12">
        <v>7</v>
      </c>
      <c r="C3390" s="12">
        <v>1</v>
      </c>
      <c r="D3390" s="12">
        <v>16</v>
      </c>
      <c r="E3390" s="13">
        <v>3</v>
      </c>
      <c r="F3390" s="12">
        <v>49</v>
      </c>
    </row>
    <row r="3391" spans="2:6" x14ac:dyDescent="0.4">
      <c r="B3391" s="12">
        <v>7</v>
      </c>
      <c r="C3391" s="12">
        <v>1</v>
      </c>
      <c r="D3391" s="12">
        <v>17</v>
      </c>
      <c r="E3391" s="13">
        <v>3</v>
      </c>
      <c r="F3391" s="12">
        <v>52</v>
      </c>
    </row>
    <row r="3392" spans="2:6" x14ac:dyDescent="0.4">
      <c r="B3392" s="12">
        <v>7</v>
      </c>
      <c r="C3392" s="12">
        <v>1</v>
      </c>
      <c r="D3392" s="12">
        <v>18</v>
      </c>
      <c r="E3392" s="13">
        <v>3</v>
      </c>
      <c r="F3392" s="12">
        <v>55</v>
      </c>
    </row>
    <row r="3393" spans="2:6" x14ac:dyDescent="0.4">
      <c r="B3393" s="12">
        <v>7</v>
      </c>
      <c r="C3393" s="12">
        <v>1</v>
      </c>
      <c r="D3393" s="12">
        <v>19</v>
      </c>
      <c r="E3393" s="13">
        <v>4</v>
      </c>
      <c r="F3393" s="12">
        <v>59</v>
      </c>
    </row>
    <row r="3394" spans="2:6" x14ac:dyDescent="0.4">
      <c r="B3394" s="12">
        <v>7</v>
      </c>
      <c r="C3394" s="12">
        <v>1</v>
      </c>
      <c r="D3394" s="12">
        <v>20</v>
      </c>
      <c r="E3394" s="13">
        <v>4</v>
      </c>
      <c r="F3394" s="12">
        <v>61</v>
      </c>
    </row>
    <row r="3395" spans="2:6" x14ac:dyDescent="0.4">
      <c r="B3395" s="12">
        <v>7</v>
      </c>
      <c r="C3395" s="12">
        <v>1</v>
      </c>
      <c r="D3395" s="12">
        <v>21</v>
      </c>
      <c r="E3395" s="13">
        <v>3</v>
      </c>
      <c r="F3395" s="12">
        <v>65</v>
      </c>
    </row>
    <row r="3396" spans="2:6" x14ac:dyDescent="0.4">
      <c r="B3396" s="12">
        <v>7</v>
      </c>
      <c r="C3396" s="12">
        <v>1</v>
      </c>
      <c r="D3396" s="12">
        <v>22</v>
      </c>
      <c r="E3396" s="13">
        <v>3</v>
      </c>
      <c r="F3396" s="12">
        <v>68</v>
      </c>
    </row>
    <row r="3397" spans="2:6" x14ac:dyDescent="0.4">
      <c r="B3397" s="12">
        <v>7</v>
      </c>
      <c r="C3397" s="12">
        <v>1</v>
      </c>
      <c r="D3397" s="12">
        <v>23</v>
      </c>
      <c r="E3397" s="13">
        <v>3</v>
      </c>
      <c r="F3397" s="12">
        <v>71</v>
      </c>
    </row>
    <row r="3398" spans="2:6" x14ac:dyDescent="0.4">
      <c r="B3398" s="12">
        <v>7</v>
      </c>
      <c r="C3398" s="12">
        <v>1</v>
      </c>
      <c r="D3398" s="12">
        <v>24</v>
      </c>
      <c r="E3398" s="13">
        <v>3</v>
      </c>
      <c r="F3398" s="12">
        <v>74</v>
      </c>
    </row>
    <row r="3399" spans="2:6" x14ac:dyDescent="0.4">
      <c r="B3399" s="12">
        <v>7</v>
      </c>
      <c r="C3399" s="12">
        <v>1</v>
      </c>
      <c r="D3399" s="12">
        <v>25</v>
      </c>
      <c r="E3399" s="13">
        <v>4</v>
      </c>
      <c r="F3399" s="12">
        <v>77</v>
      </c>
    </row>
    <row r="3400" spans="2:6" x14ac:dyDescent="0.4">
      <c r="B3400" s="12">
        <v>7</v>
      </c>
      <c r="C3400" s="12">
        <v>1</v>
      </c>
      <c r="D3400" s="12">
        <v>26</v>
      </c>
      <c r="E3400" s="13">
        <v>3</v>
      </c>
      <c r="F3400" s="12">
        <v>80</v>
      </c>
    </row>
    <row r="3401" spans="2:6" x14ac:dyDescent="0.4">
      <c r="B3401" s="12">
        <v>7</v>
      </c>
      <c r="C3401" s="12">
        <v>1</v>
      </c>
      <c r="D3401" s="12">
        <v>27</v>
      </c>
      <c r="E3401" s="13">
        <v>3</v>
      </c>
      <c r="F3401" s="12">
        <v>83</v>
      </c>
    </row>
    <row r="3402" spans="2:6" x14ac:dyDescent="0.4">
      <c r="B3402" s="12">
        <v>7</v>
      </c>
      <c r="C3402" s="12">
        <v>1</v>
      </c>
      <c r="D3402" s="12">
        <v>28</v>
      </c>
      <c r="E3402" s="13">
        <v>3</v>
      </c>
      <c r="F3402" s="12">
        <v>86</v>
      </c>
    </row>
    <row r="3403" spans="2:6" x14ac:dyDescent="0.4">
      <c r="B3403" s="12">
        <v>7</v>
      </c>
      <c r="C3403" s="12">
        <v>1</v>
      </c>
      <c r="D3403" s="12">
        <v>29</v>
      </c>
      <c r="E3403" s="13">
        <v>3</v>
      </c>
      <c r="F3403" s="12">
        <v>89</v>
      </c>
    </row>
    <row r="3404" spans="2:6" x14ac:dyDescent="0.4">
      <c r="B3404" s="12">
        <v>7</v>
      </c>
      <c r="C3404" s="12">
        <v>1</v>
      </c>
      <c r="D3404" s="12">
        <v>30</v>
      </c>
      <c r="E3404" s="13">
        <v>3</v>
      </c>
      <c r="F3404" s="12">
        <v>92</v>
      </c>
    </row>
    <row r="3405" spans="2:6" x14ac:dyDescent="0.4">
      <c r="B3405" s="12">
        <v>7</v>
      </c>
      <c r="C3405" s="12">
        <v>1</v>
      </c>
      <c r="D3405" s="12">
        <v>31</v>
      </c>
      <c r="E3405" s="158">
        <v>2</v>
      </c>
      <c r="F3405" s="157">
        <v>95</v>
      </c>
    </row>
    <row r="3406" spans="2:6" x14ac:dyDescent="0.4">
      <c r="B3406" s="12">
        <v>7</v>
      </c>
      <c r="C3406" s="12">
        <v>1</v>
      </c>
      <c r="D3406" s="12">
        <v>32</v>
      </c>
      <c r="E3406" s="158">
        <v>3</v>
      </c>
      <c r="F3406" s="157">
        <v>97</v>
      </c>
    </row>
    <row r="3407" spans="2:6" x14ac:dyDescent="0.4">
      <c r="B3407" s="12">
        <v>7</v>
      </c>
      <c r="C3407" s="12">
        <v>1</v>
      </c>
      <c r="D3407" s="12">
        <v>33</v>
      </c>
      <c r="E3407" s="158">
        <v>3</v>
      </c>
      <c r="F3407" s="157">
        <v>100</v>
      </c>
    </row>
    <row r="3408" spans="2:6" x14ac:dyDescent="0.4">
      <c r="B3408" s="12">
        <v>7</v>
      </c>
      <c r="C3408" s="12">
        <v>1</v>
      </c>
      <c r="D3408" s="12">
        <v>34</v>
      </c>
      <c r="E3408" s="158">
        <v>3</v>
      </c>
      <c r="F3408" s="157">
        <v>102</v>
      </c>
    </row>
    <row r="3409" spans="2:6" x14ac:dyDescent="0.4">
      <c r="B3409" s="12">
        <v>7</v>
      </c>
      <c r="C3409" s="12">
        <v>1</v>
      </c>
      <c r="D3409" s="12">
        <v>35</v>
      </c>
      <c r="E3409" s="158">
        <v>3</v>
      </c>
      <c r="F3409" s="157">
        <v>105</v>
      </c>
    </row>
    <row r="3410" spans="2:6" x14ac:dyDescent="0.4">
      <c r="B3410" s="12">
        <v>7</v>
      </c>
      <c r="C3410" s="12">
        <v>1</v>
      </c>
      <c r="D3410" s="12">
        <v>36</v>
      </c>
      <c r="E3410" s="158">
        <v>2</v>
      </c>
      <c r="F3410" s="157">
        <v>107</v>
      </c>
    </row>
    <row r="3411" spans="2:6" x14ac:dyDescent="0.4">
      <c r="B3411" s="12">
        <v>7</v>
      </c>
      <c r="C3411" s="12">
        <v>1</v>
      </c>
      <c r="D3411" s="12">
        <v>37</v>
      </c>
      <c r="E3411" s="158">
        <v>2</v>
      </c>
      <c r="F3411" s="157">
        <v>109</v>
      </c>
    </row>
    <row r="3412" spans="2:6" x14ac:dyDescent="0.4">
      <c r="B3412" s="12">
        <v>7</v>
      </c>
      <c r="C3412" s="12">
        <v>1</v>
      </c>
      <c r="D3412" s="12">
        <v>38</v>
      </c>
      <c r="E3412" s="158">
        <v>2</v>
      </c>
      <c r="F3412" s="157">
        <v>111</v>
      </c>
    </row>
    <row r="3413" spans="2:6" x14ac:dyDescent="0.4">
      <c r="B3413" s="12">
        <v>7</v>
      </c>
      <c r="C3413" s="12">
        <v>1</v>
      </c>
      <c r="D3413" s="12">
        <v>39</v>
      </c>
      <c r="E3413" s="158">
        <v>2</v>
      </c>
      <c r="F3413" s="157">
        <v>113</v>
      </c>
    </row>
    <row r="3414" spans="2:6" x14ac:dyDescent="0.4">
      <c r="B3414" s="12">
        <v>7</v>
      </c>
      <c r="C3414" s="12">
        <v>1</v>
      </c>
      <c r="D3414" s="12">
        <v>40</v>
      </c>
      <c r="E3414" s="158">
        <v>2</v>
      </c>
      <c r="F3414" s="157">
        <v>115</v>
      </c>
    </row>
    <row r="3415" spans="2:6" x14ac:dyDescent="0.4">
      <c r="B3415" s="12">
        <v>7</v>
      </c>
      <c r="C3415" s="12">
        <v>1</v>
      </c>
      <c r="D3415" s="12">
        <v>41</v>
      </c>
      <c r="E3415" s="13">
        <v>2</v>
      </c>
      <c r="F3415" s="12">
        <v>117</v>
      </c>
    </row>
    <row r="3416" spans="2:6" x14ac:dyDescent="0.4">
      <c r="B3416" s="12">
        <v>7</v>
      </c>
      <c r="C3416" s="12">
        <v>1</v>
      </c>
      <c r="D3416" s="12">
        <v>42</v>
      </c>
      <c r="E3416" s="13">
        <v>2</v>
      </c>
      <c r="F3416" s="12">
        <v>118</v>
      </c>
    </row>
    <row r="3417" spans="2:6" x14ac:dyDescent="0.4">
      <c r="B3417" s="12">
        <v>7</v>
      </c>
      <c r="C3417" s="12">
        <v>1</v>
      </c>
      <c r="D3417" s="12">
        <v>43</v>
      </c>
      <c r="E3417" s="13">
        <v>2</v>
      </c>
      <c r="F3417" s="12">
        <v>120</v>
      </c>
    </row>
    <row r="3418" spans="2:6" x14ac:dyDescent="0.4">
      <c r="B3418" s="12">
        <v>7</v>
      </c>
      <c r="C3418" s="12">
        <v>1</v>
      </c>
      <c r="D3418" s="12">
        <v>44</v>
      </c>
      <c r="E3418" s="13">
        <v>2</v>
      </c>
      <c r="F3418" s="12">
        <v>121</v>
      </c>
    </row>
    <row r="3419" spans="2:6" x14ac:dyDescent="0.4">
      <c r="B3419" s="12">
        <v>7</v>
      </c>
      <c r="C3419" s="12">
        <v>1</v>
      </c>
      <c r="D3419" s="12">
        <v>45</v>
      </c>
      <c r="E3419" s="13">
        <v>2</v>
      </c>
      <c r="F3419" s="12">
        <v>123</v>
      </c>
    </row>
    <row r="3420" spans="2:6" x14ac:dyDescent="0.4">
      <c r="B3420" s="12">
        <v>7</v>
      </c>
      <c r="C3420" s="12">
        <v>1</v>
      </c>
      <c r="D3420" s="12">
        <v>46</v>
      </c>
      <c r="E3420" s="13">
        <v>2</v>
      </c>
      <c r="F3420" s="12">
        <v>125</v>
      </c>
    </row>
    <row r="3421" spans="2:6" x14ac:dyDescent="0.4">
      <c r="B3421" s="12">
        <v>7</v>
      </c>
      <c r="C3421" s="12">
        <v>1</v>
      </c>
      <c r="D3421" s="12">
        <v>47</v>
      </c>
      <c r="E3421" s="13">
        <v>2</v>
      </c>
      <c r="F3421" s="12">
        <v>126</v>
      </c>
    </row>
    <row r="3422" spans="2:6" x14ac:dyDescent="0.4">
      <c r="B3422" s="12">
        <v>7</v>
      </c>
      <c r="C3422" s="12">
        <v>1</v>
      </c>
      <c r="D3422" s="12">
        <v>48</v>
      </c>
      <c r="E3422" s="13">
        <v>2</v>
      </c>
      <c r="F3422" s="12">
        <v>128</v>
      </c>
    </row>
    <row r="3423" spans="2:6" x14ac:dyDescent="0.4">
      <c r="B3423" s="12">
        <v>7</v>
      </c>
      <c r="C3423" s="12">
        <v>1</v>
      </c>
      <c r="D3423" s="12">
        <v>49</v>
      </c>
      <c r="E3423" s="13">
        <v>2</v>
      </c>
      <c r="F3423" s="12">
        <v>129</v>
      </c>
    </row>
    <row r="3424" spans="2:6" x14ac:dyDescent="0.4">
      <c r="B3424" s="12">
        <v>7</v>
      </c>
      <c r="C3424" s="12">
        <v>1</v>
      </c>
      <c r="D3424" s="12">
        <v>50</v>
      </c>
      <c r="E3424" s="13">
        <v>2</v>
      </c>
      <c r="F3424" s="12">
        <v>131</v>
      </c>
    </row>
    <row r="3425" spans="2:6" x14ac:dyDescent="0.4">
      <c r="B3425" s="12">
        <v>7</v>
      </c>
      <c r="C3425" s="12">
        <v>1</v>
      </c>
      <c r="D3425" s="12">
        <v>51</v>
      </c>
      <c r="E3425" s="13">
        <v>1</v>
      </c>
      <c r="F3425" s="12">
        <v>132</v>
      </c>
    </row>
    <row r="3426" spans="2:6" x14ac:dyDescent="0.4">
      <c r="B3426" s="12">
        <v>7</v>
      </c>
      <c r="C3426" s="12">
        <v>1</v>
      </c>
      <c r="D3426" s="12">
        <v>52</v>
      </c>
      <c r="E3426" s="13">
        <v>1</v>
      </c>
      <c r="F3426" s="12">
        <v>133</v>
      </c>
    </row>
    <row r="3427" spans="2:6" x14ac:dyDescent="0.4">
      <c r="B3427" s="12">
        <v>7</v>
      </c>
      <c r="C3427" s="12">
        <v>1</v>
      </c>
      <c r="D3427" s="12">
        <v>53</v>
      </c>
      <c r="E3427" s="13">
        <v>1</v>
      </c>
      <c r="F3427" s="12">
        <v>135</v>
      </c>
    </row>
    <row r="3428" spans="2:6" x14ac:dyDescent="0.4">
      <c r="B3428" s="12">
        <v>7</v>
      </c>
      <c r="C3428" s="12">
        <v>1</v>
      </c>
      <c r="D3428" s="12">
        <v>54</v>
      </c>
      <c r="E3428" s="13">
        <v>1</v>
      </c>
      <c r="F3428" s="12">
        <v>136</v>
      </c>
    </row>
    <row r="3429" spans="2:6" x14ac:dyDescent="0.4">
      <c r="B3429" s="12">
        <v>7</v>
      </c>
      <c r="C3429" s="12">
        <v>1</v>
      </c>
      <c r="D3429" s="12">
        <v>55</v>
      </c>
      <c r="E3429" s="13">
        <v>1</v>
      </c>
      <c r="F3429" s="12">
        <v>137</v>
      </c>
    </row>
    <row r="3430" spans="2:6" x14ac:dyDescent="0.4">
      <c r="B3430" s="12">
        <v>7</v>
      </c>
      <c r="C3430" s="12">
        <v>1</v>
      </c>
      <c r="D3430" s="12">
        <v>56</v>
      </c>
      <c r="E3430" s="13">
        <v>1</v>
      </c>
      <c r="F3430" s="12">
        <v>138</v>
      </c>
    </row>
    <row r="3431" spans="2:6" x14ac:dyDescent="0.4">
      <c r="B3431" s="12">
        <v>7</v>
      </c>
      <c r="C3431" s="12">
        <v>1</v>
      </c>
      <c r="D3431" s="12">
        <v>57</v>
      </c>
      <c r="E3431" s="13">
        <v>1</v>
      </c>
      <c r="F3431" s="12">
        <v>139</v>
      </c>
    </row>
    <row r="3432" spans="2:6" x14ac:dyDescent="0.4">
      <c r="B3432" s="12">
        <v>7</v>
      </c>
      <c r="C3432" s="12">
        <v>1</v>
      </c>
      <c r="D3432" s="12">
        <v>58</v>
      </c>
      <c r="E3432" s="13">
        <v>1</v>
      </c>
      <c r="F3432" s="12">
        <v>139</v>
      </c>
    </row>
    <row r="3433" spans="2:6" x14ac:dyDescent="0.4">
      <c r="B3433" s="12">
        <v>7</v>
      </c>
      <c r="C3433" s="12">
        <v>1</v>
      </c>
      <c r="D3433" s="12">
        <v>59</v>
      </c>
      <c r="E3433" s="13">
        <v>1</v>
      </c>
      <c r="F3433" s="12">
        <v>140</v>
      </c>
    </row>
    <row r="3434" spans="2:6" x14ac:dyDescent="0.4">
      <c r="B3434" s="12">
        <v>7</v>
      </c>
      <c r="C3434" s="12">
        <v>1</v>
      </c>
      <c r="D3434" s="12">
        <v>60</v>
      </c>
      <c r="E3434" s="13">
        <v>1</v>
      </c>
      <c r="F3434" s="12">
        <v>141</v>
      </c>
    </row>
    <row r="3435" spans="2:6" x14ac:dyDescent="0.4">
      <c r="B3435" s="12">
        <v>7</v>
      </c>
      <c r="C3435" s="12">
        <v>1</v>
      </c>
      <c r="D3435" s="12">
        <v>61</v>
      </c>
      <c r="E3435" s="13">
        <v>1</v>
      </c>
      <c r="F3435" s="12">
        <v>141</v>
      </c>
    </row>
    <row r="3436" spans="2:6" x14ac:dyDescent="0.4">
      <c r="B3436" s="12">
        <v>7</v>
      </c>
      <c r="C3436" s="12">
        <v>1</v>
      </c>
      <c r="D3436" s="12">
        <v>62</v>
      </c>
      <c r="E3436" s="13">
        <v>1</v>
      </c>
      <c r="F3436" s="12">
        <v>142</v>
      </c>
    </row>
    <row r="3437" spans="2:6" x14ac:dyDescent="0.4">
      <c r="B3437" s="12">
        <v>7</v>
      </c>
      <c r="C3437" s="12">
        <v>1</v>
      </c>
      <c r="D3437" s="12">
        <v>63</v>
      </c>
      <c r="E3437" s="13">
        <v>1</v>
      </c>
      <c r="F3437" s="12">
        <v>142</v>
      </c>
    </row>
    <row r="3438" spans="2:6" x14ac:dyDescent="0.4">
      <c r="B3438" s="12">
        <v>7</v>
      </c>
      <c r="C3438" s="12">
        <v>1</v>
      </c>
      <c r="D3438" s="12">
        <v>64</v>
      </c>
      <c r="E3438" s="13">
        <v>1</v>
      </c>
      <c r="F3438" s="12">
        <v>143</v>
      </c>
    </row>
    <row r="3439" spans="2:6" x14ac:dyDescent="0.4">
      <c r="B3439" s="12">
        <v>7</v>
      </c>
      <c r="C3439" s="12">
        <v>1</v>
      </c>
      <c r="D3439" s="12">
        <v>65</v>
      </c>
      <c r="E3439" s="13">
        <v>1</v>
      </c>
      <c r="F3439" s="12">
        <v>143</v>
      </c>
    </row>
    <row r="3440" spans="2:6" x14ac:dyDescent="0.4">
      <c r="B3440" s="12">
        <v>7</v>
      </c>
      <c r="C3440" s="12">
        <v>1</v>
      </c>
      <c r="D3440" s="12">
        <v>66</v>
      </c>
      <c r="E3440" s="13">
        <v>1</v>
      </c>
      <c r="F3440" s="12">
        <v>143</v>
      </c>
    </row>
    <row r="3441" spans="2:6" x14ac:dyDescent="0.4">
      <c r="B3441" s="12">
        <v>7</v>
      </c>
      <c r="C3441" s="12">
        <v>1</v>
      </c>
      <c r="D3441" s="12">
        <v>67</v>
      </c>
      <c r="E3441" s="13">
        <v>1</v>
      </c>
      <c r="F3441" s="12">
        <v>144</v>
      </c>
    </row>
    <row r="3442" spans="2:6" x14ac:dyDescent="0.4">
      <c r="B3442" s="12">
        <v>7</v>
      </c>
      <c r="C3442" s="12">
        <v>1</v>
      </c>
      <c r="D3442" s="12">
        <v>68</v>
      </c>
      <c r="E3442" s="13">
        <v>1</v>
      </c>
      <c r="F3442" s="12">
        <v>144</v>
      </c>
    </row>
    <row r="3443" spans="2:6" x14ac:dyDescent="0.4">
      <c r="B3443" s="12">
        <v>7</v>
      </c>
      <c r="C3443" s="12">
        <v>1</v>
      </c>
      <c r="D3443" s="12">
        <v>69</v>
      </c>
      <c r="E3443" s="13">
        <v>1</v>
      </c>
      <c r="F3443" s="12">
        <v>145</v>
      </c>
    </row>
    <row r="3444" spans="2:6" x14ac:dyDescent="0.4">
      <c r="B3444" s="12">
        <v>7</v>
      </c>
      <c r="C3444" s="12">
        <v>1</v>
      </c>
      <c r="D3444" s="12">
        <v>70</v>
      </c>
      <c r="E3444" s="13">
        <v>1</v>
      </c>
      <c r="F3444" s="12">
        <v>145</v>
      </c>
    </row>
    <row r="3445" spans="2:6" x14ac:dyDescent="0.4">
      <c r="B3445" s="12">
        <v>7</v>
      </c>
      <c r="C3445" s="12">
        <v>1</v>
      </c>
      <c r="D3445" s="12">
        <v>71</v>
      </c>
      <c r="E3445" s="13">
        <v>1</v>
      </c>
      <c r="F3445" s="12">
        <v>145</v>
      </c>
    </row>
    <row r="3446" spans="2:6" x14ac:dyDescent="0.4">
      <c r="B3446" s="12">
        <v>7</v>
      </c>
      <c r="C3446" s="12">
        <v>1</v>
      </c>
      <c r="D3446" s="12">
        <v>72</v>
      </c>
      <c r="E3446" s="13">
        <v>1</v>
      </c>
      <c r="F3446" s="12">
        <v>146</v>
      </c>
    </row>
    <row r="3447" spans="2:6" x14ac:dyDescent="0.4">
      <c r="B3447" s="12">
        <v>7</v>
      </c>
      <c r="C3447" s="12">
        <v>1</v>
      </c>
      <c r="D3447" s="12">
        <v>73</v>
      </c>
      <c r="E3447" s="13">
        <v>1</v>
      </c>
      <c r="F3447" s="12">
        <v>146</v>
      </c>
    </row>
    <row r="3448" spans="2:6" x14ac:dyDescent="0.4">
      <c r="B3448" s="12">
        <v>7</v>
      </c>
      <c r="C3448" s="12">
        <v>1</v>
      </c>
      <c r="D3448" s="12">
        <v>74</v>
      </c>
      <c r="E3448" s="13">
        <v>1</v>
      </c>
      <c r="F3448" s="12">
        <v>147</v>
      </c>
    </row>
    <row r="3449" spans="2:6" x14ac:dyDescent="0.4">
      <c r="B3449" s="12">
        <v>7</v>
      </c>
      <c r="C3449" s="12">
        <v>1</v>
      </c>
      <c r="D3449" s="12">
        <v>75</v>
      </c>
      <c r="E3449" s="13">
        <v>1</v>
      </c>
      <c r="F3449" s="12">
        <v>147</v>
      </c>
    </row>
    <row r="3450" spans="2:6" x14ac:dyDescent="0.4">
      <c r="B3450" s="12">
        <v>7</v>
      </c>
      <c r="C3450" s="12">
        <v>1</v>
      </c>
      <c r="D3450" s="12">
        <v>76</v>
      </c>
      <c r="E3450" s="13">
        <v>1</v>
      </c>
      <c r="F3450" s="12">
        <v>147</v>
      </c>
    </row>
    <row r="3451" spans="2:6" x14ac:dyDescent="0.4">
      <c r="B3451" s="12">
        <v>7</v>
      </c>
      <c r="C3451" s="12">
        <v>1</v>
      </c>
      <c r="D3451" s="12">
        <v>77</v>
      </c>
      <c r="E3451" s="13">
        <v>1</v>
      </c>
      <c r="F3451" s="12">
        <v>147</v>
      </c>
    </row>
    <row r="3452" spans="2:6" x14ac:dyDescent="0.4">
      <c r="B3452" s="12">
        <v>7</v>
      </c>
      <c r="C3452" s="12">
        <v>1</v>
      </c>
      <c r="D3452" s="12">
        <v>78</v>
      </c>
      <c r="E3452" s="13">
        <v>1</v>
      </c>
      <c r="F3452" s="12">
        <v>149</v>
      </c>
    </row>
    <row r="3453" spans="2:6" x14ac:dyDescent="0.4">
      <c r="B3453" s="12">
        <v>7</v>
      </c>
      <c r="C3453" s="12">
        <v>1</v>
      </c>
      <c r="D3453" s="12">
        <v>79</v>
      </c>
      <c r="E3453" s="13">
        <v>1</v>
      </c>
      <c r="F3453" s="12">
        <v>149</v>
      </c>
    </row>
    <row r="3454" spans="2:6" x14ac:dyDescent="0.4">
      <c r="B3454" s="12">
        <v>7</v>
      </c>
      <c r="C3454" s="12">
        <v>1</v>
      </c>
      <c r="D3454" s="12">
        <v>80</v>
      </c>
      <c r="E3454" s="13">
        <v>1</v>
      </c>
      <c r="F3454" s="12">
        <v>149</v>
      </c>
    </row>
    <row r="3455" spans="2:6" x14ac:dyDescent="0.4">
      <c r="B3455" s="12">
        <v>7</v>
      </c>
      <c r="C3455" s="12">
        <v>1</v>
      </c>
      <c r="D3455" s="12">
        <v>81</v>
      </c>
      <c r="E3455" s="13">
        <v>1</v>
      </c>
      <c r="F3455" s="12">
        <v>150</v>
      </c>
    </row>
    <row r="3456" spans="2:6" x14ac:dyDescent="0.4">
      <c r="B3456" s="12">
        <v>7</v>
      </c>
      <c r="C3456" s="12">
        <v>1</v>
      </c>
      <c r="D3456" s="12">
        <v>82</v>
      </c>
      <c r="E3456" s="13">
        <v>1</v>
      </c>
      <c r="F3456" s="12">
        <v>150</v>
      </c>
    </row>
    <row r="3457" spans="2:6" x14ac:dyDescent="0.4">
      <c r="B3457" s="12">
        <v>7</v>
      </c>
      <c r="C3457" s="12">
        <v>1</v>
      </c>
      <c r="D3457" s="12">
        <v>83</v>
      </c>
      <c r="E3457" s="13">
        <v>1</v>
      </c>
      <c r="F3457" s="12">
        <v>150</v>
      </c>
    </row>
    <row r="3458" spans="2:6" x14ac:dyDescent="0.4">
      <c r="B3458" s="12">
        <v>7</v>
      </c>
      <c r="C3458" s="12">
        <v>1</v>
      </c>
      <c r="D3458" s="12">
        <v>84</v>
      </c>
      <c r="E3458" s="13">
        <v>1</v>
      </c>
      <c r="F3458" s="12">
        <v>151</v>
      </c>
    </row>
    <row r="3459" spans="2:6" x14ac:dyDescent="0.4">
      <c r="B3459" s="12">
        <v>7</v>
      </c>
      <c r="C3459" s="12">
        <v>1</v>
      </c>
      <c r="D3459" s="12">
        <v>85</v>
      </c>
      <c r="E3459" s="13">
        <v>1</v>
      </c>
      <c r="F3459" s="12">
        <v>151</v>
      </c>
    </row>
    <row r="3460" spans="2:6" x14ac:dyDescent="0.4">
      <c r="B3460" s="12">
        <v>7</v>
      </c>
      <c r="C3460" s="12">
        <v>1</v>
      </c>
      <c r="D3460" s="12">
        <v>86</v>
      </c>
      <c r="E3460" s="13">
        <v>1</v>
      </c>
      <c r="F3460" s="12">
        <v>151</v>
      </c>
    </row>
    <row r="3461" spans="2:6" x14ac:dyDescent="0.4">
      <c r="B3461" s="12">
        <v>7</v>
      </c>
      <c r="C3461" s="12">
        <v>1</v>
      </c>
      <c r="D3461" s="12">
        <v>87</v>
      </c>
      <c r="E3461" s="13">
        <v>1</v>
      </c>
      <c r="F3461" s="12">
        <v>152</v>
      </c>
    </row>
    <row r="3462" spans="2:6" x14ac:dyDescent="0.4">
      <c r="B3462" s="12">
        <v>7</v>
      </c>
      <c r="C3462" s="12">
        <v>1</v>
      </c>
      <c r="D3462" s="12">
        <v>88</v>
      </c>
      <c r="E3462" s="13">
        <v>1</v>
      </c>
      <c r="F3462" s="12">
        <v>152</v>
      </c>
    </row>
    <row r="3463" spans="2:6" x14ac:dyDescent="0.4">
      <c r="B3463" s="12">
        <v>7</v>
      </c>
      <c r="C3463" s="12">
        <v>1</v>
      </c>
      <c r="D3463" s="12">
        <v>89</v>
      </c>
      <c r="E3463" s="13">
        <v>1</v>
      </c>
      <c r="F3463" s="12">
        <v>152</v>
      </c>
    </row>
    <row r="3464" spans="2:6" x14ac:dyDescent="0.4">
      <c r="B3464" s="12">
        <v>7</v>
      </c>
      <c r="C3464" s="12">
        <v>1</v>
      </c>
      <c r="D3464" s="12">
        <v>90</v>
      </c>
      <c r="E3464" s="13">
        <v>1</v>
      </c>
      <c r="F3464" s="12">
        <v>153</v>
      </c>
    </row>
    <row r="3465" spans="2:6" x14ac:dyDescent="0.4">
      <c r="B3465" s="12">
        <v>7</v>
      </c>
      <c r="C3465" s="12">
        <v>1</v>
      </c>
      <c r="D3465" s="12">
        <v>91</v>
      </c>
      <c r="E3465" s="13">
        <v>1</v>
      </c>
      <c r="F3465" s="12">
        <v>153</v>
      </c>
    </row>
    <row r="3466" spans="2:6" x14ac:dyDescent="0.4">
      <c r="B3466" s="12">
        <v>7</v>
      </c>
      <c r="C3466" s="12">
        <v>1</v>
      </c>
      <c r="D3466" s="12">
        <v>92</v>
      </c>
      <c r="E3466" s="13">
        <v>1</v>
      </c>
      <c r="F3466" s="12">
        <v>153</v>
      </c>
    </row>
    <row r="3467" spans="2:6" x14ac:dyDescent="0.4">
      <c r="B3467" s="12">
        <v>7</v>
      </c>
      <c r="C3467" s="12">
        <v>1</v>
      </c>
      <c r="D3467" s="12">
        <v>93</v>
      </c>
      <c r="E3467" s="13">
        <v>1</v>
      </c>
      <c r="F3467" s="12">
        <v>154</v>
      </c>
    </row>
    <row r="3468" spans="2:6" x14ac:dyDescent="0.4">
      <c r="B3468" s="12">
        <v>7</v>
      </c>
      <c r="C3468" s="12">
        <v>1</v>
      </c>
      <c r="D3468" s="12">
        <v>94</v>
      </c>
      <c r="E3468" s="13">
        <v>1</v>
      </c>
      <c r="F3468" s="12">
        <v>154</v>
      </c>
    </row>
    <row r="3469" spans="2:6" x14ac:dyDescent="0.4">
      <c r="B3469" s="12">
        <v>7</v>
      </c>
      <c r="C3469" s="12">
        <v>1</v>
      </c>
      <c r="D3469" s="12">
        <v>95</v>
      </c>
      <c r="E3469" s="13">
        <v>1</v>
      </c>
      <c r="F3469" s="12">
        <v>154</v>
      </c>
    </row>
    <row r="3470" spans="2:6" x14ac:dyDescent="0.4">
      <c r="B3470" s="12">
        <v>7</v>
      </c>
      <c r="C3470" s="12">
        <v>1</v>
      </c>
      <c r="D3470" s="12">
        <v>96</v>
      </c>
      <c r="E3470" s="13">
        <v>1</v>
      </c>
      <c r="F3470" s="12">
        <v>155</v>
      </c>
    </row>
    <row r="3471" spans="2:6" x14ac:dyDescent="0.4">
      <c r="B3471" s="12">
        <v>7</v>
      </c>
      <c r="C3471" s="12">
        <v>1</v>
      </c>
      <c r="D3471" s="12">
        <v>97</v>
      </c>
      <c r="E3471" s="13">
        <v>1</v>
      </c>
      <c r="F3471" s="12">
        <v>155</v>
      </c>
    </row>
    <row r="3472" spans="2:6" x14ac:dyDescent="0.4">
      <c r="B3472" s="12">
        <v>7</v>
      </c>
      <c r="C3472" s="12">
        <v>1</v>
      </c>
      <c r="D3472" s="12">
        <v>98</v>
      </c>
      <c r="E3472" s="13">
        <v>1</v>
      </c>
      <c r="F3472" s="12">
        <v>155</v>
      </c>
    </row>
    <row r="3473" spans="2:6" x14ac:dyDescent="0.4">
      <c r="B3473" s="12">
        <v>7</v>
      </c>
      <c r="C3473" s="12">
        <v>1</v>
      </c>
      <c r="D3473" s="12">
        <v>99</v>
      </c>
      <c r="E3473" s="13">
        <v>1</v>
      </c>
      <c r="F3473" s="12">
        <v>155</v>
      </c>
    </row>
    <row r="3474" spans="2:6" x14ac:dyDescent="0.4">
      <c r="B3474" s="12">
        <v>7</v>
      </c>
      <c r="C3474" s="12">
        <v>1</v>
      </c>
      <c r="D3474" s="12">
        <v>100</v>
      </c>
      <c r="E3474" s="13">
        <v>1</v>
      </c>
      <c r="F3474" s="12">
        <v>155</v>
      </c>
    </row>
    <row r="3475" spans="2:6" x14ac:dyDescent="0.4">
      <c r="B3475" s="12">
        <v>7</v>
      </c>
      <c r="C3475" s="12">
        <v>1</v>
      </c>
      <c r="D3475" s="12">
        <v>101</v>
      </c>
      <c r="E3475" s="13">
        <v>1</v>
      </c>
      <c r="F3475" s="12">
        <v>155</v>
      </c>
    </row>
    <row r="3476" spans="2:6" x14ac:dyDescent="0.4">
      <c r="B3476" s="12">
        <v>7</v>
      </c>
      <c r="C3476" s="12">
        <v>1</v>
      </c>
      <c r="D3476" s="12">
        <v>102</v>
      </c>
      <c r="E3476" s="13">
        <v>1</v>
      </c>
      <c r="F3476" s="12">
        <v>156</v>
      </c>
    </row>
    <row r="3477" spans="2:6" x14ac:dyDescent="0.4">
      <c r="B3477" s="12">
        <v>7</v>
      </c>
      <c r="C3477" s="12">
        <v>1</v>
      </c>
      <c r="D3477" s="12">
        <v>103</v>
      </c>
      <c r="E3477" s="13">
        <v>1</v>
      </c>
      <c r="F3477" s="12">
        <v>157</v>
      </c>
    </row>
    <row r="3478" spans="2:6" x14ac:dyDescent="0.4">
      <c r="B3478" s="12">
        <v>7</v>
      </c>
      <c r="C3478" s="12">
        <v>1</v>
      </c>
      <c r="D3478" s="12">
        <v>104</v>
      </c>
      <c r="E3478" s="13">
        <v>1</v>
      </c>
      <c r="F3478" s="12">
        <v>158</v>
      </c>
    </row>
    <row r="3479" spans="2:6" x14ac:dyDescent="0.4">
      <c r="B3479" s="12">
        <v>7</v>
      </c>
      <c r="C3479" s="12">
        <v>1</v>
      </c>
      <c r="D3479" s="12">
        <v>105</v>
      </c>
      <c r="E3479" s="13">
        <v>1</v>
      </c>
      <c r="F3479" s="12">
        <v>159</v>
      </c>
    </row>
    <row r="3480" spans="2:6" x14ac:dyDescent="0.4">
      <c r="B3480" s="12">
        <v>7</v>
      </c>
      <c r="C3480" s="12">
        <v>1</v>
      </c>
      <c r="D3480" s="12">
        <v>106</v>
      </c>
      <c r="E3480" s="13">
        <v>1</v>
      </c>
      <c r="F3480" s="12">
        <v>160</v>
      </c>
    </row>
    <row r="3481" spans="2:6" x14ac:dyDescent="0.4">
      <c r="B3481" s="12">
        <v>7</v>
      </c>
      <c r="C3481" s="12">
        <v>1</v>
      </c>
      <c r="D3481" s="12">
        <v>107</v>
      </c>
      <c r="E3481" s="13">
        <v>1</v>
      </c>
      <c r="F3481" s="12">
        <v>161</v>
      </c>
    </row>
    <row r="3482" spans="2:6" x14ac:dyDescent="0.4">
      <c r="B3482" s="12">
        <v>7</v>
      </c>
      <c r="C3482" s="12">
        <v>1</v>
      </c>
      <c r="D3482" s="12">
        <v>108</v>
      </c>
      <c r="E3482" s="13">
        <v>1</v>
      </c>
      <c r="F3482" s="12">
        <v>162</v>
      </c>
    </row>
    <row r="3483" spans="2:6" x14ac:dyDescent="0.4">
      <c r="B3483" s="12">
        <v>7</v>
      </c>
      <c r="C3483" s="12">
        <v>1</v>
      </c>
      <c r="D3483" s="12">
        <v>109</v>
      </c>
      <c r="E3483" s="13">
        <v>1</v>
      </c>
      <c r="F3483" s="12">
        <v>163</v>
      </c>
    </row>
    <row r="3484" spans="2:6" x14ac:dyDescent="0.4">
      <c r="B3484" s="12">
        <v>7</v>
      </c>
      <c r="C3484" s="12">
        <v>1</v>
      </c>
      <c r="D3484" s="12">
        <v>110</v>
      </c>
      <c r="E3484" s="13">
        <v>1</v>
      </c>
      <c r="F3484" s="12">
        <v>164</v>
      </c>
    </row>
    <row r="3485" spans="2:6" x14ac:dyDescent="0.4">
      <c r="B3485" s="12">
        <v>7</v>
      </c>
      <c r="C3485" s="12">
        <v>1</v>
      </c>
      <c r="D3485" s="12">
        <v>111</v>
      </c>
      <c r="E3485" s="13">
        <v>1</v>
      </c>
      <c r="F3485" s="12">
        <v>165</v>
      </c>
    </row>
    <row r="3486" spans="2:6" x14ac:dyDescent="0.4">
      <c r="B3486" s="12">
        <v>7</v>
      </c>
      <c r="C3486" s="12">
        <v>1</v>
      </c>
      <c r="D3486" s="12">
        <v>112</v>
      </c>
      <c r="E3486" s="13">
        <v>1</v>
      </c>
      <c r="F3486" s="12">
        <v>166</v>
      </c>
    </row>
    <row r="3487" spans="2:6" x14ac:dyDescent="0.4">
      <c r="B3487" s="12">
        <v>7</v>
      </c>
      <c r="C3487" s="12">
        <v>1</v>
      </c>
      <c r="D3487" s="12">
        <v>113</v>
      </c>
      <c r="E3487" s="13">
        <v>1</v>
      </c>
      <c r="F3487" s="12">
        <v>167</v>
      </c>
    </row>
    <row r="3488" spans="2:6" x14ac:dyDescent="0.4">
      <c r="B3488" s="12">
        <v>7</v>
      </c>
      <c r="C3488" s="12">
        <v>1</v>
      </c>
      <c r="D3488" s="12">
        <v>114</v>
      </c>
      <c r="E3488" s="13">
        <v>1</v>
      </c>
      <c r="F3488" s="12">
        <v>168</v>
      </c>
    </row>
    <row r="3489" spans="2:6" x14ac:dyDescent="0.4">
      <c r="B3489" s="12">
        <v>7</v>
      </c>
      <c r="C3489" s="12">
        <v>1</v>
      </c>
      <c r="D3489" s="12">
        <v>115</v>
      </c>
      <c r="E3489" s="13">
        <v>1</v>
      </c>
      <c r="F3489" s="12">
        <v>169</v>
      </c>
    </row>
    <row r="3490" spans="2:6" x14ac:dyDescent="0.4">
      <c r="B3490" s="12">
        <v>7</v>
      </c>
      <c r="C3490" s="12">
        <v>1</v>
      </c>
      <c r="D3490" s="12">
        <v>116</v>
      </c>
      <c r="E3490" s="13">
        <v>1</v>
      </c>
      <c r="F3490" s="12">
        <v>170</v>
      </c>
    </row>
    <row r="3491" spans="2:6" x14ac:dyDescent="0.4">
      <c r="B3491" s="12">
        <v>7</v>
      </c>
      <c r="C3491" s="12">
        <v>1</v>
      </c>
      <c r="D3491" s="12">
        <v>117</v>
      </c>
      <c r="E3491" s="13">
        <v>1</v>
      </c>
      <c r="F3491" s="12">
        <v>171</v>
      </c>
    </row>
    <row r="3492" spans="2:6" x14ac:dyDescent="0.4">
      <c r="B3492" s="12">
        <v>7</v>
      </c>
      <c r="C3492" s="12">
        <v>1</v>
      </c>
      <c r="D3492" s="12">
        <v>118</v>
      </c>
      <c r="E3492" s="13">
        <v>1</v>
      </c>
      <c r="F3492" s="12">
        <v>172</v>
      </c>
    </row>
    <row r="3493" spans="2:6" x14ac:dyDescent="0.4">
      <c r="B3493" s="12">
        <v>7</v>
      </c>
      <c r="C3493" s="12">
        <v>1</v>
      </c>
      <c r="D3493" s="12">
        <v>119</v>
      </c>
      <c r="E3493" s="13">
        <v>1</v>
      </c>
      <c r="F3493" s="12">
        <v>173</v>
      </c>
    </row>
    <row r="3494" spans="2:6" x14ac:dyDescent="0.4">
      <c r="B3494" s="12">
        <v>7</v>
      </c>
      <c r="C3494" s="12">
        <v>1</v>
      </c>
      <c r="D3494" s="12">
        <v>120</v>
      </c>
      <c r="E3494" s="13">
        <v>1</v>
      </c>
      <c r="F3494" s="12">
        <v>174</v>
      </c>
    </row>
    <row r="3495" spans="2:6" x14ac:dyDescent="0.4">
      <c r="B3495" s="12">
        <v>7</v>
      </c>
      <c r="C3495" s="12">
        <v>1</v>
      </c>
      <c r="D3495" s="12">
        <v>121</v>
      </c>
      <c r="E3495" s="13">
        <v>1</v>
      </c>
      <c r="F3495" s="12">
        <v>175</v>
      </c>
    </row>
    <row r="3496" spans="2:6" x14ac:dyDescent="0.4">
      <c r="B3496" s="12">
        <v>7</v>
      </c>
      <c r="C3496" s="12">
        <v>1</v>
      </c>
      <c r="D3496" s="12">
        <v>122</v>
      </c>
      <c r="E3496" s="13">
        <v>1</v>
      </c>
      <c r="F3496" s="12">
        <v>176</v>
      </c>
    </row>
    <row r="3497" spans="2:6" x14ac:dyDescent="0.4">
      <c r="B3497" s="12">
        <v>7</v>
      </c>
      <c r="C3497" s="12">
        <v>1</v>
      </c>
      <c r="D3497" s="12">
        <v>123</v>
      </c>
      <c r="E3497" s="13">
        <v>1</v>
      </c>
      <c r="F3497" s="12">
        <v>177</v>
      </c>
    </row>
    <row r="3498" spans="2:6" x14ac:dyDescent="0.4">
      <c r="B3498" s="12">
        <v>7</v>
      </c>
      <c r="C3498" s="12">
        <v>1</v>
      </c>
      <c r="D3498" s="12">
        <v>124</v>
      </c>
      <c r="E3498" s="13">
        <v>1</v>
      </c>
      <c r="F3498" s="12">
        <v>178</v>
      </c>
    </row>
    <row r="3499" spans="2:6" x14ac:dyDescent="0.4">
      <c r="B3499" s="12">
        <v>7</v>
      </c>
      <c r="C3499" s="12">
        <v>1</v>
      </c>
      <c r="D3499" s="12">
        <v>125</v>
      </c>
      <c r="E3499" s="13">
        <v>1</v>
      </c>
      <c r="F3499" s="12">
        <v>179</v>
      </c>
    </row>
    <row r="3500" spans="2:6" x14ac:dyDescent="0.4">
      <c r="B3500" s="12">
        <v>7</v>
      </c>
      <c r="C3500" s="12">
        <v>1</v>
      </c>
      <c r="D3500" s="12">
        <v>126</v>
      </c>
      <c r="E3500" s="13">
        <v>1</v>
      </c>
      <c r="F3500" s="12">
        <v>180</v>
      </c>
    </row>
    <row r="3501" spans="2:6" x14ac:dyDescent="0.4">
      <c r="B3501" s="12">
        <v>7</v>
      </c>
      <c r="C3501" s="12">
        <v>1</v>
      </c>
      <c r="D3501" s="12">
        <v>127</v>
      </c>
      <c r="E3501" s="13">
        <v>1</v>
      </c>
      <c r="F3501" s="12">
        <v>181</v>
      </c>
    </row>
    <row r="3502" spans="2:6" x14ac:dyDescent="0.4">
      <c r="B3502" s="12">
        <v>7</v>
      </c>
      <c r="C3502" s="12">
        <v>1</v>
      </c>
      <c r="D3502" s="12">
        <v>128</v>
      </c>
      <c r="E3502" s="13">
        <v>1</v>
      </c>
      <c r="F3502" s="12">
        <v>182</v>
      </c>
    </row>
    <row r="3503" spans="2:6" x14ac:dyDescent="0.4">
      <c r="B3503" s="12">
        <v>7</v>
      </c>
      <c r="C3503" s="12">
        <v>1</v>
      </c>
      <c r="D3503" s="12">
        <v>129</v>
      </c>
      <c r="E3503" s="13">
        <v>1</v>
      </c>
      <c r="F3503" s="12">
        <v>183</v>
      </c>
    </row>
    <row r="3504" spans="2:6" x14ac:dyDescent="0.4">
      <c r="B3504" s="12">
        <v>7</v>
      </c>
      <c r="C3504" s="12">
        <v>1</v>
      </c>
      <c r="D3504" s="12">
        <v>130</v>
      </c>
      <c r="E3504" s="13">
        <v>1</v>
      </c>
      <c r="F3504" s="12">
        <v>184</v>
      </c>
    </row>
    <row r="3505" spans="2:6" x14ac:dyDescent="0.4">
      <c r="B3505" s="12">
        <v>7</v>
      </c>
      <c r="C3505" s="12">
        <v>1</v>
      </c>
      <c r="D3505" s="12">
        <v>131</v>
      </c>
      <c r="E3505" s="13">
        <v>1</v>
      </c>
      <c r="F3505" s="12">
        <v>185</v>
      </c>
    </row>
    <row r="3506" spans="2:6" x14ac:dyDescent="0.4">
      <c r="B3506" s="12">
        <v>7</v>
      </c>
      <c r="C3506" s="12">
        <v>1</v>
      </c>
      <c r="D3506" s="12">
        <v>132</v>
      </c>
      <c r="E3506" s="13">
        <v>1</v>
      </c>
      <c r="F3506" s="12">
        <v>186</v>
      </c>
    </row>
    <row r="3507" spans="2:6" x14ac:dyDescent="0.4">
      <c r="B3507" s="12">
        <v>7</v>
      </c>
      <c r="C3507" s="12">
        <v>1</v>
      </c>
      <c r="D3507" s="12">
        <v>133</v>
      </c>
      <c r="E3507" s="13">
        <v>1</v>
      </c>
      <c r="F3507" s="12">
        <v>187</v>
      </c>
    </row>
    <row r="3508" spans="2:6" x14ac:dyDescent="0.4">
      <c r="B3508" s="12">
        <v>7</v>
      </c>
      <c r="C3508" s="12">
        <v>1</v>
      </c>
      <c r="D3508" s="12">
        <v>134</v>
      </c>
      <c r="E3508" s="13">
        <v>1</v>
      </c>
      <c r="F3508" s="12">
        <v>188</v>
      </c>
    </row>
    <row r="3509" spans="2:6" x14ac:dyDescent="0.4">
      <c r="B3509" s="12">
        <v>7</v>
      </c>
      <c r="C3509" s="12">
        <v>1</v>
      </c>
      <c r="D3509" s="12">
        <v>135</v>
      </c>
      <c r="E3509" s="13">
        <v>1</v>
      </c>
      <c r="F3509" s="12">
        <v>189</v>
      </c>
    </row>
    <row r="3510" spans="2:6" x14ac:dyDescent="0.4">
      <c r="B3510" s="12">
        <v>7</v>
      </c>
      <c r="C3510" s="12">
        <v>1</v>
      </c>
      <c r="D3510" s="12">
        <v>136</v>
      </c>
      <c r="E3510" s="13">
        <v>1</v>
      </c>
      <c r="F3510" s="12">
        <v>190</v>
      </c>
    </row>
    <row r="3511" spans="2:6" x14ac:dyDescent="0.4">
      <c r="B3511" s="12">
        <v>7</v>
      </c>
      <c r="C3511" s="12">
        <v>1</v>
      </c>
      <c r="D3511" s="12">
        <v>137</v>
      </c>
      <c r="E3511" s="13">
        <v>1</v>
      </c>
      <c r="F3511" s="12">
        <v>191</v>
      </c>
    </row>
    <row r="3512" spans="2:6" x14ac:dyDescent="0.4">
      <c r="B3512" s="12">
        <v>7</v>
      </c>
      <c r="C3512" s="12">
        <v>1</v>
      </c>
      <c r="D3512" s="12">
        <v>138</v>
      </c>
      <c r="E3512" s="13">
        <v>1</v>
      </c>
      <c r="F3512" s="12">
        <v>192</v>
      </c>
    </row>
    <row r="3513" spans="2:6" x14ac:dyDescent="0.4">
      <c r="B3513" s="12">
        <v>7</v>
      </c>
      <c r="C3513" s="12">
        <v>1</v>
      </c>
      <c r="D3513" s="12">
        <v>139</v>
      </c>
      <c r="E3513" s="13">
        <v>1</v>
      </c>
      <c r="F3513" s="12">
        <v>193</v>
      </c>
    </row>
    <row r="3514" spans="2:6" x14ac:dyDescent="0.4">
      <c r="B3514" s="12">
        <v>7</v>
      </c>
      <c r="C3514" s="12">
        <v>1</v>
      </c>
      <c r="D3514" s="12">
        <v>140</v>
      </c>
      <c r="E3514" s="13">
        <v>1</v>
      </c>
      <c r="F3514" s="12">
        <v>194</v>
      </c>
    </row>
    <row r="3515" spans="2:6" x14ac:dyDescent="0.4">
      <c r="B3515" s="12">
        <v>7</v>
      </c>
      <c r="C3515" s="12">
        <v>1</v>
      </c>
      <c r="D3515" s="12">
        <v>141</v>
      </c>
      <c r="E3515" s="13">
        <v>1</v>
      </c>
      <c r="F3515" s="12">
        <v>195</v>
      </c>
    </row>
    <row r="3516" spans="2:6" x14ac:dyDescent="0.4">
      <c r="B3516" s="12">
        <v>7</v>
      </c>
      <c r="C3516" s="12">
        <v>1</v>
      </c>
      <c r="D3516" s="12">
        <v>142</v>
      </c>
      <c r="E3516" s="13">
        <v>1</v>
      </c>
      <c r="F3516" s="12">
        <v>196</v>
      </c>
    </row>
    <row r="3517" spans="2:6" x14ac:dyDescent="0.4">
      <c r="B3517" s="12">
        <v>7</v>
      </c>
      <c r="C3517" s="12">
        <v>1</v>
      </c>
      <c r="D3517" s="12">
        <v>143</v>
      </c>
      <c r="E3517" s="13">
        <v>1</v>
      </c>
      <c r="F3517" s="12">
        <v>197</v>
      </c>
    </row>
    <row r="3518" spans="2:6" x14ac:dyDescent="0.4">
      <c r="B3518" s="12">
        <v>7</v>
      </c>
      <c r="C3518" s="12">
        <v>1</v>
      </c>
      <c r="D3518" s="12">
        <v>144</v>
      </c>
      <c r="E3518" s="13">
        <v>1</v>
      </c>
      <c r="F3518" s="12">
        <v>198</v>
      </c>
    </row>
    <row r="3519" spans="2:6" x14ac:dyDescent="0.4">
      <c r="B3519" s="12">
        <v>7</v>
      </c>
      <c r="C3519" s="12">
        <v>1</v>
      </c>
      <c r="D3519" s="12">
        <v>145</v>
      </c>
      <c r="E3519" s="13">
        <v>1</v>
      </c>
      <c r="F3519" s="12">
        <v>199</v>
      </c>
    </row>
    <row r="3520" spans="2:6" x14ac:dyDescent="0.4">
      <c r="B3520" s="12">
        <v>7</v>
      </c>
      <c r="C3520" s="12">
        <v>1</v>
      </c>
      <c r="D3520" s="12">
        <v>146</v>
      </c>
      <c r="E3520" s="13">
        <v>1</v>
      </c>
      <c r="F3520" s="12">
        <v>200</v>
      </c>
    </row>
    <row r="3521" spans="2:6" x14ac:dyDescent="0.4">
      <c r="B3521" s="12">
        <v>7</v>
      </c>
      <c r="C3521" s="12">
        <v>1</v>
      </c>
      <c r="D3521" s="12">
        <v>147</v>
      </c>
      <c r="E3521" s="13">
        <v>1</v>
      </c>
      <c r="F3521" s="12">
        <v>201</v>
      </c>
    </row>
    <row r="3522" spans="2:6" x14ac:dyDescent="0.4">
      <c r="B3522" s="12">
        <v>7</v>
      </c>
      <c r="C3522" s="12">
        <v>1</v>
      </c>
      <c r="D3522" s="12">
        <v>148</v>
      </c>
      <c r="E3522" s="13">
        <v>1</v>
      </c>
      <c r="F3522" s="12">
        <v>202</v>
      </c>
    </row>
    <row r="3523" spans="2:6" x14ac:dyDescent="0.4">
      <c r="B3523" s="12">
        <v>7</v>
      </c>
      <c r="C3523" s="12">
        <v>1</v>
      </c>
      <c r="D3523" s="12">
        <v>149</v>
      </c>
      <c r="E3523" s="13">
        <v>1</v>
      </c>
      <c r="F3523" s="12">
        <v>203</v>
      </c>
    </row>
    <row r="3524" spans="2:6" x14ac:dyDescent="0.4">
      <c r="B3524" s="12">
        <v>7</v>
      </c>
      <c r="C3524" s="12">
        <v>1</v>
      </c>
      <c r="D3524" s="12">
        <v>150</v>
      </c>
      <c r="E3524" s="13">
        <v>1</v>
      </c>
      <c r="F3524" s="12">
        <v>204</v>
      </c>
    </row>
    <row r="3525" spans="2:6" x14ac:dyDescent="0.4">
      <c r="B3525" s="12">
        <v>7</v>
      </c>
      <c r="C3525" s="12">
        <v>1</v>
      </c>
      <c r="D3525" s="12">
        <v>151</v>
      </c>
      <c r="E3525" s="13">
        <v>1</v>
      </c>
      <c r="F3525" s="12">
        <v>205</v>
      </c>
    </row>
    <row r="3526" spans="2:6" x14ac:dyDescent="0.4">
      <c r="B3526" s="12">
        <v>7</v>
      </c>
      <c r="C3526" s="12">
        <v>1</v>
      </c>
      <c r="D3526" s="12">
        <v>152</v>
      </c>
      <c r="E3526" s="13">
        <v>1</v>
      </c>
      <c r="F3526" s="12">
        <v>206</v>
      </c>
    </row>
    <row r="3527" spans="2:6" x14ac:dyDescent="0.4">
      <c r="B3527" s="12">
        <v>7</v>
      </c>
      <c r="C3527" s="12">
        <v>1</v>
      </c>
      <c r="D3527" s="12">
        <v>153</v>
      </c>
      <c r="E3527" s="13">
        <v>1</v>
      </c>
      <c r="F3527" s="12">
        <v>207</v>
      </c>
    </row>
    <row r="3528" spans="2:6" x14ac:dyDescent="0.4">
      <c r="B3528" s="12">
        <v>7</v>
      </c>
      <c r="C3528" s="12">
        <v>1</v>
      </c>
      <c r="D3528" s="12">
        <v>154</v>
      </c>
      <c r="E3528" s="13">
        <v>1</v>
      </c>
      <c r="F3528" s="12">
        <v>208</v>
      </c>
    </row>
    <row r="3529" spans="2:6" x14ac:dyDescent="0.4">
      <c r="B3529" s="12">
        <v>7</v>
      </c>
      <c r="C3529" s="12">
        <v>1</v>
      </c>
      <c r="D3529" s="12">
        <v>155</v>
      </c>
      <c r="E3529" s="13">
        <v>1</v>
      </c>
      <c r="F3529" s="12">
        <v>209</v>
      </c>
    </row>
    <row r="3530" spans="2:6" x14ac:dyDescent="0.4">
      <c r="B3530" s="12">
        <v>7</v>
      </c>
      <c r="C3530" s="12">
        <v>1</v>
      </c>
      <c r="D3530" s="12">
        <v>156</v>
      </c>
      <c r="E3530" s="13">
        <v>1</v>
      </c>
      <c r="F3530" s="12">
        <v>210</v>
      </c>
    </row>
    <row r="3531" spans="2:6" x14ac:dyDescent="0.4">
      <c r="B3531" s="12">
        <v>7</v>
      </c>
      <c r="C3531" s="12">
        <v>1</v>
      </c>
      <c r="D3531" s="12">
        <v>157</v>
      </c>
      <c r="E3531" s="13">
        <v>1</v>
      </c>
      <c r="F3531" s="12">
        <v>211</v>
      </c>
    </row>
    <row r="3532" spans="2:6" x14ac:dyDescent="0.4">
      <c r="B3532" s="12">
        <v>7</v>
      </c>
      <c r="C3532" s="12">
        <v>1</v>
      </c>
      <c r="D3532" s="12">
        <v>158</v>
      </c>
      <c r="E3532" s="13">
        <v>1</v>
      </c>
      <c r="F3532" s="12">
        <v>212</v>
      </c>
    </row>
    <row r="3533" spans="2:6" x14ac:dyDescent="0.4">
      <c r="B3533" s="12">
        <v>7</v>
      </c>
      <c r="C3533" s="12">
        <v>1</v>
      </c>
      <c r="D3533" s="12">
        <v>159</v>
      </c>
      <c r="E3533" s="13">
        <v>1</v>
      </c>
      <c r="F3533" s="12">
        <v>213</v>
      </c>
    </row>
    <row r="3534" spans="2:6" x14ac:dyDescent="0.4">
      <c r="B3534" s="12">
        <v>7</v>
      </c>
      <c r="C3534" s="12">
        <v>1</v>
      </c>
      <c r="D3534" s="12">
        <v>160</v>
      </c>
      <c r="E3534" s="13">
        <v>1</v>
      </c>
      <c r="F3534" s="12">
        <v>214</v>
      </c>
    </row>
    <row r="3535" spans="2:6" x14ac:dyDescent="0.4">
      <c r="B3535" s="10">
        <v>7</v>
      </c>
      <c r="C3535" s="10">
        <v>2</v>
      </c>
      <c r="D3535" s="10">
        <v>1</v>
      </c>
      <c r="E3535" s="11">
        <v>1</v>
      </c>
      <c r="F3535" s="10">
        <v>0</v>
      </c>
    </row>
    <row r="3536" spans="2:6" x14ac:dyDescent="0.4">
      <c r="B3536" s="10">
        <v>7</v>
      </c>
      <c r="C3536" s="10">
        <v>2</v>
      </c>
      <c r="D3536" s="10">
        <v>2</v>
      </c>
      <c r="E3536" s="11">
        <v>1</v>
      </c>
      <c r="F3536" s="10">
        <v>1</v>
      </c>
    </row>
    <row r="3537" spans="2:6" x14ac:dyDescent="0.4">
      <c r="B3537" s="10">
        <v>7</v>
      </c>
      <c r="C3537" s="10">
        <v>2</v>
      </c>
      <c r="D3537" s="10">
        <v>3</v>
      </c>
      <c r="E3537" s="11">
        <v>1</v>
      </c>
      <c r="F3537" s="10">
        <v>2</v>
      </c>
    </row>
    <row r="3538" spans="2:6" x14ac:dyDescent="0.4">
      <c r="B3538" s="10">
        <v>7</v>
      </c>
      <c r="C3538" s="10">
        <v>2</v>
      </c>
      <c r="D3538" s="10">
        <v>4</v>
      </c>
      <c r="E3538" s="11">
        <v>1</v>
      </c>
      <c r="F3538" s="10">
        <v>3</v>
      </c>
    </row>
    <row r="3539" spans="2:6" x14ac:dyDescent="0.4">
      <c r="B3539" s="10">
        <v>7</v>
      </c>
      <c r="C3539" s="10">
        <v>2</v>
      </c>
      <c r="D3539" s="10">
        <v>5</v>
      </c>
      <c r="E3539" s="11">
        <v>2</v>
      </c>
      <c r="F3539" s="10">
        <v>4</v>
      </c>
    </row>
    <row r="3540" spans="2:6" x14ac:dyDescent="0.4">
      <c r="B3540" s="10">
        <v>7</v>
      </c>
      <c r="C3540" s="10">
        <v>2</v>
      </c>
      <c r="D3540" s="10">
        <v>6</v>
      </c>
      <c r="E3540" s="11">
        <v>3</v>
      </c>
      <c r="F3540" s="10">
        <v>6</v>
      </c>
    </row>
    <row r="3541" spans="2:6" x14ac:dyDescent="0.4">
      <c r="B3541" s="10">
        <v>7</v>
      </c>
      <c r="C3541" s="10">
        <v>2</v>
      </c>
      <c r="D3541" s="10">
        <v>7</v>
      </c>
      <c r="E3541" s="11">
        <v>2</v>
      </c>
      <c r="F3541" s="10">
        <v>9</v>
      </c>
    </row>
    <row r="3542" spans="2:6" x14ac:dyDescent="0.4">
      <c r="B3542" s="10">
        <v>7</v>
      </c>
      <c r="C3542" s="10">
        <v>2</v>
      </c>
      <c r="D3542" s="10">
        <v>8</v>
      </c>
      <c r="E3542" s="11">
        <v>3</v>
      </c>
      <c r="F3542" s="10">
        <v>11</v>
      </c>
    </row>
    <row r="3543" spans="2:6" x14ac:dyDescent="0.4">
      <c r="B3543" s="10">
        <v>7</v>
      </c>
      <c r="C3543" s="10">
        <v>2</v>
      </c>
      <c r="D3543" s="10">
        <v>9</v>
      </c>
      <c r="E3543" s="11">
        <v>3</v>
      </c>
      <c r="F3543" s="10">
        <v>14</v>
      </c>
    </row>
    <row r="3544" spans="2:6" x14ac:dyDescent="0.4">
      <c r="B3544" s="10">
        <v>7</v>
      </c>
      <c r="C3544" s="10">
        <v>2</v>
      </c>
      <c r="D3544" s="10">
        <v>10</v>
      </c>
      <c r="E3544" s="11">
        <v>4</v>
      </c>
      <c r="F3544" s="10">
        <v>17</v>
      </c>
    </row>
    <row r="3545" spans="2:6" x14ac:dyDescent="0.4">
      <c r="B3545" s="12">
        <v>7</v>
      </c>
      <c r="C3545" s="12">
        <v>2</v>
      </c>
      <c r="D3545" s="12">
        <v>11</v>
      </c>
      <c r="E3545" s="13">
        <v>3</v>
      </c>
      <c r="F3545" s="12">
        <v>21</v>
      </c>
    </row>
    <row r="3546" spans="2:6" x14ac:dyDescent="0.4">
      <c r="B3546" s="12">
        <v>7</v>
      </c>
      <c r="C3546" s="12">
        <v>2</v>
      </c>
      <c r="D3546" s="12">
        <v>12</v>
      </c>
      <c r="E3546" s="13">
        <v>4</v>
      </c>
      <c r="F3546" s="12">
        <v>26</v>
      </c>
    </row>
    <row r="3547" spans="2:6" x14ac:dyDescent="0.4">
      <c r="B3547" s="12">
        <v>7</v>
      </c>
      <c r="C3547" s="12">
        <v>2</v>
      </c>
      <c r="D3547" s="12">
        <v>13</v>
      </c>
      <c r="E3547" s="13">
        <v>5</v>
      </c>
      <c r="F3547" s="12">
        <v>30</v>
      </c>
    </row>
    <row r="3548" spans="2:6" x14ac:dyDescent="0.4">
      <c r="B3548" s="12">
        <v>7</v>
      </c>
      <c r="C3548" s="12">
        <v>2</v>
      </c>
      <c r="D3548" s="12">
        <v>14</v>
      </c>
      <c r="E3548" s="13">
        <v>5</v>
      </c>
      <c r="F3548" s="12">
        <v>35</v>
      </c>
    </row>
    <row r="3549" spans="2:6" x14ac:dyDescent="0.4">
      <c r="B3549" s="12">
        <v>7</v>
      </c>
      <c r="C3549" s="12">
        <v>2</v>
      </c>
      <c r="D3549" s="12">
        <v>15</v>
      </c>
      <c r="E3549" s="13">
        <v>6</v>
      </c>
      <c r="F3549" s="12">
        <v>38</v>
      </c>
    </row>
    <row r="3550" spans="2:6" x14ac:dyDescent="0.4">
      <c r="B3550" s="12">
        <v>7</v>
      </c>
      <c r="C3550" s="12">
        <v>2</v>
      </c>
      <c r="D3550" s="12">
        <v>16</v>
      </c>
      <c r="E3550" s="13">
        <v>3</v>
      </c>
      <c r="F3550" s="12">
        <v>41</v>
      </c>
    </row>
    <row r="3551" spans="2:6" x14ac:dyDescent="0.4">
      <c r="B3551" s="12">
        <v>7</v>
      </c>
      <c r="C3551" s="12">
        <v>2</v>
      </c>
      <c r="D3551" s="12">
        <v>17</v>
      </c>
      <c r="E3551" s="13">
        <v>3</v>
      </c>
      <c r="F3551" s="12">
        <v>44</v>
      </c>
    </row>
    <row r="3552" spans="2:6" x14ac:dyDescent="0.4">
      <c r="B3552" s="12">
        <v>7</v>
      </c>
      <c r="C3552" s="12">
        <v>2</v>
      </c>
      <c r="D3552" s="12">
        <v>18</v>
      </c>
      <c r="E3552" s="13">
        <v>3</v>
      </c>
      <c r="F3552" s="12">
        <v>46</v>
      </c>
    </row>
    <row r="3553" spans="2:6" x14ac:dyDescent="0.4">
      <c r="B3553" s="12">
        <v>7</v>
      </c>
      <c r="C3553" s="12">
        <v>2</v>
      </c>
      <c r="D3553" s="12">
        <v>19</v>
      </c>
      <c r="E3553" s="13">
        <v>3</v>
      </c>
      <c r="F3553" s="12">
        <v>49</v>
      </c>
    </row>
    <row r="3554" spans="2:6" x14ac:dyDescent="0.4">
      <c r="B3554" s="12">
        <v>7</v>
      </c>
      <c r="C3554" s="12">
        <v>2</v>
      </c>
      <c r="D3554" s="12">
        <v>20</v>
      </c>
      <c r="E3554" s="13">
        <v>3</v>
      </c>
      <c r="F3554" s="12">
        <v>52</v>
      </c>
    </row>
    <row r="3555" spans="2:6" x14ac:dyDescent="0.4">
      <c r="B3555" s="12">
        <v>7</v>
      </c>
      <c r="C3555" s="12">
        <v>2</v>
      </c>
      <c r="D3555" s="12">
        <v>21</v>
      </c>
      <c r="E3555" s="13">
        <v>2</v>
      </c>
      <c r="F3555" s="12">
        <v>54</v>
      </c>
    </row>
    <row r="3556" spans="2:6" x14ac:dyDescent="0.4">
      <c r="B3556" s="12">
        <v>7</v>
      </c>
      <c r="C3556" s="12">
        <v>2</v>
      </c>
      <c r="D3556" s="12">
        <v>22</v>
      </c>
      <c r="E3556" s="13">
        <v>2</v>
      </c>
      <c r="F3556" s="12">
        <v>57</v>
      </c>
    </row>
    <row r="3557" spans="2:6" x14ac:dyDescent="0.4">
      <c r="B3557" s="12">
        <v>7</v>
      </c>
      <c r="C3557" s="12">
        <v>2</v>
      </c>
      <c r="D3557" s="12">
        <v>23</v>
      </c>
      <c r="E3557" s="13">
        <v>2</v>
      </c>
      <c r="F3557" s="12">
        <v>60</v>
      </c>
    </row>
    <row r="3558" spans="2:6" x14ac:dyDescent="0.4">
      <c r="B3558" s="12">
        <v>7</v>
      </c>
      <c r="C3558" s="12">
        <v>2</v>
      </c>
      <c r="D3558" s="12">
        <v>24</v>
      </c>
      <c r="E3558" s="13">
        <v>3</v>
      </c>
      <c r="F3558" s="12">
        <v>62</v>
      </c>
    </row>
    <row r="3559" spans="2:6" x14ac:dyDescent="0.4">
      <c r="B3559" s="12">
        <v>7</v>
      </c>
      <c r="C3559" s="12">
        <v>2</v>
      </c>
      <c r="D3559" s="12">
        <v>25</v>
      </c>
      <c r="E3559" s="13">
        <v>3</v>
      </c>
      <c r="F3559" s="12">
        <v>64</v>
      </c>
    </row>
    <row r="3560" spans="2:6" x14ac:dyDescent="0.4">
      <c r="B3560" s="12">
        <v>7</v>
      </c>
      <c r="C3560" s="12">
        <v>2</v>
      </c>
      <c r="D3560" s="12">
        <v>26</v>
      </c>
      <c r="E3560" s="13">
        <v>2</v>
      </c>
      <c r="F3560" s="12">
        <v>66</v>
      </c>
    </row>
    <row r="3561" spans="2:6" x14ac:dyDescent="0.4">
      <c r="B3561" s="12">
        <v>7</v>
      </c>
      <c r="C3561" s="12">
        <v>2</v>
      </c>
      <c r="D3561" s="12">
        <v>27</v>
      </c>
      <c r="E3561" s="13">
        <v>2</v>
      </c>
      <c r="F3561" s="12">
        <v>69</v>
      </c>
    </row>
    <row r="3562" spans="2:6" x14ac:dyDescent="0.4">
      <c r="B3562" s="12">
        <v>7</v>
      </c>
      <c r="C3562" s="12">
        <v>2</v>
      </c>
      <c r="D3562" s="12">
        <v>28</v>
      </c>
      <c r="E3562" s="13">
        <v>2</v>
      </c>
      <c r="F3562" s="12">
        <v>71</v>
      </c>
    </row>
    <row r="3563" spans="2:6" x14ac:dyDescent="0.4">
      <c r="B3563" s="12">
        <v>7</v>
      </c>
      <c r="C3563" s="12">
        <v>2</v>
      </c>
      <c r="D3563" s="12">
        <v>29</v>
      </c>
      <c r="E3563" s="13">
        <v>3</v>
      </c>
      <c r="F3563" s="12">
        <v>74</v>
      </c>
    </row>
    <row r="3564" spans="2:6" x14ac:dyDescent="0.4">
      <c r="B3564" s="12">
        <v>7</v>
      </c>
      <c r="C3564" s="12">
        <v>2</v>
      </c>
      <c r="D3564" s="12">
        <v>30</v>
      </c>
      <c r="E3564" s="13">
        <v>3</v>
      </c>
      <c r="F3564" s="12">
        <v>76</v>
      </c>
    </row>
    <row r="3565" spans="2:6" x14ac:dyDescent="0.4">
      <c r="B3565" s="12">
        <v>7</v>
      </c>
      <c r="C3565" s="12">
        <v>2</v>
      </c>
      <c r="D3565" s="12">
        <v>31</v>
      </c>
      <c r="E3565" s="158">
        <v>2</v>
      </c>
      <c r="F3565" s="157">
        <v>78</v>
      </c>
    </row>
    <row r="3566" spans="2:6" x14ac:dyDescent="0.4">
      <c r="B3566" s="12">
        <v>7</v>
      </c>
      <c r="C3566" s="12">
        <v>2</v>
      </c>
      <c r="D3566" s="12">
        <v>32</v>
      </c>
      <c r="E3566" s="158">
        <v>2</v>
      </c>
      <c r="F3566" s="157">
        <v>80</v>
      </c>
    </row>
    <row r="3567" spans="2:6" x14ac:dyDescent="0.4">
      <c r="B3567" s="12">
        <v>7</v>
      </c>
      <c r="C3567" s="12">
        <v>2</v>
      </c>
      <c r="D3567" s="12">
        <v>33</v>
      </c>
      <c r="E3567" s="158">
        <v>2</v>
      </c>
      <c r="F3567" s="157">
        <v>82</v>
      </c>
    </row>
    <row r="3568" spans="2:6" x14ac:dyDescent="0.4">
      <c r="B3568" s="12">
        <v>7</v>
      </c>
      <c r="C3568" s="12">
        <v>2</v>
      </c>
      <c r="D3568" s="12">
        <v>34</v>
      </c>
      <c r="E3568" s="158">
        <v>2</v>
      </c>
      <c r="F3568" s="157">
        <v>84</v>
      </c>
    </row>
    <row r="3569" spans="2:6" x14ac:dyDescent="0.4">
      <c r="B3569" s="12">
        <v>7</v>
      </c>
      <c r="C3569" s="12">
        <v>2</v>
      </c>
      <c r="D3569" s="12">
        <v>35</v>
      </c>
      <c r="E3569" s="158">
        <v>2</v>
      </c>
      <c r="F3569" s="157">
        <v>86</v>
      </c>
    </row>
    <row r="3570" spans="2:6" x14ac:dyDescent="0.4">
      <c r="B3570" s="12">
        <v>7</v>
      </c>
      <c r="C3570" s="12">
        <v>2</v>
      </c>
      <c r="D3570" s="12">
        <v>36</v>
      </c>
      <c r="E3570" s="158">
        <v>2</v>
      </c>
      <c r="F3570" s="157">
        <v>88</v>
      </c>
    </row>
    <row r="3571" spans="2:6" x14ac:dyDescent="0.4">
      <c r="B3571" s="12">
        <v>7</v>
      </c>
      <c r="C3571" s="12">
        <v>2</v>
      </c>
      <c r="D3571" s="12">
        <v>37</v>
      </c>
      <c r="E3571" s="158">
        <v>2</v>
      </c>
      <c r="F3571" s="157">
        <v>89</v>
      </c>
    </row>
    <row r="3572" spans="2:6" x14ac:dyDescent="0.4">
      <c r="B3572" s="12">
        <v>7</v>
      </c>
      <c r="C3572" s="12">
        <v>2</v>
      </c>
      <c r="D3572" s="12">
        <v>38</v>
      </c>
      <c r="E3572" s="158">
        <v>2</v>
      </c>
      <c r="F3572" s="157">
        <v>91</v>
      </c>
    </row>
    <row r="3573" spans="2:6" x14ac:dyDescent="0.4">
      <c r="B3573" s="12">
        <v>7</v>
      </c>
      <c r="C3573" s="12">
        <v>2</v>
      </c>
      <c r="D3573" s="12">
        <v>39</v>
      </c>
      <c r="E3573" s="158">
        <v>2</v>
      </c>
      <c r="F3573" s="157">
        <v>92</v>
      </c>
    </row>
    <row r="3574" spans="2:6" x14ac:dyDescent="0.4">
      <c r="B3574" s="12">
        <v>7</v>
      </c>
      <c r="C3574" s="12">
        <v>2</v>
      </c>
      <c r="D3574" s="12">
        <v>40</v>
      </c>
      <c r="E3574" s="158">
        <v>2</v>
      </c>
      <c r="F3574" s="157">
        <v>94</v>
      </c>
    </row>
    <row r="3575" spans="2:6" x14ac:dyDescent="0.4">
      <c r="B3575" s="12">
        <v>7</v>
      </c>
      <c r="C3575" s="12">
        <v>2</v>
      </c>
      <c r="D3575" s="12">
        <v>41</v>
      </c>
      <c r="E3575" s="13">
        <v>2</v>
      </c>
      <c r="F3575" s="12">
        <v>96</v>
      </c>
    </row>
    <row r="3576" spans="2:6" x14ac:dyDescent="0.4">
      <c r="B3576" s="12">
        <v>7</v>
      </c>
      <c r="C3576" s="12">
        <v>2</v>
      </c>
      <c r="D3576" s="12">
        <v>42</v>
      </c>
      <c r="E3576" s="13">
        <v>2</v>
      </c>
      <c r="F3576" s="12">
        <v>97</v>
      </c>
    </row>
    <row r="3577" spans="2:6" x14ac:dyDescent="0.4">
      <c r="B3577" s="12">
        <v>7</v>
      </c>
      <c r="C3577" s="12">
        <v>2</v>
      </c>
      <c r="D3577" s="12">
        <v>43</v>
      </c>
      <c r="E3577" s="13">
        <v>2</v>
      </c>
      <c r="F3577" s="12">
        <v>99</v>
      </c>
    </row>
    <row r="3578" spans="2:6" x14ac:dyDescent="0.4">
      <c r="B3578" s="12">
        <v>7</v>
      </c>
      <c r="C3578" s="12">
        <v>2</v>
      </c>
      <c r="D3578" s="12">
        <v>44</v>
      </c>
      <c r="E3578" s="13">
        <v>2</v>
      </c>
      <c r="F3578" s="12">
        <v>100</v>
      </c>
    </row>
    <row r="3579" spans="2:6" x14ac:dyDescent="0.4">
      <c r="B3579" s="12">
        <v>7</v>
      </c>
      <c r="C3579" s="12">
        <v>2</v>
      </c>
      <c r="D3579" s="12">
        <v>45</v>
      </c>
      <c r="E3579" s="13">
        <v>2</v>
      </c>
      <c r="F3579" s="12">
        <v>102</v>
      </c>
    </row>
    <row r="3580" spans="2:6" x14ac:dyDescent="0.4">
      <c r="B3580" s="12">
        <v>7</v>
      </c>
      <c r="C3580" s="12">
        <v>2</v>
      </c>
      <c r="D3580" s="12">
        <v>46</v>
      </c>
      <c r="E3580" s="13">
        <v>1</v>
      </c>
      <c r="F3580" s="12">
        <v>103</v>
      </c>
    </row>
    <row r="3581" spans="2:6" x14ac:dyDescent="0.4">
      <c r="B3581" s="12">
        <v>7</v>
      </c>
      <c r="C3581" s="12">
        <v>2</v>
      </c>
      <c r="D3581" s="12">
        <v>47</v>
      </c>
      <c r="E3581" s="13">
        <v>1</v>
      </c>
      <c r="F3581" s="12">
        <v>104</v>
      </c>
    </row>
    <row r="3582" spans="2:6" x14ac:dyDescent="0.4">
      <c r="B3582" s="12">
        <v>7</v>
      </c>
      <c r="C3582" s="12">
        <v>2</v>
      </c>
      <c r="D3582" s="12">
        <v>48</v>
      </c>
      <c r="E3582" s="13">
        <v>1</v>
      </c>
      <c r="F3582" s="12">
        <v>106</v>
      </c>
    </row>
    <row r="3583" spans="2:6" x14ac:dyDescent="0.4">
      <c r="B3583" s="12">
        <v>7</v>
      </c>
      <c r="C3583" s="12">
        <v>2</v>
      </c>
      <c r="D3583" s="12">
        <v>49</v>
      </c>
      <c r="E3583" s="13">
        <v>1</v>
      </c>
      <c r="F3583" s="12">
        <v>107</v>
      </c>
    </row>
    <row r="3584" spans="2:6" x14ac:dyDescent="0.4">
      <c r="B3584" s="12">
        <v>7</v>
      </c>
      <c r="C3584" s="12">
        <v>2</v>
      </c>
      <c r="D3584" s="12">
        <v>50</v>
      </c>
      <c r="E3584" s="13">
        <v>1</v>
      </c>
      <c r="F3584" s="12">
        <v>108</v>
      </c>
    </row>
    <row r="3585" spans="2:6" x14ac:dyDescent="0.4">
      <c r="B3585" s="12">
        <v>7</v>
      </c>
      <c r="C3585" s="12">
        <v>2</v>
      </c>
      <c r="D3585" s="12">
        <v>51</v>
      </c>
      <c r="E3585" s="13">
        <v>1</v>
      </c>
      <c r="F3585" s="12">
        <v>109</v>
      </c>
    </row>
    <row r="3586" spans="2:6" x14ac:dyDescent="0.4">
      <c r="B3586" s="12">
        <v>7</v>
      </c>
      <c r="C3586" s="12">
        <v>2</v>
      </c>
      <c r="D3586" s="12">
        <v>52</v>
      </c>
      <c r="E3586" s="13">
        <v>1</v>
      </c>
      <c r="F3586" s="12">
        <v>110</v>
      </c>
    </row>
    <row r="3587" spans="2:6" x14ac:dyDescent="0.4">
      <c r="B3587" s="12">
        <v>7</v>
      </c>
      <c r="C3587" s="12">
        <v>2</v>
      </c>
      <c r="D3587" s="12">
        <v>53</v>
      </c>
      <c r="E3587" s="13">
        <v>1</v>
      </c>
      <c r="F3587" s="12">
        <v>110</v>
      </c>
    </row>
    <row r="3588" spans="2:6" x14ac:dyDescent="0.4">
      <c r="B3588" s="12">
        <v>7</v>
      </c>
      <c r="C3588" s="12">
        <v>2</v>
      </c>
      <c r="D3588" s="12">
        <v>54</v>
      </c>
      <c r="E3588" s="13">
        <v>1</v>
      </c>
      <c r="F3588" s="12">
        <v>111</v>
      </c>
    </row>
    <row r="3589" spans="2:6" x14ac:dyDescent="0.4">
      <c r="B3589" s="12">
        <v>7</v>
      </c>
      <c r="C3589" s="12">
        <v>2</v>
      </c>
      <c r="D3589" s="12">
        <v>55</v>
      </c>
      <c r="E3589" s="13">
        <v>1</v>
      </c>
      <c r="F3589" s="12">
        <v>112</v>
      </c>
    </row>
    <row r="3590" spans="2:6" x14ac:dyDescent="0.4">
      <c r="B3590" s="12">
        <v>7</v>
      </c>
      <c r="C3590" s="12">
        <v>2</v>
      </c>
      <c r="D3590" s="12">
        <v>56</v>
      </c>
      <c r="E3590" s="13">
        <v>1</v>
      </c>
      <c r="F3590" s="12">
        <v>112</v>
      </c>
    </row>
    <row r="3591" spans="2:6" x14ac:dyDescent="0.4">
      <c r="B3591" s="12">
        <v>7</v>
      </c>
      <c r="C3591" s="12">
        <v>2</v>
      </c>
      <c r="D3591" s="12">
        <v>57</v>
      </c>
      <c r="E3591" s="13">
        <v>1</v>
      </c>
      <c r="F3591" s="12">
        <v>113</v>
      </c>
    </row>
    <row r="3592" spans="2:6" x14ac:dyDescent="0.4">
      <c r="B3592" s="12">
        <v>7</v>
      </c>
      <c r="C3592" s="12">
        <v>2</v>
      </c>
      <c r="D3592" s="12">
        <v>58</v>
      </c>
      <c r="E3592" s="13">
        <v>1</v>
      </c>
      <c r="F3592" s="12">
        <v>113</v>
      </c>
    </row>
    <row r="3593" spans="2:6" x14ac:dyDescent="0.4">
      <c r="B3593" s="12">
        <v>7</v>
      </c>
      <c r="C3593" s="12">
        <v>2</v>
      </c>
      <c r="D3593" s="12">
        <v>59</v>
      </c>
      <c r="E3593" s="13">
        <v>1</v>
      </c>
      <c r="F3593" s="12">
        <v>114</v>
      </c>
    </row>
    <row r="3594" spans="2:6" x14ac:dyDescent="0.4">
      <c r="B3594" s="12">
        <v>7</v>
      </c>
      <c r="C3594" s="12">
        <v>2</v>
      </c>
      <c r="D3594" s="12">
        <v>60</v>
      </c>
      <c r="E3594" s="13">
        <v>1</v>
      </c>
      <c r="F3594" s="12">
        <v>114</v>
      </c>
    </row>
    <row r="3595" spans="2:6" x14ac:dyDescent="0.4">
      <c r="B3595" s="12">
        <v>7</v>
      </c>
      <c r="C3595" s="12">
        <v>2</v>
      </c>
      <c r="D3595" s="12">
        <v>61</v>
      </c>
      <c r="E3595" s="13">
        <v>1</v>
      </c>
      <c r="F3595" s="12">
        <v>114</v>
      </c>
    </row>
    <row r="3596" spans="2:6" x14ac:dyDescent="0.4">
      <c r="B3596" s="12">
        <v>7</v>
      </c>
      <c r="C3596" s="12">
        <v>2</v>
      </c>
      <c r="D3596" s="12">
        <v>62</v>
      </c>
      <c r="E3596" s="13">
        <v>1</v>
      </c>
      <c r="F3596" s="12">
        <v>115</v>
      </c>
    </row>
    <row r="3597" spans="2:6" x14ac:dyDescent="0.4">
      <c r="B3597" s="12">
        <v>7</v>
      </c>
      <c r="C3597" s="12">
        <v>2</v>
      </c>
      <c r="D3597" s="12">
        <v>63</v>
      </c>
      <c r="E3597" s="13">
        <v>1</v>
      </c>
      <c r="F3597" s="12">
        <v>115</v>
      </c>
    </row>
    <row r="3598" spans="2:6" x14ac:dyDescent="0.4">
      <c r="B3598" s="12">
        <v>7</v>
      </c>
      <c r="C3598" s="12">
        <v>2</v>
      </c>
      <c r="D3598" s="12">
        <v>64</v>
      </c>
      <c r="E3598" s="13">
        <v>1</v>
      </c>
      <c r="F3598" s="12">
        <v>116</v>
      </c>
    </row>
    <row r="3599" spans="2:6" x14ac:dyDescent="0.4">
      <c r="B3599" s="12">
        <v>7</v>
      </c>
      <c r="C3599" s="12">
        <v>2</v>
      </c>
      <c r="D3599" s="12">
        <v>65</v>
      </c>
      <c r="E3599" s="13">
        <v>1</v>
      </c>
      <c r="F3599" s="12">
        <v>116</v>
      </c>
    </row>
    <row r="3600" spans="2:6" x14ac:dyDescent="0.4">
      <c r="B3600" s="12">
        <v>7</v>
      </c>
      <c r="C3600" s="12">
        <v>2</v>
      </c>
      <c r="D3600" s="12">
        <v>66</v>
      </c>
      <c r="E3600" s="13">
        <v>1</v>
      </c>
      <c r="F3600" s="12">
        <v>116</v>
      </c>
    </row>
    <row r="3601" spans="2:6" x14ac:dyDescent="0.4">
      <c r="B3601" s="12">
        <v>7</v>
      </c>
      <c r="C3601" s="12">
        <v>2</v>
      </c>
      <c r="D3601" s="12">
        <v>67</v>
      </c>
      <c r="E3601" s="13">
        <v>1</v>
      </c>
      <c r="F3601" s="12">
        <v>117</v>
      </c>
    </row>
    <row r="3602" spans="2:6" x14ac:dyDescent="0.4">
      <c r="B3602" s="12">
        <v>7</v>
      </c>
      <c r="C3602" s="12">
        <v>2</v>
      </c>
      <c r="D3602" s="12">
        <v>68</v>
      </c>
      <c r="E3602" s="13">
        <v>1</v>
      </c>
      <c r="F3602" s="12">
        <v>117</v>
      </c>
    </row>
    <row r="3603" spans="2:6" x14ac:dyDescent="0.4">
      <c r="B3603" s="12">
        <v>7</v>
      </c>
      <c r="C3603" s="12">
        <v>2</v>
      </c>
      <c r="D3603" s="12">
        <v>69</v>
      </c>
      <c r="E3603" s="13">
        <v>1</v>
      </c>
      <c r="F3603" s="12">
        <v>118</v>
      </c>
    </row>
    <row r="3604" spans="2:6" x14ac:dyDescent="0.4">
      <c r="B3604" s="12">
        <v>7</v>
      </c>
      <c r="C3604" s="12">
        <v>2</v>
      </c>
      <c r="D3604" s="12">
        <v>70</v>
      </c>
      <c r="E3604" s="13">
        <v>1</v>
      </c>
      <c r="F3604" s="12">
        <v>118</v>
      </c>
    </row>
    <row r="3605" spans="2:6" x14ac:dyDescent="0.4">
      <c r="B3605" s="12">
        <v>7</v>
      </c>
      <c r="C3605" s="12">
        <v>2</v>
      </c>
      <c r="D3605" s="12">
        <v>71</v>
      </c>
      <c r="E3605" s="13">
        <v>1</v>
      </c>
      <c r="F3605" s="12">
        <v>118</v>
      </c>
    </row>
    <row r="3606" spans="2:6" x14ac:dyDescent="0.4">
      <c r="B3606" s="12">
        <v>7</v>
      </c>
      <c r="C3606" s="12">
        <v>2</v>
      </c>
      <c r="D3606" s="12">
        <v>72</v>
      </c>
      <c r="E3606" s="13">
        <v>1</v>
      </c>
      <c r="F3606" s="12">
        <v>118</v>
      </c>
    </row>
    <row r="3607" spans="2:6" x14ac:dyDescent="0.4">
      <c r="B3607" s="12">
        <v>7</v>
      </c>
      <c r="C3607" s="12">
        <v>2</v>
      </c>
      <c r="D3607" s="12">
        <v>73</v>
      </c>
      <c r="E3607" s="13">
        <v>1</v>
      </c>
      <c r="F3607" s="12">
        <v>119</v>
      </c>
    </row>
    <row r="3608" spans="2:6" x14ac:dyDescent="0.4">
      <c r="B3608" s="12">
        <v>7</v>
      </c>
      <c r="C3608" s="12">
        <v>2</v>
      </c>
      <c r="D3608" s="12">
        <v>74</v>
      </c>
      <c r="E3608" s="13">
        <v>1</v>
      </c>
      <c r="F3608" s="12">
        <v>119</v>
      </c>
    </row>
    <row r="3609" spans="2:6" x14ac:dyDescent="0.4">
      <c r="B3609" s="12">
        <v>7</v>
      </c>
      <c r="C3609" s="12">
        <v>2</v>
      </c>
      <c r="D3609" s="12">
        <v>75</v>
      </c>
      <c r="E3609" s="13">
        <v>1</v>
      </c>
      <c r="F3609" s="12">
        <v>119</v>
      </c>
    </row>
    <row r="3610" spans="2:6" x14ac:dyDescent="0.4">
      <c r="B3610" s="12">
        <v>7</v>
      </c>
      <c r="C3610" s="12">
        <v>2</v>
      </c>
      <c r="D3610" s="12">
        <v>76</v>
      </c>
      <c r="E3610" s="13">
        <v>1</v>
      </c>
      <c r="F3610" s="12">
        <v>119</v>
      </c>
    </row>
    <row r="3611" spans="2:6" x14ac:dyDescent="0.4">
      <c r="B3611" s="12">
        <v>7</v>
      </c>
      <c r="C3611" s="12">
        <v>2</v>
      </c>
      <c r="D3611" s="12">
        <v>77</v>
      </c>
      <c r="E3611" s="13">
        <v>1</v>
      </c>
      <c r="F3611" s="12">
        <v>119</v>
      </c>
    </row>
    <row r="3612" spans="2:6" x14ac:dyDescent="0.4">
      <c r="B3612" s="12">
        <v>7</v>
      </c>
      <c r="C3612" s="12">
        <v>2</v>
      </c>
      <c r="D3612" s="12">
        <v>78</v>
      </c>
      <c r="E3612" s="13">
        <v>1</v>
      </c>
      <c r="F3612" s="12">
        <v>120</v>
      </c>
    </row>
    <row r="3613" spans="2:6" x14ac:dyDescent="0.4">
      <c r="B3613" s="12">
        <v>7</v>
      </c>
      <c r="C3613" s="12">
        <v>2</v>
      </c>
      <c r="D3613" s="12">
        <v>79</v>
      </c>
      <c r="E3613" s="13">
        <v>1</v>
      </c>
      <c r="F3613" s="12">
        <v>120</v>
      </c>
    </row>
    <row r="3614" spans="2:6" x14ac:dyDescent="0.4">
      <c r="B3614" s="12">
        <v>7</v>
      </c>
      <c r="C3614" s="12">
        <v>2</v>
      </c>
      <c r="D3614" s="12">
        <v>80</v>
      </c>
      <c r="E3614" s="13">
        <v>1</v>
      </c>
      <c r="F3614" s="12">
        <v>120</v>
      </c>
    </row>
    <row r="3615" spans="2:6" x14ac:dyDescent="0.4">
      <c r="B3615" s="12">
        <v>7</v>
      </c>
      <c r="C3615" s="12">
        <v>2</v>
      </c>
      <c r="D3615" s="12">
        <v>81</v>
      </c>
      <c r="E3615" s="13">
        <v>1</v>
      </c>
      <c r="F3615" s="12">
        <v>120</v>
      </c>
    </row>
    <row r="3616" spans="2:6" x14ac:dyDescent="0.4">
      <c r="B3616" s="12">
        <v>7</v>
      </c>
      <c r="C3616" s="12">
        <v>2</v>
      </c>
      <c r="D3616" s="12">
        <v>82</v>
      </c>
      <c r="E3616" s="13">
        <v>1</v>
      </c>
      <c r="F3616" s="12">
        <v>120</v>
      </c>
    </row>
    <row r="3617" spans="2:6" x14ac:dyDescent="0.4">
      <c r="B3617" s="12">
        <v>7</v>
      </c>
      <c r="C3617" s="12">
        <v>2</v>
      </c>
      <c r="D3617" s="12">
        <v>83</v>
      </c>
      <c r="E3617" s="13">
        <v>1</v>
      </c>
      <c r="F3617" s="12">
        <v>120</v>
      </c>
    </row>
    <row r="3618" spans="2:6" x14ac:dyDescent="0.4">
      <c r="B3618" s="12">
        <v>7</v>
      </c>
      <c r="C3618" s="12">
        <v>2</v>
      </c>
      <c r="D3618" s="12">
        <v>84</v>
      </c>
      <c r="E3618" s="13">
        <v>1</v>
      </c>
      <c r="F3618" s="12">
        <v>121</v>
      </c>
    </row>
    <row r="3619" spans="2:6" x14ac:dyDescent="0.4">
      <c r="B3619" s="12">
        <v>7</v>
      </c>
      <c r="C3619" s="12">
        <v>2</v>
      </c>
      <c r="D3619" s="12">
        <v>85</v>
      </c>
      <c r="E3619" s="13">
        <v>1</v>
      </c>
      <c r="F3619" s="12">
        <v>121</v>
      </c>
    </row>
    <row r="3620" spans="2:6" x14ac:dyDescent="0.4">
      <c r="B3620" s="12">
        <v>7</v>
      </c>
      <c r="C3620" s="12">
        <v>2</v>
      </c>
      <c r="D3620" s="12">
        <v>86</v>
      </c>
      <c r="E3620" s="13">
        <v>1</v>
      </c>
      <c r="F3620" s="12">
        <v>121</v>
      </c>
    </row>
    <row r="3621" spans="2:6" x14ac:dyDescent="0.4">
      <c r="B3621" s="12">
        <v>7</v>
      </c>
      <c r="C3621" s="12">
        <v>2</v>
      </c>
      <c r="D3621" s="12">
        <v>87</v>
      </c>
      <c r="E3621" s="13">
        <v>1</v>
      </c>
      <c r="F3621" s="12">
        <v>121</v>
      </c>
    </row>
    <row r="3622" spans="2:6" x14ac:dyDescent="0.4">
      <c r="B3622" s="12">
        <v>7</v>
      </c>
      <c r="C3622" s="12">
        <v>2</v>
      </c>
      <c r="D3622" s="12">
        <v>88</v>
      </c>
      <c r="E3622" s="13">
        <v>1</v>
      </c>
      <c r="F3622" s="12">
        <v>121</v>
      </c>
    </row>
    <row r="3623" spans="2:6" x14ac:dyDescent="0.4">
      <c r="B3623" s="12">
        <v>7</v>
      </c>
      <c r="C3623" s="12">
        <v>2</v>
      </c>
      <c r="D3623" s="12">
        <v>89</v>
      </c>
      <c r="E3623" s="13">
        <v>1</v>
      </c>
      <c r="F3623" s="12">
        <v>121</v>
      </c>
    </row>
    <row r="3624" spans="2:6" x14ac:dyDescent="0.4">
      <c r="B3624" s="12">
        <v>7</v>
      </c>
      <c r="C3624" s="12">
        <v>2</v>
      </c>
      <c r="D3624" s="12">
        <v>90</v>
      </c>
      <c r="E3624" s="13">
        <v>1</v>
      </c>
      <c r="F3624" s="12">
        <v>122</v>
      </c>
    </row>
    <row r="3625" spans="2:6" x14ac:dyDescent="0.4">
      <c r="B3625" s="12">
        <v>7</v>
      </c>
      <c r="C3625" s="12">
        <v>2</v>
      </c>
      <c r="D3625" s="12">
        <v>91</v>
      </c>
      <c r="E3625" s="13">
        <v>1</v>
      </c>
      <c r="F3625" s="12">
        <v>122</v>
      </c>
    </row>
    <row r="3626" spans="2:6" x14ac:dyDescent="0.4">
      <c r="B3626" s="12">
        <v>7</v>
      </c>
      <c r="C3626" s="12">
        <v>2</v>
      </c>
      <c r="D3626" s="12">
        <v>92</v>
      </c>
      <c r="E3626" s="13">
        <v>1</v>
      </c>
      <c r="F3626" s="12">
        <v>122</v>
      </c>
    </row>
    <row r="3627" spans="2:6" x14ac:dyDescent="0.4">
      <c r="B3627" s="12">
        <v>7</v>
      </c>
      <c r="C3627" s="12">
        <v>2</v>
      </c>
      <c r="D3627" s="12">
        <v>93</v>
      </c>
      <c r="E3627" s="13">
        <v>1</v>
      </c>
      <c r="F3627" s="12">
        <v>122</v>
      </c>
    </row>
    <row r="3628" spans="2:6" x14ac:dyDescent="0.4">
      <c r="B3628" s="12">
        <v>7</v>
      </c>
      <c r="C3628" s="12">
        <v>2</v>
      </c>
      <c r="D3628" s="12">
        <v>94</v>
      </c>
      <c r="E3628" s="13">
        <v>1</v>
      </c>
      <c r="F3628" s="12">
        <v>122</v>
      </c>
    </row>
    <row r="3629" spans="2:6" x14ac:dyDescent="0.4">
      <c r="B3629" s="12">
        <v>7</v>
      </c>
      <c r="C3629" s="12">
        <v>2</v>
      </c>
      <c r="D3629" s="12">
        <v>95</v>
      </c>
      <c r="E3629" s="13">
        <v>1</v>
      </c>
      <c r="F3629" s="12">
        <v>122</v>
      </c>
    </row>
    <row r="3630" spans="2:6" x14ac:dyDescent="0.4">
      <c r="B3630" s="12">
        <v>7</v>
      </c>
      <c r="C3630" s="12">
        <v>2</v>
      </c>
      <c r="D3630" s="12">
        <v>96</v>
      </c>
      <c r="E3630" s="13">
        <v>0</v>
      </c>
      <c r="F3630" s="12">
        <v>123</v>
      </c>
    </row>
    <row r="3631" spans="2:6" x14ac:dyDescent="0.4">
      <c r="B3631" s="12">
        <v>7</v>
      </c>
      <c r="C3631" s="12">
        <v>2</v>
      </c>
      <c r="D3631" s="12">
        <v>97</v>
      </c>
      <c r="E3631" s="13">
        <v>0</v>
      </c>
      <c r="F3631" s="12">
        <v>123</v>
      </c>
    </row>
    <row r="3632" spans="2:6" x14ac:dyDescent="0.4">
      <c r="B3632" s="12">
        <v>7</v>
      </c>
      <c r="C3632" s="12">
        <v>2</v>
      </c>
      <c r="D3632" s="12">
        <v>98</v>
      </c>
      <c r="E3632" s="13">
        <v>0</v>
      </c>
      <c r="F3632" s="12">
        <v>123</v>
      </c>
    </row>
    <row r="3633" spans="2:6" x14ac:dyDescent="0.4">
      <c r="B3633" s="12">
        <v>7</v>
      </c>
      <c r="C3633" s="12">
        <v>2</v>
      </c>
      <c r="D3633" s="12">
        <v>99</v>
      </c>
      <c r="E3633" s="13">
        <v>0</v>
      </c>
      <c r="F3633" s="12">
        <v>123</v>
      </c>
    </row>
    <row r="3634" spans="2:6" x14ac:dyDescent="0.4">
      <c r="B3634" s="12">
        <v>7</v>
      </c>
      <c r="C3634" s="12">
        <v>2</v>
      </c>
      <c r="D3634" s="12">
        <v>100</v>
      </c>
      <c r="E3634" s="13">
        <v>0</v>
      </c>
      <c r="F3634" s="12">
        <v>123</v>
      </c>
    </row>
    <row r="3635" spans="2:6" x14ac:dyDescent="0.4">
      <c r="B3635" s="12">
        <v>7</v>
      </c>
      <c r="C3635" s="12">
        <v>2</v>
      </c>
      <c r="D3635" s="12">
        <v>101</v>
      </c>
      <c r="E3635" s="13">
        <v>0</v>
      </c>
      <c r="F3635" s="12">
        <v>123</v>
      </c>
    </row>
    <row r="3636" spans="2:6" x14ac:dyDescent="0.4">
      <c r="B3636" s="12">
        <v>7</v>
      </c>
      <c r="C3636" s="12">
        <v>2</v>
      </c>
      <c r="D3636" s="12">
        <v>102</v>
      </c>
      <c r="E3636" s="13">
        <v>0</v>
      </c>
      <c r="F3636" s="12">
        <v>123</v>
      </c>
    </row>
    <row r="3637" spans="2:6" x14ac:dyDescent="0.4">
      <c r="B3637" s="12">
        <v>7</v>
      </c>
      <c r="C3637" s="12">
        <v>2</v>
      </c>
      <c r="D3637" s="12">
        <v>103</v>
      </c>
      <c r="E3637" s="13">
        <v>0</v>
      </c>
      <c r="F3637" s="12">
        <v>123</v>
      </c>
    </row>
    <row r="3638" spans="2:6" x14ac:dyDescent="0.4">
      <c r="B3638" s="12">
        <v>7</v>
      </c>
      <c r="C3638" s="12">
        <v>2</v>
      </c>
      <c r="D3638" s="12">
        <v>104</v>
      </c>
      <c r="E3638" s="13">
        <v>0</v>
      </c>
      <c r="F3638" s="12">
        <v>124</v>
      </c>
    </row>
    <row r="3639" spans="2:6" x14ac:dyDescent="0.4">
      <c r="B3639" s="12">
        <v>7</v>
      </c>
      <c r="C3639" s="12">
        <v>2</v>
      </c>
      <c r="D3639" s="12">
        <v>105</v>
      </c>
      <c r="E3639" s="13">
        <v>0</v>
      </c>
      <c r="F3639" s="12">
        <v>124</v>
      </c>
    </row>
    <row r="3640" spans="2:6" x14ac:dyDescent="0.4">
      <c r="B3640" s="12">
        <v>7</v>
      </c>
      <c r="C3640" s="12">
        <v>2</v>
      </c>
      <c r="D3640" s="12">
        <v>106</v>
      </c>
      <c r="E3640" s="13">
        <v>1</v>
      </c>
      <c r="F3640" s="12">
        <v>125</v>
      </c>
    </row>
    <row r="3641" spans="2:6" x14ac:dyDescent="0.4">
      <c r="B3641" s="12">
        <v>7</v>
      </c>
      <c r="C3641" s="12">
        <v>2</v>
      </c>
      <c r="D3641" s="12">
        <v>107</v>
      </c>
      <c r="E3641" s="13">
        <v>1</v>
      </c>
      <c r="F3641" s="12">
        <v>125</v>
      </c>
    </row>
    <row r="3642" spans="2:6" x14ac:dyDescent="0.4">
      <c r="B3642" s="12">
        <v>7</v>
      </c>
      <c r="C3642" s="12">
        <v>2</v>
      </c>
      <c r="D3642" s="12">
        <v>108</v>
      </c>
      <c r="E3642" s="13">
        <v>1</v>
      </c>
      <c r="F3642" s="12">
        <v>126</v>
      </c>
    </row>
    <row r="3643" spans="2:6" x14ac:dyDescent="0.4">
      <c r="B3643" s="12">
        <v>7</v>
      </c>
      <c r="C3643" s="12">
        <v>2</v>
      </c>
      <c r="D3643" s="12">
        <v>109</v>
      </c>
      <c r="E3643" s="13">
        <v>1</v>
      </c>
      <c r="F3643" s="12">
        <v>126</v>
      </c>
    </row>
    <row r="3644" spans="2:6" x14ac:dyDescent="0.4">
      <c r="B3644" s="12">
        <v>7</v>
      </c>
      <c r="C3644" s="12">
        <v>2</v>
      </c>
      <c r="D3644" s="12">
        <v>110</v>
      </c>
      <c r="E3644" s="13">
        <v>1</v>
      </c>
      <c r="F3644" s="12">
        <v>127</v>
      </c>
    </row>
    <row r="3645" spans="2:6" x14ac:dyDescent="0.4">
      <c r="B3645" s="12">
        <v>7</v>
      </c>
      <c r="C3645" s="12">
        <v>2</v>
      </c>
      <c r="D3645" s="12">
        <v>111</v>
      </c>
      <c r="E3645" s="13">
        <v>1</v>
      </c>
      <c r="F3645" s="12">
        <v>127</v>
      </c>
    </row>
    <row r="3646" spans="2:6" x14ac:dyDescent="0.4">
      <c r="B3646" s="12">
        <v>7</v>
      </c>
      <c r="C3646" s="12">
        <v>2</v>
      </c>
      <c r="D3646" s="12">
        <v>112</v>
      </c>
      <c r="E3646" s="13">
        <v>1</v>
      </c>
      <c r="F3646" s="12">
        <v>128</v>
      </c>
    </row>
    <row r="3647" spans="2:6" x14ac:dyDescent="0.4">
      <c r="B3647" s="12">
        <v>7</v>
      </c>
      <c r="C3647" s="12">
        <v>2</v>
      </c>
      <c r="D3647" s="12">
        <v>113</v>
      </c>
      <c r="E3647" s="13">
        <v>1</v>
      </c>
      <c r="F3647" s="12">
        <v>128</v>
      </c>
    </row>
    <row r="3648" spans="2:6" x14ac:dyDescent="0.4">
      <c r="B3648" s="12">
        <v>7</v>
      </c>
      <c r="C3648" s="12">
        <v>2</v>
      </c>
      <c r="D3648" s="12">
        <v>114</v>
      </c>
      <c r="E3648" s="13">
        <v>1</v>
      </c>
      <c r="F3648" s="12">
        <v>129</v>
      </c>
    </row>
    <row r="3649" spans="2:6" x14ac:dyDescent="0.4">
      <c r="B3649" s="12">
        <v>7</v>
      </c>
      <c r="C3649" s="12">
        <v>2</v>
      </c>
      <c r="D3649" s="12">
        <v>115</v>
      </c>
      <c r="E3649" s="13">
        <v>1</v>
      </c>
      <c r="F3649" s="12">
        <v>129</v>
      </c>
    </row>
    <row r="3650" spans="2:6" x14ac:dyDescent="0.4">
      <c r="B3650" s="12">
        <v>7</v>
      </c>
      <c r="C3650" s="12">
        <v>2</v>
      </c>
      <c r="D3650" s="12">
        <v>116</v>
      </c>
      <c r="E3650" s="13">
        <v>1</v>
      </c>
      <c r="F3650" s="12">
        <v>130</v>
      </c>
    </row>
    <row r="3651" spans="2:6" x14ac:dyDescent="0.4">
      <c r="B3651" s="12">
        <v>7</v>
      </c>
      <c r="C3651" s="12">
        <v>2</v>
      </c>
      <c r="D3651" s="12">
        <v>117</v>
      </c>
      <c r="E3651" s="13">
        <v>1</v>
      </c>
      <c r="F3651" s="12">
        <v>130</v>
      </c>
    </row>
    <row r="3652" spans="2:6" x14ac:dyDescent="0.4">
      <c r="B3652" s="12">
        <v>7</v>
      </c>
      <c r="C3652" s="12">
        <v>2</v>
      </c>
      <c r="D3652" s="12">
        <v>118</v>
      </c>
      <c r="E3652" s="13">
        <v>1</v>
      </c>
      <c r="F3652" s="12">
        <v>131</v>
      </c>
    </row>
    <row r="3653" spans="2:6" x14ac:dyDescent="0.4">
      <c r="B3653" s="12">
        <v>7</v>
      </c>
      <c r="C3653" s="12">
        <v>2</v>
      </c>
      <c r="D3653" s="12">
        <v>119</v>
      </c>
      <c r="E3653" s="13">
        <v>1</v>
      </c>
      <c r="F3653" s="12">
        <v>131</v>
      </c>
    </row>
    <row r="3654" spans="2:6" x14ac:dyDescent="0.4">
      <c r="B3654" s="12">
        <v>7</v>
      </c>
      <c r="C3654" s="12">
        <v>2</v>
      </c>
      <c r="D3654" s="12">
        <v>120</v>
      </c>
      <c r="E3654" s="13">
        <v>1</v>
      </c>
      <c r="F3654" s="12">
        <v>132</v>
      </c>
    </row>
    <row r="3655" spans="2:6" x14ac:dyDescent="0.4">
      <c r="B3655" s="12">
        <v>7</v>
      </c>
      <c r="C3655" s="12">
        <v>2</v>
      </c>
      <c r="D3655" s="12">
        <v>121</v>
      </c>
      <c r="E3655" s="13">
        <v>1</v>
      </c>
      <c r="F3655" s="12">
        <v>132</v>
      </c>
    </row>
    <row r="3656" spans="2:6" x14ac:dyDescent="0.4">
      <c r="B3656" s="12">
        <v>7</v>
      </c>
      <c r="C3656" s="12">
        <v>2</v>
      </c>
      <c r="D3656" s="12">
        <v>122</v>
      </c>
      <c r="E3656" s="13">
        <v>1</v>
      </c>
      <c r="F3656" s="12">
        <v>133</v>
      </c>
    </row>
    <row r="3657" spans="2:6" x14ac:dyDescent="0.4">
      <c r="B3657" s="12">
        <v>7</v>
      </c>
      <c r="C3657" s="12">
        <v>2</v>
      </c>
      <c r="D3657" s="12">
        <v>123</v>
      </c>
      <c r="E3657" s="13">
        <v>1</v>
      </c>
      <c r="F3657" s="12">
        <v>133</v>
      </c>
    </row>
    <row r="3658" spans="2:6" x14ac:dyDescent="0.4">
      <c r="B3658" s="12">
        <v>7</v>
      </c>
      <c r="C3658" s="12">
        <v>2</v>
      </c>
      <c r="D3658" s="12">
        <v>124</v>
      </c>
      <c r="E3658" s="13">
        <v>1</v>
      </c>
      <c r="F3658" s="12">
        <v>134</v>
      </c>
    </row>
    <row r="3659" spans="2:6" x14ac:dyDescent="0.4">
      <c r="B3659" s="12">
        <v>7</v>
      </c>
      <c r="C3659" s="12">
        <v>2</v>
      </c>
      <c r="D3659" s="12">
        <v>125</v>
      </c>
      <c r="E3659" s="13">
        <v>1</v>
      </c>
      <c r="F3659" s="12">
        <v>134</v>
      </c>
    </row>
    <row r="3660" spans="2:6" x14ac:dyDescent="0.4">
      <c r="B3660" s="12">
        <v>7</v>
      </c>
      <c r="C3660" s="12">
        <v>2</v>
      </c>
      <c r="D3660" s="12">
        <v>126</v>
      </c>
      <c r="E3660" s="13">
        <v>1</v>
      </c>
      <c r="F3660" s="12">
        <v>135</v>
      </c>
    </row>
    <row r="3661" spans="2:6" x14ac:dyDescent="0.4">
      <c r="B3661" s="12">
        <v>7</v>
      </c>
      <c r="C3661" s="12">
        <v>2</v>
      </c>
      <c r="D3661" s="12">
        <v>127</v>
      </c>
      <c r="E3661" s="13">
        <v>1</v>
      </c>
      <c r="F3661" s="12">
        <v>135</v>
      </c>
    </row>
    <row r="3662" spans="2:6" x14ac:dyDescent="0.4">
      <c r="B3662" s="12">
        <v>7</v>
      </c>
      <c r="C3662" s="12">
        <v>2</v>
      </c>
      <c r="D3662" s="12">
        <v>128</v>
      </c>
      <c r="E3662" s="13">
        <v>1</v>
      </c>
      <c r="F3662" s="12">
        <v>136</v>
      </c>
    </row>
    <row r="3663" spans="2:6" x14ac:dyDescent="0.4">
      <c r="B3663" s="12">
        <v>7</v>
      </c>
      <c r="C3663" s="12">
        <v>2</v>
      </c>
      <c r="D3663" s="12">
        <v>129</v>
      </c>
      <c r="E3663" s="13">
        <v>1</v>
      </c>
      <c r="F3663" s="12">
        <v>136</v>
      </c>
    </row>
    <row r="3664" spans="2:6" x14ac:dyDescent="0.4">
      <c r="B3664" s="12">
        <v>7</v>
      </c>
      <c r="C3664" s="12">
        <v>2</v>
      </c>
      <c r="D3664" s="12">
        <v>130</v>
      </c>
      <c r="E3664" s="13">
        <v>1</v>
      </c>
      <c r="F3664" s="12">
        <v>137</v>
      </c>
    </row>
    <row r="3665" spans="2:6" x14ac:dyDescent="0.4">
      <c r="B3665" s="12">
        <v>7</v>
      </c>
      <c r="C3665" s="12">
        <v>2</v>
      </c>
      <c r="D3665" s="12">
        <v>131</v>
      </c>
      <c r="E3665" s="13">
        <v>1</v>
      </c>
      <c r="F3665" s="12">
        <v>137</v>
      </c>
    </row>
    <row r="3666" spans="2:6" x14ac:dyDescent="0.4">
      <c r="B3666" s="12">
        <v>7</v>
      </c>
      <c r="C3666" s="12">
        <v>2</v>
      </c>
      <c r="D3666" s="12">
        <v>132</v>
      </c>
      <c r="E3666" s="13">
        <v>1</v>
      </c>
      <c r="F3666" s="12">
        <v>138</v>
      </c>
    </row>
    <row r="3667" spans="2:6" x14ac:dyDescent="0.4">
      <c r="B3667" s="12">
        <v>7</v>
      </c>
      <c r="C3667" s="12">
        <v>2</v>
      </c>
      <c r="D3667" s="12">
        <v>133</v>
      </c>
      <c r="E3667" s="13">
        <v>1</v>
      </c>
      <c r="F3667" s="12">
        <v>138</v>
      </c>
    </row>
    <row r="3668" spans="2:6" x14ac:dyDescent="0.4">
      <c r="B3668" s="12">
        <v>7</v>
      </c>
      <c r="C3668" s="12">
        <v>2</v>
      </c>
      <c r="D3668" s="12">
        <v>134</v>
      </c>
      <c r="E3668" s="13">
        <v>1</v>
      </c>
      <c r="F3668" s="12">
        <v>139</v>
      </c>
    </row>
    <row r="3669" spans="2:6" x14ac:dyDescent="0.4">
      <c r="B3669" s="12">
        <v>7</v>
      </c>
      <c r="C3669" s="12">
        <v>2</v>
      </c>
      <c r="D3669" s="12">
        <v>135</v>
      </c>
      <c r="E3669" s="13">
        <v>1</v>
      </c>
      <c r="F3669" s="12">
        <v>139</v>
      </c>
    </row>
    <row r="3670" spans="2:6" x14ac:dyDescent="0.4">
      <c r="B3670" s="12">
        <v>7</v>
      </c>
      <c r="C3670" s="12">
        <v>2</v>
      </c>
      <c r="D3670" s="12">
        <v>136</v>
      </c>
      <c r="E3670" s="13">
        <v>1</v>
      </c>
      <c r="F3670" s="12">
        <v>140</v>
      </c>
    </row>
    <row r="3671" spans="2:6" x14ac:dyDescent="0.4">
      <c r="B3671" s="12">
        <v>7</v>
      </c>
      <c r="C3671" s="12">
        <v>2</v>
      </c>
      <c r="D3671" s="12">
        <v>137</v>
      </c>
      <c r="E3671" s="13">
        <v>1</v>
      </c>
      <c r="F3671" s="12">
        <v>140</v>
      </c>
    </row>
    <row r="3672" spans="2:6" x14ac:dyDescent="0.4">
      <c r="B3672" s="12">
        <v>7</v>
      </c>
      <c r="C3672" s="12">
        <v>2</v>
      </c>
      <c r="D3672" s="12">
        <v>138</v>
      </c>
      <c r="E3672" s="13">
        <v>1</v>
      </c>
      <c r="F3672" s="12">
        <v>141</v>
      </c>
    </row>
    <row r="3673" spans="2:6" x14ac:dyDescent="0.4">
      <c r="B3673" s="12">
        <v>7</v>
      </c>
      <c r="C3673" s="12">
        <v>2</v>
      </c>
      <c r="D3673" s="12">
        <v>139</v>
      </c>
      <c r="E3673" s="13">
        <v>1</v>
      </c>
      <c r="F3673" s="12">
        <v>141</v>
      </c>
    </row>
    <row r="3674" spans="2:6" x14ac:dyDescent="0.4">
      <c r="B3674" s="12">
        <v>7</v>
      </c>
      <c r="C3674" s="12">
        <v>2</v>
      </c>
      <c r="D3674" s="12">
        <v>140</v>
      </c>
      <c r="E3674" s="13">
        <v>1</v>
      </c>
      <c r="F3674" s="12">
        <v>142</v>
      </c>
    </row>
    <row r="3675" spans="2:6" x14ac:dyDescent="0.4">
      <c r="B3675" s="12">
        <v>7</v>
      </c>
      <c r="C3675" s="12">
        <v>2</v>
      </c>
      <c r="D3675" s="12">
        <v>141</v>
      </c>
      <c r="E3675" s="13">
        <v>1</v>
      </c>
      <c r="F3675" s="12">
        <v>142</v>
      </c>
    </row>
    <row r="3676" spans="2:6" x14ac:dyDescent="0.4">
      <c r="B3676" s="12">
        <v>7</v>
      </c>
      <c r="C3676" s="12">
        <v>2</v>
      </c>
      <c r="D3676" s="12">
        <v>142</v>
      </c>
      <c r="E3676" s="13">
        <v>1</v>
      </c>
      <c r="F3676" s="12">
        <v>143</v>
      </c>
    </row>
    <row r="3677" spans="2:6" x14ac:dyDescent="0.4">
      <c r="B3677" s="12">
        <v>7</v>
      </c>
      <c r="C3677" s="12">
        <v>2</v>
      </c>
      <c r="D3677" s="12">
        <v>143</v>
      </c>
      <c r="E3677" s="13">
        <v>1</v>
      </c>
      <c r="F3677" s="12">
        <v>143</v>
      </c>
    </row>
    <row r="3678" spans="2:6" x14ac:dyDescent="0.4">
      <c r="B3678" s="12">
        <v>7</v>
      </c>
      <c r="C3678" s="12">
        <v>2</v>
      </c>
      <c r="D3678" s="12">
        <v>144</v>
      </c>
      <c r="E3678" s="13">
        <v>1</v>
      </c>
      <c r="F3678" s="12">
        <v>144</v>
      </c>
    </row>
    <row r="3679" spans="2:6" x14ac:dyDescent="0.4">
      <c r="B3679" s="12">
        <v>7</v>
      </c>
      <c r="C3679" s="12">
        <v>2</v>
      </c>
      <c r="D3679" s="12">
        <v>145</v>
      </c>
      <c r="E3679" s="13">
        <v>1</v>
      </c>
      <c r="F3679" s="12">
        <v>144</v>
      </c>
    </row>
    <row r="3680" spans="2:6" x14ac:dyDescent="0.4">
      <c r="B3680" s="12">
        <v>7</v>
      </c>
      <c r="C3680" s="12">
        <v>2</v>
      </c>
      <c r="D3680" s="12">
        <v>146</v>
      </c>
      <c r="E3680" s="13">
        <v>1</v>
      </c>
      <c r="F3680" s="12">
        <v>145</v>
      </c>
    </row>
    <row r="3681" spans="2:6" x14ac:dyDescent="0.4">
      <c r="B3681" s="12">
        <v>7</v>
      </c>
      <c r="C3681" s="12">
        <v>2</v>
      </c>
      <c r="D3681" s="12">
        <v>147</v>
      </c>
      <c r="E3681" s="13">
        <v>1</v>
      </c>
      <c r="F3681" s="12">
        <v>145</v>
      </c>
    </row>
    <row r="3682" spans="2:6" x14ac:dyDescent="0.4">
      <c r="B3682" s="12">
        <v>7</v>
      </c>
      <c r="C3682" s="12">
        <v>2</v>
      </c>
      <c r="D3682" s="12">
        <v>148</v>
      </c>
      <c r="E3682" s="13">
        <v>1</v>
      </c>
      <c r="F3682" s="12">
        <v>146</v>
      </c>
    </row>
    <row r="3683" spans="2:6" x14ac:dyDescent="0.4">
      <c r="B3683" s="12">
        <v>7</v>
      </c>
      <c r="C3683" s="12">
        <v>2</v>
      </c>
      <c r="D3683" s="12">
        <v>149</v>
      </c>
      <c r="E3683" s="13">
        <v>1</v>
      </c>
      <c r="F3683" s="12">
        <v>146</v>
      </c>
    </row>
    <row r="3684" spans="2:6" x14ac:dyDescent="0.4">
      <c r="B3684" s="12">
        <v>7</v>
      </c>
      <c r="C3684" s="12">
        <v>2</v>
      </c>
      <c r="D3684" s="12">
        <v>150</v>
      </c>
      <c r="E3684" s="13">
        <v>1</v>
      </c>
      <c r="F3684" s="12">
        <v>147</v>
      </c>
    </row>
    <row r="3685" spans="2:6" x14ac:dyDescent="0.4">
      <c r="B3685" s="12">
        <v>7</v>
      </c>
      <c r="C3685" s="12">
        <v>2</v>
      </c>
      <c r="D3685" s="12">
        <v>151</v>
      </c>
      <c r="E3685" s="13">
        <v>1</v>
      </c>
      <c r="F3685" s="12">
        <v>147</v>
      </c>
    </row>
    <row r="3686" spans="2:6" x14ac:dyDescent="0.4">
      <c r="B3686" s="12">
        <v>7</v>
      </c>
      <c r="C3686" s="12">
        <v>2</v>
      </c>
      <c r="D3686" s="12">
        <v>152</v>
      </c>
      <c r="E3686" s="13">
        <v>1</v>
      </c>
      <c r="F3686" s="12">
        <v>148</v>
      </c>
    </row>
    <row r="3687" spans="2:6" x14ac:dyDescent="0.4">
      <c r="B3687" s="12">
        <v>7</v>
      </c>
      <c r="C3687" s="12">
        <v>2</v>
      </c>
      <c r="D3687" s="12">
        <v>153</v>
      </c>
      <c r="E3687" s="13">
        <v>1</v>
      </c>
      <c r="F3687" s="12">
        <v>148</v>
      </c>
    </row>
    <row r="3688" spans="2:6" x14ac:dyDescent="0.4">
      <c r="B3688" s="12">
        <v>7</v>
      </c>
      <c r="C3688" s="12">
        <v>2</v>
      </c>
      <c r="D3688" s="12">
        <v>154</v>
      </c>
      <c r="E3688" s="13">
        <v>1</v>
      </c>
      <c r="F3688" s="12">
        <v>149</v>
      </c>
    </row>
    <row r="3689" spans="2:6" x14ac:dyDescent="0.4">
      <c r="B3689" s="12">
        <v>7</v>
      </c>
      <c r="C3689" s="12">
        <v>2</v>
      </c>
      <c r="D3689" s="12">
        <v>155</v>
      </c>
      <c r="E3689" s="13">
        <v>1</v>
      </c>
      <c r="F3689" s="12">
        <v>149</v>
      </c>
    </row>
    <row r="3690" spans="2:6" x14ac:dyDescent="0.4">
      <c r="B3690" s="12">
        <v>7</v>
      </c>
      <c r="C3690" s="12">
        <v>2</v>
      </c>
      <c r="D3690" s="12">
        <v>156</v>
      </c>
      <c r="E3690" s="13">
        <v>1</v>
      </c>
      <c r="F3690" s="12">
        <v>150</v>
      </c>
    </row>
    <row r="3691" spans="2:6" x14ac:dyDescent="0.4">
      <c r="B3691" s="12">
        <v>7</v>
      </c>
      <c r="C3691" s="12">
        <v>2</v>
      </c>
      <c r="D3691" s="12">
        <v>157</v>
      </c>
      <c r="E3691" s="13">
        <v>1</v>
      </c>
      <c r="F3691" s="12">
        <v>150</v>
      </c>
    </row>
    <row r="3692" spans="2:6" x14ac:dyDescent="0.4">
      <c r="B3692" s="12">
        <v>7</v>
      </c>
      <c r="C3692" s="12">
        <v>2</v>
      </c>
      <c r="D3692" s="12">
        <v>158</v>
      </c>
      <c r="E3692" s="13">
        <v>1</v>
      </c>
      <c r="F3692" s="12">
        <v>151</v>
      </c>
    </row>
    <row r="3693" spans="2:6" x14ac:dyDescent="0.4">
      <c r="B3693" s="12">
        <v>7</v>
      </c>
      <c r="C3693" s="12">
        <v>2</v>
      </c>
      <c r="D3693" s="12">
        <v>159</v>
      </c>
      <c r="E3693" s="13">
        <v>1</v>
      </c>
      <c r="F3693" s="12">
        <v>151</v>
      </c>
    </row>
    <row r="3694" spans="2:6" x14ac:dyDescent="0.4">
      <c r="B3694" s="12">
        <v>7</v>
      </c>
      <c r="C3694" s="12">
        <v>2</v>
      </c>
      <c r="D3694" s="12">
        <v>160</v>
      </c>
      <c r="E3694" s="13">
        <v>1</v>
      </c>
      <c r="F3694" s="12">
        <v>152</v>
      </c>
    </row>
    <row r="3695" spans="2:6" x14ac:dyDescent="0.4">
      <c r="B3695" s="10">
        <v>7</v>
      </c>
      <c r="C3695" s="10">
        <v>3</v>
      </c>
      <c r="D3695" s="10">
        <v>1</v>
      </c>
      <c r="E3695" s="11">
        <v>0</v>
      </c>
      <c r="F3695" s="10">
        <v>0</v>
      </c>
    </row>
    <row r="3696" spans="2:6" x14ac:dyDescent="0.4">
      <c r="B3696" s="10">
        <v>7</v>
      </c>
      <c r="C3696" s="10">
        <v>3</v>
      </c>
      <c r="D3696" s="10">
        <v>2</v>
      </c>
      <c r="E3696" s="11">
        <v>1</v>
      </c>
      <c r="F3696" s="10">
        <v>0</v>
      </c>
    </row>
    <row r="3697" spans="2:6" x14ac:dyDescent="0.4">
      <c r="B3697" s="10">
        <v>7</v>
      </c>
      <c r="C3697" s="10">
        <v>3</v>
      </c>
      <c r="D3697" s="10">
        <v>3</v>
      </c>
      <c r="E3697" s="11">
        <v>1</v>
      </c>
      <c r="F3697" s="10">
        <v>1</v>
      </c>
    </row>
    <row r="3698" spans="2:6" x14ac:dyDescent="0.4">
      <c r="B3698" s="10">
        <v>7</v>
      </c>
      <c r="C3698" s="10">
        <v>3</v>
      </c>
      <c r="D3698" s="10">
        <v>4</v>
      </c>
      <c r="E3698" s="11">
        <v>1</v>
      </c>
      <c r="F3698" s="10">
        <v>2</v>
      </c>
    </row>
    <row r="3699" spans="2:6" x14ac:dyDescent="0.4">
      <c r="B3699" s="10">
        <v>7</v>
      </c>
      <c r="C3699" s="10">
        <v>3</v>
      </c>
      <c r="D3699" s="10">
        <v>5</v>
      </c>
      <c r="E3699" s="11">
        <v>1</v>
      </c>
      <c r="F3699" s="10">
        <v>3</v>
      </c>
    </row>
    <row r="3700" spans="2:6" x14ac:dyDescent="0.4">
      <c r="B3700" s="10">
        <v>7</v>
      </c>
      <c r="C3700" s="10">
        <v>3</v>
      </c>
      <c r="D3700" s="10">
        <v>6</v>
      </c>
      <c r="E3700" s="11">
        <v>2</v>
      </c>
      <c r="F3700" s="10">
        <v>4</v>
      </c>
    </row>
    <row r="3701" spans="2:6" x14ac:dyDescent="0.4">
      <c r="B3701" s="10">
        <v>7</v>
      </c>
      <c r="C3701" s="10">
        <v>3</v>
      </c>
      <c r="D3701" s="10">
        <v>7</v>
      </c>
      <c r="E3701" s="11">
        <v>1</v>
      </c>
      <c r="F3701" s="10">
        <v>6</v>
      </c>
    </row>
    <row r="3702" spans="2:6" x14ac:dyDescent="0.4">
      <c r="B3702" s="10">
        <v>7</v>
      </c>
      <c r="C3702" s="10">
        <v>3</v>
      </c>
      <c r="D3702" s="10">
        <v>8</v>
      </c>
      <c r="E3702" s="11">
        <v>2</v>
      </c>
      <c r="F3702" s="10">
        <v>7</v>
      </c>
    </row>
    <row r="3703" spans="2:6" x14ac:dyDescent="0.4">
      <c r="B3703" s="10">
        <v>7</v>
      </c>
      <c r="C3703" s="10">
        <v>3</v>
      </c>
      <c r="D3703" s="10">
        <v>9</v>
      </c>
      <c r="E3703" s="11">
        <v>3</v>
      </c>
      <c r="F3703" s="10">
        <v>9</v>
      </c>
    </row>
    <row r="3704" spans="2:6" x14ac:dyDescent="0.4">
      <c r="B3704" s="10">
        <v>7</v>
      </c>
      <c r="C3704" s="10">
        <v>3</v>
      </c>
      <c r="D3704" s="10">
        <v>10</v>
      </c>
      <c r="E3704" s="11">
        <v>2</v>
      </c>
      <c r="F3704" s="10">
        <v>12</v>
      </c>
    </row>
    <row r="3705" spans="2:6" x14ac:dyDescent="0.4">
      <c r="B3705" s="12">
        <v>7</v>
      </c>
      <c r="C3705" s="12">
        <v>3</v>
      </c>
      <c r="D3705" s="12">
        <v>11</v>
      </c>
      <c r="E3705" s="13">
        <v>2</v>
      </c>
      <c r="F3705" s="12">
        <v>14</v>
      </c>
    </row>
    <row r="3706" spans="2:6" x14ac:dyDescent="0.4">
      <c r="B3706" s="12">
        <v>7</v>
      </c>
      <c r="C3706" s="12">
        <v>3</v>
      </c>
      <c r="D3706" s="12">
        <v>12</v>
      </c>
      <c r="E3706" s="13">
        <v>3</v>
      </c>
      <c r="F3706" s="12">
        <v>16</v>
      </c>
    </row>
    <row r="3707" spans="2:6" x14ac:dyDescent="0.4">
      <c r="B3707" s="12">
        <v>7</v>
      </c>
      <c r="C3707" s="12">
        <v>3</v>
      </c>
      <c r="D3707" s="12">
        <v>13</v>
      </c>
      <c r="E3707" s="13">
        <v>3</v>
      </c>
      <c r="F3707" s="12">
        <v>19</v>
      </c>
    </row>
    <row r="3708" spans="2:6" x14ac:dyDescent="0.4">
      <c r="B3708" s="12">
        <v>7</v>
      </c>
      <c r="C3708" s="12">
        <v>3</v>
      </c>
      <c r="D3708" s="12">
        <v>14</v>
      </c>
      <c r="E3708" s="13">
        <v>4</v>
      </c>
      <c r="F3708" s="12">
        <v>23</v>
      </c>
    </row>
    <row r="3709" spans="2:6" x14ac:dyDescent="0.4">
      <c r="B3709" s="12">
        <v>7</v>
      </c>
      <c r="C3709" s="12">
        <v>3</v>
      </c>
      <c r="D3709" s="12">
        <v>15</v>
      </c>
      <c r="E3709" s="13">
        <v>4</v>
      </c>
      <c r="F3709" s="12">
        <v>27</v>
      </c>
    </row>
    <row r="3710" spans="2:6" x14ac:dyDescent="0.4">
      <c r="B3710" s="12">
        <v>7</v>
      </c>
      <c r="C3710" s="12">
        <v>3</v>
      </c>
      <c r="D3710" s="12">
        <v>16</v>
      </c>
      <c r="E3710" s="13">
        <v>3</v>
      </c>
      <c r="F3710" s="12">
        <v>31</v>
      </c>
    </row>
    <row r="3711" spans="2:6" x14ac:dyDescent="0.4">
      <c r="B3711" s="12">
        <v>7</v>
      </c>
      <c r="C3711" s="12">
        <v>3</v>
      </c>
      <c r="D3711" s="12">
        <v>17</v>
      </c>
      <c r="E3711" s="13">
        <v>3</v>
      </c>
      <c r="F3711" s="12">
        <v>35</v>
      </c>
    </row>
    <row r="3712" spans="2:6" x14ac:dyDescent="0.4">
      <c r="B3712" s="12">
        <v>7</v>
      </c>
      <c r="C3712" s="12">
        <v>3</v>
      </c>
      <c r="D3712" s="12">
        <v>18</v>
      </c>
      <c r="E3712" s="13">
        <v>3</v>
      </c>
      <c r="F3712" s="12">
        <v>37</v>
      </c>
    </row>
    <row r="3713" spans="2:6" x14ac:dyDescent="0.4">
      <c r="B3713" s="12">
        <v>7</v>
      </c>
      <c r="C3713" s="12">
        <v>3</v>
      </c>
      <c r="D3713" s="12">
        <v>19</v>
      </c>
      <c r="E3713" s="13">
        <v>3</v>
      </c>
      <c r="F3713" s="12">
        <v>39</v>
      </c>
    </row>
    <row r="3714" spans="2:6" x14ac:dyDescent="0.4">
      <c r="B3714" s="12">
        <v>7</v>
      </c>
      <c r="C3714" s="12">
        <v>3</v>
      </c>
      <c r="D3714" s="12">
        <v>20</v>
      </c>
      <c r="E3714" s="13">
        <v>3</v>
      </c>
      <c r="F3714" s="12">
        <v>41</v>
      </c>
    </row>
    <row r="3715" spans="2:6" x14ac:dyDescent="0.4">
      <c r="B3715" s="12">
        <v>7</v>
      </c>
      <c r="C3715" s="12">
        <v>3</v>
      </c>
      <c r="D3715" s="12">
        <v>21</v>
      </c>
      <c r="E3715" s="13">
        <v>2</v>
      </c>
      <c r="F3715" s="12">
        <v>44</v>
      </c>
    </row>
    <row r="3716" spans="2:6" x14ac:dyDescent="0.4">
      <c r="B3716" s="12">
        <v>7</v>
      </c>
      <c r="C3716" s="12">
        <v>3</v>
      </c>
      <c r="D3716" s="12">
        <v>22</v>
      </c>
      <c r="E3716" s="13">
        <v>2</v>
      </c>
      <c r="F3716" s="12">
        <v>46</v>
      </c>
    </row>
    <row r="3717" spans="2:6" x14ac:dyDescent="0.4">
      <c r="B3717" s="12">
        <v>7</v>
      </c>
      <c r="C3717" s="12">
        <v>3</v>
      </c>
      <c r="D3717" s="12">
        <v>23</v>
      </c>
      <c r="E3717" s="13">
        <v>2</v>
      </c>
      <c r="F3717" s="12">
        <v>48</v>
      </c>
    </row>
    <row r="3718" spans="2:6" x14ac:dyDescent="0.4">
      <c r="B3718" s="12">
        <v>7</v>
      </c>
      <c r="C3718" s="12">
        <v>3</v>
      </c>
      <c r="D3718" s="12">
        <v>24</v>
      </c>
      <c r="E3718" s="13">
        <v>2</v>
      </c>
      <c r="F3718" s="12">
        <v>50</v>
      </c>
    </row>
    <row r="3719" spans="2:6" x14ac:dyDescent="0.4">
      <c r="B3719" s="12">
        <v>7</v>
      </c>
      <c r="C3719" s="12">
        <v>3</v>
      </c>
      <c r="D3719" s="12">
        <v>25</v>
      </c>
      <c r="E3719" s="13">
        <v>2</v>
      </c>
      <c r="F3719" s="12">
        <v>52</v>
      </c>
    </row>
    <row r="3720" spans="2:6" x14ac:dyDescent="0.4">
      <c r="B3720" s="12">
        <v>7</v>
      </c>
      <c r="C3720" s="12">
        <v>3</v>
      </c>
      <c r="D3720" s="12">
        <v>26</v>
      </c>
      <c r="E3720" s="13">
        <v>2</v>
      </c>
      <c r="F3720" s="12">
        <v>54</v>
      </c>
    </row>
    <row r="3721" spans="2:6" x14ac:dyDescent="0.4">
      <c r="B3721" s="12">
        <v>7</v>
      </c>
      <c r="C3721" s="12">
        <v>3</v>
      </c>
      <c r="D3721" s="12">
        <v>27</v>
      </c>
      <c r="E3721" s="13">
        <v>2</v>
      </c>
      <c r="F3721" s="12">
        <v>56</v>
      </c>
    </row>
    <row r="3722" spans="2:6" x14ac:dyDescent="0.4">
      <c r="B3722" s="12">
        <v>7</v>
      </c>
      <c r="C3722" s="12">
        <v>3</v>
      </c>
      <c r="D3722" s="12">
        <v>28</v>
      </c>
      <c r="E3722" s="13">
        <v>2</v>
      </c>
      <c r="F3722" s="12">
        <v>58</v>
      </c>
    </row>
    <row r="3723" spans="2:6" x14ac:dyDescent="0.4">
      <c r="B3723" s="12">
        <v>7</v>
      </c>
      <c r="C3723" s="12">
        <v>3</v>
      </c>
      <c r="D3723" s="12">
        <v>29</v>
      </c>
      <c r="E3723" s="13">
        <v>2</v>
      </c>
      <c r="F3723" s="12">
        <v>60</v>
      </c>
    </row>
    <row r="3724" spans="2:6" x14ac:dyDescent="0.4">
      <c r="B3724" s="12">
        <v>7</v>
      </c>
      <c r="C3724" s="12">
        <v>3</v>
      </c>
      <c r="D3724" s="12">
        <v>30</v>
      </c>
      <c r="E3724" s="13">
        <v>2</v>
      </c>
      <c r="F3724" s="12">
        <v>61</v>
      </c>
    </row>
    <row r="3725" spans="2:6" x14ac:dyDescent="0.4">
      <c r="B3725" s="12">
        <v>7</v>
      </c>
      <c r="C3725" s="12">
        <v>3</v>
      </c>
      <c r="D3725" s="12">
        <v>31</v>
      </c>
      <c r="E3725" s="158">
        <v>2</v>
      </c>
      <c r="F3725" s="157">
        <v>62</v>
      </c>
    </row>
    <row r="3726" spans="2:6" x14ac:dyDescent="0.4">
      <c r="B3726" s="12">
        <v>7</v>
      </c>
      <c r="C3726" s="12">
        <v>3</v>
      </c>
      <c r="D3726" s="12">
        <v>32</v>
      </c>
      <c r="E3726" s="158">
        <v>2</v>
      </c>
      <c r="F3726" s="157">
        <v>64</v>
      </c>
    </row>
    <row r="3727" spans="2:6" x14ac:dyDescent="0.4">
      <c r="B3727" s="12">
        <v>7</v>
      </c>
      <c r="C3727" s="12">
        <v>3</v>
      </c>
      <c r="D3727" s="12">
        <v>33</v>
      </c>
      <c r="E3727" s="158">
        <v>2</v>
      </c>
      <c r="F3727" s="157">
        <v>66</v>
      </c>
    </row>
    <row r="3728" spans="2:6" x14ac:dyDescent="0.4">
      <c r="B3728" s="12">
        <v>7</v>
      </c>
      <c r="C3728" s="12">
        <v>3</v>
      </c>
      <c r="D3728" s="12">
        <v>34</v>
      </c>
      <c r="E3728" s="158">
        <v>2</v>
      </c>
      <c r="F3728" s="157">
        <v>68</v>
      </c>
    </row>
    <row r="3729" spans="2:6" x14ac:dyDescent="0.4">
      <c r="B3729" s="12">
        <v>7</v>
      </c>
      <c r="C3729" s="12">
        <v>3</v>
      </c>
      <c r="D3729" s="12">
        <v>35</v>
      </c>
      <c r="E3729" s="158">
        <v>2</v>
      </c>
      <c r="F3729" s="157">
        <v>69</v>
      </c>
    </row>
    <row r="3730" spans="2:6" x14ac:dyDescent="0.4">
      <c r="B3730" s="12">
        <v>7</v>
      </c>
      <c r="C3730" s="12">
        <v>3</v>
      </c>
      <c r="D3730" s="12">
        <v>36</v>
      </c>
      <c r="E3730" s="158">
        <v>1</v>
      </c>
      <c r="F3730" s="157">
        <v>70</v>
      </c>
    </row>
    <row r="3731" spans="2:6" x14ac:dyDescent="0.4">
      <c r="B3731" s="12">
        <v>7</v>
      </c>
      <c r="C3731" s="12">
        <v>3</v>
      </c>
      <c r="D3731" s="12">
        <v>37</v>
      </c>
      <c r="E3731" s="158">
        <v>1</v>
      </c>
      <c r="F3731" s="157">
        <v>72</v>
      </c>
    </row>
    <row r="3732" spans="2:6" x14ac:dyDescent="0.4">
      <c r="B3732" s="12">
        <v>7</v>
      </c>
      <c r="C3732" s="12">
        <v>3</v>
      </c>
      <c r="D3732" s="12">
        <v>38</v>
      </c>
      <c r="E3732" s="158">
        <v>1</v>
      </c>
      <c r="F3732" s="157">
        <v>73</v>
      </c>
    </row>
    <row r="3733" spans="2:6" x14ac:dyDescent="0.4">
      <c r="B3733" s="12">
        <v>7</v>
      </c>
      <c r="C3733" s="12">
        <v>3</v>
      </c>
      <c r="D3733" s="12">
        <v>39</v>
      </c>
      <c r="E3733" s="158">
        <v>1</v>
      </c>
      <c r="F3733" s="157">
        <v>75</v>
      </c>
    </row>
    <row r="3734" spans="2:6" x14ac:dyDescent="0.4">
      <c r="B3734" s="12">
        <v>7</v>
      </c>
      <c r="C3734" s="12">
        <v>3</v>
      </c>
      <c r="D3734" s="12">
        <v>40</v>
      </c>
      <c r="E3734" s="158">
        <v>1</v>
      </c>
      <c r="F3734" s="157">
        <v>76</v>
      </c>
    </row>
    <row r="3735" spans="2:6" x14ac:dyDescent="0.4">
      <c r="B3735" s="12">
        <v>7</v>
      </c>
      <c r="C3735" s="12">
        <v>3</v>
      </c>
      <c r="D3735" s="12">
        <v>41</v>
      </c>
      <c r="E3735" s="13">
        <v>1</v>
      </c>
      <c r="F3735" s="12">
        <v>77</v>
      </c>
    </row>
    <row r="3736" spans="2:6" x14ac:dyDescent="0.4">
      <c r="B3736" s="12">
        <v>7</v>
      </c>
      <c r="C3736" s="12">
        <v>3</v>
      </c>
      <c r="D3736" s="12">
        <v>42</v>
      </c>
      <c r="E3736" s="13">
        <v>1</v>
      </c>
      <c r="F3736" s="12">
        <v>79</v>
      </c>
    </row>
    <row r="3737" spans="2:6" x14ac:dyDescent="0.4">
      <c r="B3737" s="12">
        <v>7</v>
      </c>
      <c r="C3737" s="12">
        <v>3</v>
      </c>
      <c r="D3737" s="12">
        <v>43</v>
      </c>
      <c r="E3737" s="13">
        <v>1</v>
      </c>
      <c r="F3737" s="12">
        <v>80</v>
      </c>
    </row>
    <row r="3738" spans="2:6" x14ac:dyDescent="0.4">
      <c r="B3738" s="12">
        <v>7</v>
      </c>
      <c r="C3738" s="12">
        <v>3</v>
      </c>
      <c r="D3738" s="12">
        <v>44</v>
      </c>
      <c r="E3738" s="13">
        <v>1</v>
      </c>
      <c r="F3738" s="12">
        <v>82</v>
      </c>
    </row>
    <row r="3739" spans="2:6" x14ac:dyDescent="0.4">
      <c r="B3739" s="12">
        <v>7</v>
      </c>
      <c r="C3739" s="12">
        <v>3</v>
      </c>
      <c r="D3739" s="12">
        <v>45</v>
      </c>
      <c r="E3739" s="13">
        <v>1</v>
      </c>
      <c r="F3739" s="12">
        <v>83</v>
      </c>
    </row>
    <row r="3740" spans="2:6" x14ac:dyDescent="0.4">
      <c r="B3740" s="12">
        <v>7</v>
      </c>
      <c r="C3740" s="12">
        <v>3</v>
      </c>
      <c r="D3740" s="12">
        <v>46</v>
      </c>
      <c r="E3740" s="13">
        <v>1</v>
      </c>
      <c r="F3740" s="12">
        <v>84</v>
      </c>
    </row>
    <row r="3741" spans="2:6" x14ac:dyDescent="0.4">
      <c r="B3741" s="12">
        <v>7</v>
      </c>
      <c r="C3741" s="12">
        <v>3</v>
      </c>
      <c r="D3741" s="12">
        <v>47</v>
      </c>
      <c r="E3741" s="13">
        <v>1</v>
      </c>
      <c r="F3741" s="12">
        <v>85</v>
      </c>
    </row>
    <row r="3742" spans="2:6" x14ac:dyDescent="0.4">
      <c r="B3742" s="12">
        <v>7</v>
      </c>
      <c r="C3742" s="12">
        <v>3</v>
      </c>
      <c r="D3742" s="12">
        <v>48</v>
      </c>
      <c r="E3742" s="13">
        <v>1</v>
      </c>
      <c r="F3742" s="12">
        <v>87</v>
      </c>
    </row>
    <row r="3743" spans="2:6" x14ac:dyDescent="0.4">
      <c r="B3743" s="12">
        <v>7</v>
      </c>
      <c r="C3743" s="12">
        <v>3</v>
      </c>
      <c r="D3743" s="12">
        <v>49</v>
      </c>
      <c r="E3743" s="13">
        <v>1</v>
      </c>
      <c r="F3743" s="12">
        <v>88</v>
      </c>
    </row>
    <row r="3744" spans="2:6" x14ac:dyDescent="0.4">
      <c r="B3744" s="12">
        <v>7</v>
      </c>
      <c r="C3744" s="12">
        <v>3</v>
      </c>
      <c r="D3744" s="12">
        <v>50</v>
      </c>
      <c r="E3744" s="13">
        <v>1</v>
      </c>
      <c r="F3744" s="12">
        <v>89</v>
      </c>
    </row>
    <row r="3745" spans="2:6" x14ac:dyDescent="0.4">
      <c r="B3745" s="12">
        <v>7</v>
      </c>
      <c r="C3745" s="12">
        <v>3</v>
      </c>
      <c r="D3745" s="12">
        <v>51</v>
      </c>
      <c r="E3745" s="13">
        <v>1</v>
      </c>
      <c r="F3745" s="12">
        <v>90</v>
      </c>
    </row>
    <row r="3746" spans="2:6" x14ac:dyDescent="0.4">
      <c r="B3746" s="12">
        <v>7</v>
      </c>
      <c r="C3746" s="12">
        <v>3</v>
      </c>
      <c r="D3746" s="12">
        <v>52</v>
      </c>
      <c r="E3746" s="13">
        <v>1</v>
      </c>
      <c r="F3746" s="12">
        <v>91</v>
      </c>
    </row>
    <row r="3747" spans="2:6" x14ac:dyDescent="0.4">
      <c r="B3747" s="12">
        <v>7</v>
      </c>
      <c r="C3747" s="12">
        <v>3</v>
      </c>
      <c r="D3747" s="12">
        <v>53</v>
      </c>
      <c r="E3747" s="13">
        <v>1</v>
      </c>
      <c r="F3747" s="12">
        <v>91</v>
      </c>
    </row>
    <row r="3748" spans="2:6" x14ac:dyDescent="0.4">
      <c r="B3748" s="12">
        <v>7</v>
      </c>
      <c r="C3748" s="12">
        <v>3</v>
      </c>
      <c r="D3748" s="12">
        <v>54</v>
      </c>
      <c r="E3748" s="13">
        <v>1</v>
      </c>
      <c r="F3748" s="12">
        <v>92</v>
      </c>
    </row>
    <row r="3749" spans="2:6" x14ac:dyDescent="0.4">
      <c r="B3749" s="12">
        <v>7</v>
      </c>
      <c r="C3749" s="12">
        <v>3</v>
      </c>
      <c r="D3749" s="12">
        <v>55</v>
      </c>
      <c r="E3749" s="13">
        <v>1</v>
      </c>
      <c r="F3749" s="12">
        <v>93</v>
      </c>
    </row>
    <row r="3750" spans="2:6" x14ac:dyDescent="0.4">
      <c r="B3750" s="12">
        <v>7</v>
      </c>
      <c r="C3750" s="12">
        <v>3</v>
      </c>
      <c r="D3750" s="12">
        <v>56</v>
      </c>
      <c r="E3750" s="13">
        <v>1</v>
      </c>
      <c r="F3750" s="12">
        <v>94</v>
      </c>
    </row>
    <row r="3751" spans="2:6" x14ac:dyDescent="0.4">
      <c r="B3751" s="12">
        <v>7</v>
      </c>
      <c r="C3751" s="12">
        <v>3</v>
      </c>
      <c r="D3751" s="12">
        <v>57</v>
      </c>
      <c r="E3751" s="13">
        <v>1</v>
      </c>
      <c r="F3751" s="12">
        <v>95</v>
      </c>
    </row>
    <row r="3752" spans="2:6" x14ac:dyDescent="0.4">
      <c r="B3752" s="12">
        <v>7</v>
      </c>
      <c r="C3752" s="12">
        <v>3</v>
      </c>
      <c r="D3752" s="12">
        <v>58</v>
      </c>
      <c r="E3752" s="13">
        <v>1</v>
      </c>
      <c r="F3752" s="12">
        <v>95</v>
      </c>
    </row>
    <row r="3753" spans="2:6" x14ac:dyDescent="0.4">
      <c r="B3753" s="12">
        <v>7</v>
      </c>
      <c r="C3753" s="12">
        <v>3</v>
      </c>
      <c r="D3753" s="12">
        <v>59</v>
      </c>
      <c r="E3753" s="13">
        <v>1</v>
      </c>
      <c r="F3753" s="12">
        <v>96</v>
      </c>
    </row>
    <row r="3754" spans="2:6" x14ac:dyDescent="0.4">
      <c r="B3754" s="12">
        <v>7</v>
      </c>
      <c r="C3754" s="12">
        <v>3</v>
      </c>
      <c r="D3754" s="12">
        <v>60</v>
      </c>
      <c r="E3754" s="13">
        <v>1</v>
      </c>
      <c r="F3754" s="12">
        <v>97</v>
      </c>
    </row>
    <row r="3755" spans="2:6" x14ac:dyDescent="0.4">
      <c r="B3755" s="12">
        <v>7</v>
      </c>
      <c r="C3755" s="12">
        <v>3</v>
      </c>
      <c r="D3755" s="12">
        <v>61</v>
      </c>
      <c r="E3755" s="13">
        <v>1</v>
      </c>
      <c r="F3755" s="12">
        <v>97</v>
      </c>
    </row>
    <row r="3756" spans="2:6" x14ac:dyDescent="0.4">
      <c r="B3756" s="12">
        <v>7</v>
      </c>
      <c r="C3756" s="12">
        <v>3</v>
      </c>
      <c r="D3756" s="12">
        <v>62</v>
      </c>
      <c r="E3756" s="13">
        <v>1</v>
      </c>
      <c r="F3756" s="12">
        <v>98</v>
      </c>
    </row>
    <row r="3757" spans="2:6" x14ac:dyDescent="0.4">
      <c r="B3757" s="12">
        <v>7</v>
      </c>
      <c r="C3757" s="12">
        <v>3</v>
      </c>
      <c r="D3757" s="12">
        <v>63</v>
      </c>
      <c r="E3757" s="13">
        <v>1</v>
      </c>
      <c r="F3757" s="12">
        <v>98</v>
      </c>
    </row>
    <row r="3758" spans="2:6" x14ac:dyDescent="0.4">
      <c r="B3758" s="12">
        <v>7</v>
      </c>
      <c r="C3758" s="12">
        <v>3</v>
      </c>
      <c r="D3758" s="12">
        <v>64</v>
      </c>
      <c r="E3758" s="13">
        <v>1</v>
      </c>
      <c r="F3758" s="12">
        <v>99</v>
      </c>
    </row>
    <row r="3759" spans="2:6" x14ac:dyDescent="0.4">
      <c r="B3759" s="12">
        <v>7</v>
      </c>
      <c r="C3759" s="12">
        <v>3</v>
      </c>
      <c r="D3759" s="12">
        <v>65</v>
      </c>
      <c r="E3759" s="13">
        <v>1</v>
      </c>
      <c r="F3759" s="12">
        <v>99</v>
      </c>
    </row>
    <row r="3760" spans="2:6" x14ac:dyDescent="0.4">
      <c r="B3760" s="12">
        <v>7</v>
      </c>
      <c r="C3760" s="12">
        <v>3</v>
      </c>
      <c r="D3760" s="12">
        <v>66</v>
      </c>
      <c r="E3760" s="13">
        <v>1</v>
      </c>
      <c r="F3760" s="12">
        <v>99</v>
      </c>
    </row>
    <row r="3761" spans="2:6" x14ac:dyDescent="0.4">
      <c r="B3761" s="12">
        <v>7</v>
      </c>
      <c r="C3761" s="12">
        <v>3</v>
      </c>
      <c r="D3761" s="12">
        <v>67</v>
      </c>
      <c r="E3761" s="13">
        <v>1</v>
      </c>
      <c r="F3761" s="12">
        <v>100</v>
      </c>
    </row>
    <row r="3762" spans="2:6" x14ac:dyDescent="0.4">
      <c r="B3762" s="12">
        <v>7</v>
      </c>
      <c r="C3762" s="12">
        <v>3</v>
      </c>
      <c r="D3762" s="12">
        <v>68</v>
      </c>
      <c r="E3762" s="13">
        <v>1</v>
      </c>
      <c r="F3762" s="12">
        <v>100</v>
      </c>
    </row>
    <row r="3763" spans="2:6" x14ac:dyDescent="0.4">
      <c r="B3763" s="12">
        <v>7</v>
      </c>
      <c r="C3763" s="12">
        <v>3</v>
      </c>
      <c r="D3763" s="12">
        <v>69</v>
      </c>
      <c r="E3763" s="13">
        <v>1</v>
      </c>
      <c r="F3763" s="12">
        <v>101</v>
      </c>
    </row>
    <row r="3764" spans="2:6" x14ac:dyDescent="0.4">
      <c r="B3764" s="12">
        <v>7</v>
      </c>
      <c r="C3764" s="12">
        <v>3</v>
      </c>
      <c r="D3764" s="12">
        <v>70</v>
      </c>
      <c r="E3764" s="13">
        <v>1</v>
      </c>
      <c r="F3764" s="12">
        <v>101</v>
      </c>
    </row>
    <row r="3765" spans="2:6" x14ac:dyDescent="0.4">
      <c r="B3765" s="12">
        <v>7</v>
      </c>
      <c r="C3765" s="12">
        <v>3</v>
      </c>
      <c r="D3765" s="12">
        <v>71</v>
      </c>
      <c r="E3765" s="13">
        <v>1</v>
      </c>
      <c r="F3765" s="12">
        <v>101</v>
      </c>
    </row>
    <row r="3766" spans="2:6" x14ac:dyDescent="0.4">
      <c r="B3766" s="12">
        <v>7</v>
      </c>
      <c r="C3766" s="12">
        <v>3</v>
      </c>
      <c r="D3766" s="12">
        <v>72</v>
      </c>
      <c r="E3766" s="13">
        <v>1</v>
      </c>
      <c r="F3766" s="12">
        <v>101</v>
      </c>
    </row>
    <row r="3767" spans="2:6" x14ac:dyDescent="0.4">
      <c r="B3767" s="12">
        <v>7</v>
      </c>
      <c r="C3767" s="12">
        <v>3</v>
      </c>
      <c r="D3767" s="12">
        <v>73</v>
      </c>
      <c r="E3767" s="13">
        <v>1</v>
      </c>
      <c r="F3767" s="12">
        <v>102</v>
      </c>
    </row>
    <row r="3768" spans="2:6" x14ac:dyDescent="0.4">
      <c r="B3768" s="12">
        <v>7</v>
      </c>
      <c r="C3768" s="12">
        <v>3</v>
      </c>
      <c r="D3768" s="12">
        <v>74</v>
      </c>
      <c r="E3768" s="13">
        <v>1</v>
      </c>
      <c r="F3768" s="12">
        <v>102</v>
      </c>
    </row>
    <row r="3769" spans="2:6" x14ac:dyDescent="0.4">
      <c r="B3769" s="12">
        <v>7</v>
      </c>
      <c r="C3769" s="12">
        <v>3</v>
      </c>
      <c r="D3769" s="12">
        <v>75</v>
      </c>
      <c r="E3769" s="13">
        <v>1</v>
      </c>
      <c r="F3769" s="12">
        <v>102</v>
      </c>
    </row>
    <row r="3770" spans="2:6" x14ac:dyDescent="0.4">
      <c r="B3770" s="12">
        <v>7</v>
      </c>
      <c r="C3770" s="12">
        <v>3</v>
      </c>
      <c r="D3770" s="12">
        <v>76</v>
      </c>
      <c r="E3770" s="13">
        <v>1</v>
      </c>
      <c r="F3770" s="12">
        <v>102</v>
      </c>
    </row>
    <row r="3771" spans="2:6" x14ac:dyDescent="0.4">
      <c r="B3771" s="12">
        <v>7</v>
      </c>
      <c r="C3771" s="12">
        <v>3</v>
      </c>
      <c r="D3771" s="12">
        <v>77</v>
      </c>
      <c r="E3771" s="13">
        <v>1</v>
      </c>
      <c r="F3771" s="12">
        <v>102</v>
      </c>
    </row>
    <row r="3772" spans="2:6" x14ac:dyDescent="0.4">
      <c r="B3772" s="12">
        <v>7</v>
      </c>
      <c r="C3772" s="12">
        <v>3</v>
      </c>
      <c r="D3772" s="12">
        <v>78</v>
      </c>
      <c r="E3772" s="13">
        <v>1</v>
      </c>
      <c r="F3772" s="12">
        <v>103</v>
      </c>
    </row>
    <row r="3773" spans="2:6" x14ac:dyDescent="0.4">
      <c r="B3773" s="12">
        <v>7</v>
      </c>
      <c r="C3773" s="12">
        <v>3</v>
      </c>
      <c r="D3773" s="12">
        <v>79</v>
      </c>
      <c r="E3773" s="13">
        <v>1</v>
      </c>
      <c r="F3773" s="12">
        <v>103</v>
      </c>
    </row>
    <row r="3774" spans="2:6" x14ac:dyDescent="0.4">
      <c r="B3774" s="12">
        <v>7</v>
      </c>
      <c r="C3774" s="12">
        <v>3</v>
      </c>
      <c r="D3774" s="12">
        <v>80</v>
      </c>
      <c r="E3774" s="13">
        <v>1</v>
      </c>
      <c r="F3774" s="12">
        <v>103</v>
      </c>
    </row>
    <row r="3775" spans="2:6" x14ac:dyDescent="0.4">
      <c r="B3775" s="12">
        <v>7</v>
      </c>
      <c r="C3775" s="12">
        <v>3</v>
      </c>
      <c r="D3775" s="12">
        <v>81</v>
      </c>
      <c r="E3775" s="158">
        <v>1</v>
      </c>
      <c r="F3775" s="157">
        <v>103</v>
      </c>
    </row>
    <row r="3776" spans="2:6" x14ac:dyDescent="0.4">
      <c r="B3776" s="12">
        <v>7</v>
      </c>
      <c r="C3776" s="12">
        <v>3</v>
      </c>
      <c r="D3776" s="12">
        <v>82</v>
      </c>
      <c r="E3776" s="158">
        <v>1</v>
      </c>
      <c r="F3776" s="157">
        <v>103</v>
      </c>
    </row>
    <row r="3777" spans="2:6" x14ac:dyDescent="0.4">
      <c r="B3777" s="12">
        <v>7</v>
      </c>
      <c r="C3777" s="12">
        <v>3</v>
      </c>
      <c r="D3777" s="12">
        <v>83</v>
      </c>
      <c r="E3777" s="158">
        <v>1</v>
      </c>
      <c r="F3777" s="157">
        <v>103</v>
      </c>
    </row>
    <row r="3778" spans="2:6" x14ac:dyDescent="0.4">
      <c r="B3778" s="12">
        <v>7</v>
      </c>
      <c r="C3778" s="12">
        <v>3</v>
      </c>
      <c r="D3778" s="12">
        <v>84</v>
      </c>
      <c r="E3778" s="158">
        <v>1</v>
      </c>
      <c r="F3778" s="157">
        <v>103</v>
      </c>
    </row>
    <row r="3779" spans="2:6" x14ac:dyDescent="0.4">
      <c r="B3779" s="12">
        <v>7</v>
      </c>
      <c r="C3779" s="12">
        <v>3</v>
      </c>
      <c r="D3779" s="12">
        <v>85</v>
      </c>
      <c r="E3779" s="158">
        <v>1</v>
      </c>
      <c r="F3779" s="157">
        <v>103</v>
      </c>
    </row>
    <row r="3780" spans="2:6" x14ac:dyDescent="0.4">
      <c r="B3780" s="12">
        <v>7</v>
      </c>
      <c r="C3780" s="12">
        <v>3</v>
      </c>
      <c r="D3780" s="12">
        <v>86</v>
      </c>
      <c r="E3780" s="158">
        <v>1</v>
      </c>
      <c r="F3780" s="157">
        <v>103</v>
      </c>
    </row>
    <row r="3781" spans="2:6" x14ac:dyDescent="0.4">
      <c r="B3781" s="12">
        <v>7</v>
      </c>
      <c r="C3781" s="12">
        <v>3</v>
      </c>
      <c r="D3781" s="12">
        <v>87</v>
      </c>
      <c r="E3781" s="158">
        <v>1</v>
      </c>
      <c r="F3781" s="157">
        <v>103</v>
      </c>
    </row>
    <row r="3782" spans="2:6" x14ac:dyDescent="0.4">
      <c r="B3782" s="12">
        <v>7</v>
      </c>
      <c r="C3782" s="12">
        <v>3</v>
      </c>
      <c r="D3782" s="12">
        <v>88</v>
      </c>
      <c r="E3782" s="158">
        <v>1</v>
      </c>
      <c r="F3782" s="157">
        <v>103</v>
      </c>
    </row>
    <row r="3783" spans="2:6" x14ac:dyDescent="0.4">
      <c r="B3783" s="12">
        <v>7</v>
      </c>
      <c r="C3783" s="12">
        <v>3</v>
      </c>
      <c r="D3783" s="12">
        <v>89</v>
      </c>
      <c r="E3783" s="158">
        <v>1</v>
      </c>
      <c r="F3783" s="157">
        <v>104</v>
      </c>
    </row>
    <row r="3784" spans="2:6" x14ac:dyDescent="0.4">
      <c r="B3784" s="12">
        <v>7</v>
      </c>
      <c r="C3784" s="12">
        <v>3</v>
      </c>
      <c r="D3784" s="12">
        <v>90</v>
      </c>
      <c r="E3784" s="158">
        <v>1</v>
      </c>
      <c r="F3784" s="157">
        <v>104</v>
      </c>
    </row>
    <row r="3785" spans="2:6" x14ac:dyDescent="0.4">
      <c r="B3785" s="12">
        <v>7</v>
      </c>
      <c r="C3785" s="12">
        <v>3</v>
      </c>
      <c r="D3785" s="12">
        <v>91</v>
      </c>
      <c r="E3785" s="13">
        <v>1</v>
      </c>
      <c r="F3785" s="12">
        <v>104</v>
      </c>
    </row>
    <row r="3786" spans="2:6" x14ac:dyDescent="0.4">
      <c r="B3786" s="12">
        <v>7</v>
      </c>
      <c r="C3786" s="12">
        <v>3</v>
      </c>
      <c r="D3786" s="12">
        <v>92</v>
      </c>
      <c r="E3786" s="13">
        <v>1</v>
      </c>
      <c r="F3786" s="12">
        <v>104</v>
      </c>
    </row>
    <row r="3787" spans="2:6" x14ac:dyDescent="0.4">
      <c r="B3787" s="12">
        <v>7</v>
      </c>
      <c r="C3787" s="12">
        <v>3</v>
      </c>
      <c r="D3787" s="12">
        <v>93</v>
      </c>
      <c r="E3787" s="13">
        <v>1</v>
      </c>
      <c r="F3787" s="12">
        <v>104</v>
      </c>
    </row>
    <row r="3788" spans="2:6" x14ac:dyDescent="0.4">
      <c r="B3788" s="12">
        <v>7</v>
      </c>
      <c r="C3788" s="12">
        <v>3</v>
      </c>
      <c r="D3788" s="12">
        <v>94</v>
      </c>
      <c r="E3788" s="13">
        <v>1</v>
      </c>
      <c r="F3788" s="12">
        <v>104</v>
      </c>
    </row>
    <row r="3789" spans="2:6" x14ac:dyDescent="0.4">
      <c r="B3789" s="12">
        <v>7</v>
      </c>
      <c r="C3789" s="12">
        <v>3</v>
      </c>
      <c r="D3789" s="12">
        <v>95</v>
      </c>
      <c r="E3789" s="13">
        <v>1</v>
      </c>
      <c r="F3789" s="12">
        <v>104</v>
      </c>
    </row>
    <row r="3790" spans="2:6" x14ac:dyDescent="0.4">
      <c r="B3790" s="12">
        <v>7</v>
      </c>
      <c r="C3790" s="12">
        <v>3</v>
      </c>
      <c r="D3790" s="12">
        <v>96</v>
      </c>
      <c r="E3790" s="13">
        <v>1</v>
      </c>
      <c r="F3790" s="12">
        <v>104</v>
      </c>
    </row>
    <row r="3791" spans="2:6" x14ac:dyDescent="0.4">
      <c r="B3791" s="12">
        <v>7</v>
      </c>
      <c r="C3791" s="12">
        <v>3</v>
      </c>
      <c r="D3791" s="12">
        <v>97</v>
      </c>
      <c r="E3791" s="13">
        <v>1</v>
      </c>
      <c r="F3791" s="12">
        <v>104</v>
      </c>
    </row>
    <row r="3792" spans="2:6" x14ac:dyDescent="0.4">
      <c r="B3792" s="12">
        <v>7</v>
      </c>
      <c r="C3792" s="12">
        <v>3</v>
      </c>
      <c r="D3792" s="12">
        <v>98</v>
      </c>
      <c r="E3792" s="13">
        <v>1</v>
      </c>
      <c r="F3792" s="12">
        <v>104</v>
      </c>
    </row>
    <row r="3793" spans="2:6" x14ac:dyDescent="0.4">
      <c r="B3793" s="12">
        <v>7</v>
      </c>
      <c r="C3793" s="12">
        <v>3</v>
      </c>
      <c r="D3793" s="12">
        <v>99</v>
      </c>
      <c r="E3793" s="13">
        <v>1</v>
      </c>
      <c r="F3793" s="12">
        <v>104</v>
      </c>
    </row>
    <row r="3794" spans="2:6" x14ac:dyDescent="0.4">
      <c r="B3794" s="12">
        <v>7</v>
      </c>
      <c r="C3794" s="12">
        <v>3</v>
      </c>
      <c r="D3794" s="12">
        <v>100</v>
      </c>
      <c r="E3794" s="13">
        <v>1</v>
      </c>
      <c r="F3794" s="12">
        <v>104</v>
      </c>
    </row>
    <row r="3795" spans="2:6" x14ac:dyDescent="0.4">
      <c r="B3795" s="12">
        <v>7</v>
      </c>
      <c r="C3795" s="12">
        <v>3</v>
      </c>
      <c r="D3795" s="12">
        <v>101</v>
      </c>
      <c r="E3795" s="13">
        <v>1</v>
      </c>
      <c r="F3795" s="12">
        <v>104</v>
      </c>
    </row>
    <row r="3796" spans="2:6" x14ac:dyDescent="0.4">
      <c r="B3796" s="12">
        <v>7</v>
      </c>
      <c r="C3796" s="12">
        <v>3</v>
      </c>
      <c r="D3796" s="12">
        <v>102</v>
      </c>
      <c r="E3796" s="13">
        <v>1</v>
      </c>
      <c r="F3796" s="12">
        <v>105</v>
      </c>
    </row>
    <row r="3797" spans="2:6" x14ac:dyDescent="0.4">
      <c r="B3797" s="12">
        <v>7</v>
      </c>
      <c r="C3797" s="12">
        <v>3</v>
      </c>
      <c r="D3797" s="12">
        <v>103</v>
      </c>
      <c r="E3797" s="13">
        <v>1</v>
      </c>
      <c r="F3797" s="12">
        <v>106</v>
      </c>
    </row>
    <row r="3798" spans="2:6" x14ac:dyDescent="0.4">
      <c r="B3798" s="12">
        <v>7</v>
      </c>
      <c r="C3798" s="12">
        <v>3</v>
      </c>
      <c r="D3798" s="12">
        <v>104</v>
      </c>
      <c r="E3798" s="13">
        <v>1</v>
      </c>
      <c r="F3798" s="12">
        <v>107</v>
      </c>
    </row>
    <row r="3799" spans="2:6" x14ac:dyDescent="0.4">
      <c r="B3799" s="12">
        <v>7</v>
      </c>
      <c r="C3799" s="12">
        <v>3</v>
      </c>
      <c r="D3799" s="12">
        <v>105</v>
      </c>
      <c r="E3799" s="13">
        <v>1</v>
      </c>
      <c r="F3799" s="12">
        <v>108</v>
      </c>
    </row>
    <row r="3800" spans="2:6" x14ac:dyDescent="0.4">
      <c r="B3800" s="12">
        <v>7</v>
      </c>
      <c r="C3800" s="12">
        <v>3</v>
      </c>
      <c r="D3800" s="12">
        <v>106</v>
      </c>
      <c r="E3800" s="13">
        <v>1</v>
      </c>
      <c r="F3800" s="12">
        <v>109</v>
      </c>
    </row>
    <row r="3801" spans="2:6" x14ac:dyDescent="0.4">
      <c r="B3801" s="12">
        <v>7</v>
      </c>
      <c r="C3801" s="12">
        <v>3</v>
      </c>
      <c r="D3801" s="12">
        <v>107</v>
      </c>
      <c r="E3801" s="13">
        <v>1</v>
      </c>
      <c r="F3801" s="12">
        <v>110</v>
      </c>
    </row>
    <row r="3802" spans="2:6" x14ac:dyDescent="0.4">
      <c r="B3802" s="12">
        <v>7</v>
      </c>
      <c r="C3802" s="12">
        <v>3</v>
      </c>
      <c r="D3802" s="12">
        <v>108</v>
      </c>
      <c r="E3802" s="13">
        <v>1</v>
      </c>
      <c r="F3802" s="12">
        <v>111</v>
      </c>
    </row>
    <row r="3803" spans="2:6" x14ac:dyDescent="0.4">
      <c r="B3803" s="12">
        <v>7</v>
      </c>
      <c r="C3803" s="12">
        <v>3</v>
      </c>
      <c r="D3803" s="12">
        <v>109</v>
      </c>
      <c r="E3803" s="13">
        <v>1</v>
      </c>
      <c r="F3803" s="12">
        <v>112</v>
      </c>
    </row>
    <row r="3804" spans="2:6" x14ac:dyDescent="0.4">
      <c r="B3804" s="12">
        <v>7</v>
      </c>
      <c r="C3804" s="12">
        <v>3</v>
      </c>
      <c r="D3804" s="12">
        <v>110</v>
      </c>
      <c r="E3804" s="13">
        <v>1</v>
      </c>
      <c r="F3804" s="12">
        <v>113</v>
      </c>
    </row>
    <row r="3805" spans="2:6" x14ac:dyDescent="0.4">
      <c r="B3805" s="12">
        <v>7</v>
      </c>
      <c r="C3805" s="12">
        <v>3</v>
      </c>
      <c r="D3805" s="12">
        <v>111</v>
      </c>
      <c r="E3805" s="13">
        <v>1</v>
      </c>
      <c r="F3805" s="12">
        <v>114</v>
      </c>
    </row>
    <row r="3806" spans="2:6" x14ac:dyDescent="0.4">
      <c r="B3806" s="12">
        <v>7</v>
      </c>
      <c r="C3806" s="12">
        <v>3</v>
      </c>
      <c r="D3806" s="12">
        <v>112</v>
      </c>
      <c r="E3806" s="13">
        <v>1</v>
      </c>
      <c r="F3806" s="12">
        <v>115</v>
      </c>
    </row>
    <row r="3807" spans="2:6" x14ac:dyDescent="0.4">
      <c r="B3807" s="12">
        <v>7</v>
      </c>
      <c r="C3807" s="12">
        <v>3</v>
      </c>
      <c r="D3807" s="12">
        <v>113</v>
      </c>
      <c r="E3807" s="13">
        <v>1</v>
      </c>
      <c r="F3807" s="12">
        <v>116</v>
      </c>
    </row>
    <row r="3808" spans="2:6" x14ac:dyDescent="0.4">
      <c r="B3808" s="12">
        <v>7</v>
      </c>
      <c r="C3808" s="12">
        <v>3</v>
      </c>
      <c r="D3808" s="12">
        <v>114</v>
      </c>
      <c r="E3808" s="13">
        <v>1</v>
      </c>
      <c r="F3808" s="12">
        <v>117</v>
      </c>
    </row>
    <row r="3809" spans="2:6" x14ac:dyDescent="0.4">
      <c r="B3809" s="12">
        <v>7</v>
      </c>
      <c r="C3809" s="12">
        <v>3</v>
      </c>
      <c r="D3809" s="12">
        <v>115</v>
      </c>
      <c r="E3809" s="13">
        <v>1</v>
      </c>
      <c r="F3809" s="12">
        <v>118</v>
      </c>
    </row>
    <row r="3810" spans="2:6" x14ac:dyDescent="0.4">
      <c r="B3810" s="12">
        <v>7</v>
      </c>
      <c r="C3810" s="12">
        <v>3</v>
      </c>
      <c r="D3810" s="12">
        <v>116</v>
      </c>
      <c r="E3810" s="13">
        <v>1</v>
      </c>
      <c r="F3810" s="12">
        <v>119</v>
      </c>
    </row>
    <row r="3811" spans="2:6" x14ac:dyDescent="0.4">
      <c r="B3811" s="12">
        <v>7</v>
      </c>
      <c r="C3811" s="12">
        <v>3</v>
      </c>
      <c r="D3811" s="12">
        <v>117</v>
      </c>
      <c r="E3811" s="13">
        <v>1</v>
      </c>
      <c r="F3811" s="12">
        <v>120</v>
      </c>
    </row>
    <row r="3812" spans="2:6" x14ac:dyDescent="0.4">
      <c r="B3812" s="12">
        <v>7</v>
      </c>
      <c r="C3812" s="12">
        <v>3</v>
      </c>
      <c r="D3812" s="12">
        <v>118</v>
      </c>
      <c r="E3812" s="13">
        <v>1</v>
      </c>
      <c r="F3812" s="12">
        <v>121</v>
      </c>
    </row>
    <row r="3813" spans="2:6" x14ac:dyDescent="0.4">
      <c r="B3813" s="12">
        <v>7</v>
      </c>
      <c r="C3813" s="12">
        <v>3</v>
      </c>
      <c r="D3813" s="12">
        <v>119</v>
      </c>
      <c r="E3813" s="13">
        <v>1</v>
      </c>
      <c r="F3813" s="12">
        <v>122</v>
      </c>
    </row>
    <row r="3814" spans="2:6" x14ac:dyDescent="0.4">
      <c r="B3814" s="12">
        <v>7</v>
      </c>
      <c r="C3814" s="12">
        <v>3</v>
      </c>
      <c r="D3814" s="12">
        <v>120</v>
      </c>
      <c r="E3814" s="13">
        <v>1</v>
      </c>
      <c r="F3814" s="12">
        <v>123</v>
      </c>
    </row>
    <row r="3815" spans="2:6" x14ac:dyDescent="0.4">
      <c r="B3815" s="12">
        <v>7</v>
      </c>
      <c r="C3815" s="12">
        <v>3</v>
      </c>
      <c r="D3815" s="12">
        <v>121</v>
      </c>
      <c r="E3815" s="13">
        <v>1</v>
      </c>
      <c r="F3815" s="12">
        <v>124</v>
      </c>
    </row>
    <row r="3816" spans="2:6" x14ac:dyDescent="0.4">
      <c r="B3816" s="12">
        <v>7</v>
      </c>
      <c r="C3816" s="12">
        <v>3</v>
      </c>
      <c r="D3816" s="12">
        <v>122</v>
      </c>
      <c r="E3816" s="13">
        <v>1</v>
      </c>
      <c r="F3816" s="12">
        <v>125</v>
      </c>
    </row>
    <row r="3817" spans="2:6" x14ac:dyDescent="0.4">
      <c r="B3817" s="12">
        <v>7</v>
      </c>
      <c r="C3817" s="12">
        <v>3</v>
      </c>
      <c r="D3817" s="12">
        <v>123</v>
      </c>
      <c r="E3817" s="13">
        <v>1</v>
      </c>
      <c r="F3817" s="12">
        <v>126</v>
      </c>
    </row>
    <row r="3818" spans="2:6" x14ac:dyDescent="0.4">
      <c r="B3818" s="12">
        <v>7</v>
      </c>
      <c r="C3818" s="12">
        <v>3</v>
      </c>
      <c r="D3818" s="12">
        <v>124</v>
      </c>
      <c r="E3818" s="13">
        <v>1</v>
      </c>
      <c r="F3818" s="12">
        <v>127</v>
      </c>
    </row>
    <row r="3819" spans="2:6" x14ac:dyDescent="0.4">
      <c r="B3819" s="12">
        <v>7</v>
      </c>
      <c r="C3819" s="12">
        <v>3</v>
      </c>
      <c r="D3819" s="12">
        <v>125</v>
      </c>
      <c r="E3819" s="13">
        <v>1</v>
      </c>
      <c r="F3819" s="12">
        <v>128</v>
      </c>
    </row>
    <row r="3820" spans="2:6" x14ac:dyDescent="0.4">
      <c r="B3820" s="12">
        <v>7</v>
      </c>
      <c r="C3820" s="12">
        <v>3</v>
      </c>
      <c r="D3820" s="12">
        <v>126</v>
      </c>
      <c r="E3820" s="13">
        <v>1</v>
      </c>
      <c r="F3820" s="12">
        <v>129</v>
      </c>
    </row>
    <row r="3821" spans="2:6" x14ac:dyDescent="0.4">
      <c r="B3821" s="12">
        <v>7</v>
      </c>
      <c r="C3821" s="12">
        <v>3</v>
      </c>
      <c r="D3821" s="12">
        <v>127</v>
      </c>
      <c r="E3821" s="13">
        <v>1</v>
      </c>
      <c r="F3821" s="12">
        <v>130</v>
      </c>
    </row>
    <row r="3822" spans="2:6" x14ac:dyDescent="0.4">
      <c r="B3822" s="12">
        <v>7</v>
      </c>
      <c r="C3822" s="12">
        <v>3</v>
      </c>
      <c r="D3822" s="12">
        <v>128</v>
      </c>
      <c r="E3822" s="13">
        <v>1</v>
      </c>
      <c r="F3822" s="12">
        <v>131</v>
      </c>
    </row>
    <row r="3823" spans="2:6" x14ac:dyDescent="0.4">
      <c r="B3823" s="12">
        <v>7</v>
      </c>
      <c r="C3823" s="12">
        <v>3</v>
      </c>
      <c r="D3823" s="12">
        <v>129</v>
      </c>
      <c r="E3823" s="13">
        <v>1</v>
      </c>
      <c r="F3823" s="12">
        <v>132</v>
      </c>
    </row>
    <row r="3824" spans="2:6" x14ac:dyDescent="0.4">
      <c r="B3824" s="12">
        <v>7</v>
      </c>
      <c r="C3824" s="12">
        <v>3</v>
      </c>
      <c r="D3824" s="12">
        <v>130</v>
      </c>
      <c r="E3824" s="13">
        <v>1</v>
      </c>
      <c r="F3824" s="12">
        <v>133</v>
      </c>
    </row>
    <row r="3825" spans="2:6" x14ac:dyDescent="0.4">
      <c r="B3825" s="12">
        <v>7</v>
      </c>
      <c r="C3825" s="12">
        <v>3</v>
      </c>
      <c r="D3825" s="12">
        <v>131</v>
      </c>
      <c r="E3825" s="158">
        <v>1</v>
      </c>
      <c r="F3825" s="157">
        <v>134</v>
      </c>
    </row>
    <row r="3826" spans="2:6" x14ac:dyDescent="0.4">
      <c r="B3826" s="12">
        <v>7</v>
      </c>
      <c r="C3826" s="12">
        <v>3</v>
      </c>
      <c r="D3826" s="12">
        <v>132</v>
      </c>
      <c r="E3826" s="158">
        <v>1</v>
      </c>
      <c r="F3826" s="157">
        <v>135</v>
      </c>
    </row>
    <row r="3827" spans="2:6" x14ac:dyDescent="0.4">
      <c r="B3827" s="12">
        <v>7</v>
      </c>
      <c r="C3827" s="12">
        <v>3</v>
      </c>
      <c r="D3827" s="12">
        <v>133</v>
      </c>
      <c r="E3827" s="158">
        <v>1</v>
      </c>
      <c r="F3827" s="157">
        <v>136</v>
      </c>
    </row>
    <row r="3828" spans="2:6" x14ac:dyDescent="0.4">
      <c r="B3828" s="12">
        <v>7</v>
      </c>
      <c r="C3828" s="12">
        <v>3</v>
      </c>
      <c r="D3828" s="12">
        <v>134</v>
      </c>
      <c r="E3828" s="158">
        <v>1</v>
      </c>
      <c r="F3828" s="157">
        <v>137</v>
      </c>
    </row>
    <row r="3829" spans="2:6" x14ac:dyDescent="0.4">
      <c r="B3829" s="12">
        <v>7</v>
      </c>
      <c r="C3829" s="12">
        <v>3</v>
      </c>
      <c r="D3829" s="12">
        <v>135</v>
      </c>
      <c r="E3829" s="158">
        <v>1</v>
      </c>
      <c r="F3829" s="157">
        <v>138</v>
      </c>
    </row>
    <row r="3830" spans="2:6" x14ac:dyDescent="0.4">
      <c r="B3830" s="12">
        <v>7</v>
      </c>
      <c r="C3830" s="12">
        <v>3</v>
      </c>
      <c r="D3830" s="12">
        <v>136</v>
      </c>
      <c r="E3830" s="158">
        <v>1</v>
      </c>
      <c r="F3830" s="157">
        <v>139</v>
      </c>
    </row>
    <row r="3831" spans="2:6" x14ac:dyDescent="0.4">
      <c r="B3831" s="12">
        <v>7</v>
      </c>
      <c r="C3831" s="12">
        <v>3</v>
      </c>
      <c r="D3831" s="12">
        <v>137</v>
      </c>
      <c r="E3831" s="158">
        <v>1</v>
      </c>
      <c r="F3831" s="157">
        <v>140</v>
      </c>
    </row>
    <row r="3832" spans="2:6" x14ac:dyDescent="0.4">
      <c r="B3832" s="12">
        <v>7</v>
      </c>
      <c r="C3832" s="12">
        <v>3</v>
      </c>
      <c r="D3832" s="12">
        <v>138</v>
      </c>
      <c r="E3832" s="158">
        <v>1</v>
      </c>
      <c r="F3832" s="157">
        <v>141</v>
      </c>
    </row>
    <row r="3833" spans="2:6" x14ac:dyDescent="0.4">
      <c r="B3833" s="12">
        <v>7</v>
      </c>
      <c r="C3833" s="12">
        <v>3</v>
      </c>
      <c r="D3833" s="12">
        <v>139</v>
      </c>
      <c r="E3833" s="158">
        <v>1</v>
      </c>
      <c r="F3833" s="157">
        <v>142</v>
      </c>
    </row>
    <row r="3834" spans="2:6" x14ac:dyDescent="0.4">
      <c r="B3834" s="12">
        <v>7</v>
      </c>
      <c r="C3834" s="12">
        <v>3</v>
      </c>
      <c r="D3834" s="12">
        <v>140</v>
      </c>
      <c r="E3834" s="158">
        <v>1</v>
      </c>
      <c r="F3834" s="157">
        <v>143</v>
      </c>
    </row>
    <row r="3835" spans="2:6" x14ac:dyDescent="0.4">
      <c r="B3835" s="12">
        <v>7</v>
      </c>
      <c r="C3835" s="12">
        <v>3</v>
      </c>
      <c r="D3835" s="12">
        <v>141</v>
      </c>
      <c r="E3835" s="158">
        <v>1</v>
      </c>
      <c r="F3835" s="157">
        <v>144</v>
      </c>
    </row>
    <row r="3836" spans="2:6" x14ac:dyDescent="0.4">
      <c r="B3836" s="12">
        <v>7</v>
      </c>
      <c r="C3836" s="12">
        <v>3</v>
      </c>
      <c r="D3836" s="12">
        <v>142</v>
      </c>
      <c r="E3836" s="13">
        <v>1</v>
      </c>
      <c r="F3836" s="12">
        <v>145</v>
      </c>
    </row>
    <row r="3837" spans="2:6" x14ac:dyDescent="0.4">
      <c r="B3837" s="12">
        <v>7</v>
      </c>
      <c r="C3837" s="12">
        <v>3</v>
      </c>
      <c r="D3837" s="12">
        <v>143</v>
      </c>
      <c r="E3837" s="13">
        <v>1</v>
      </c>
      <c r="F3837" s="12">
        <v>146</v>
      </c>
    </row>
    <row r="3838" spans="2:6" x14ac:dyDescent="0.4">
      <c r="B3838" s="12">
        <v>7</v>
      </c>
      <c r="C3838" s="12">
        <v>3</v>
      </c>
      <c r="D3838" s="12">
        <v>144</v>
      </c>
      <c r="E3838" s="13">
        <v>1</v>
      </c>
      <c r="F3838" s="12">
        <v>147</v>
      </c>
    </row>
    <row r="3839" spans="2:6" x14ac:dyDescent="0.4">
      <c r="B3839" s="12">
        <v>7</v>
      </c>
      <c r="C3839" s="12">
        <v>3</v>
      </c>
      <c r="D3839" s="12">
        <v>145</v>
      </c>
      <c r="E3839" s="13">
        <v>1</v>
      </c>
      <c r="F3839" s="12">
        <v>148</v>
      </c>
    </row>
    <row r="3840" spans="2:6" x14ac:dyDescent="0.4">
      <c r="B3840" s="12">
        <v>7</v>
      </c>
      <c r="C3840" s="12">
        <v>3</v>
      </c>
      <c r="D3840" s="12">
        <v>146</v>
      </c>
      <c r="E3840" s="13">
        <v>1</v>
      </c>
      <c r="F3840" s="12">
        <v>149</v>
      </c>
    </row>
    <row r="3841" spans="2:6" x14ac:dyDescent="0.4">
      <c r="B3841" s="12">
        <v>7</v>
      </c>
      <c r="C3841" s="12">
        <v>3</v>
      </c>
      <c r="D3841" s="12">
        <v>147</v>
      </c>
      <c r="E3841" s="13">
        <v>1</v>
      </c>
      <c r="F3841" s="12">
        <v>150</v>
      </c>
    </row>
    <row r="3842" spans="2:6" x14ac:dyDescent="0.4">
      <c r="B3842" s="12">
        <v>7</v>
      </c>
      <c r="C3842" s="12">
        <v>3</v>
      </c>
      <c r="D3842" s="12">
        <v>148</v>
      </c>
      <c r="E3842" s="13">
        <v>1</v>
      </c>
      <c r="F3842" s="12">
        <v>151</v>
      </c>
    </row>
    <row r="3843" spans="2:6" x14ac:dyDescent="0.4">
      <c r="B3843" s="12">
        <v>7</v>
      </c>
      <c r="C3843" s="12">
        <v>3</v>
      </c>
      <c r="D3843" s="12">
        <v>149</v>
      </c>
      <c r="E3843" s="13">
        <v>1</v>
      </c>
      <c r="F3843" s="12">
        <v>152</v>
      </c>
    </row>
    <row r="3844" spans="2:6" x14ac:dyDescent="0.4">
      <c r="B3844" s="12">
        <v>7</v>
      </c>
      <c r="C3844" s="12">
        <v>3</v>
      </c>
      <c r="D3844" s="12">
        <v>150</v>
      </c>
      <c r="E3844" s="13">
        <v>1</v>
      </c>
      <c r="F3844" s="12">
        <v>153</v>
      </c>
    </row>
    <row r="3845" spans="2:6" x14ac:dyDescent="0.4">
      <c r="B3845" s="12">
        <v>7</v>
      </c>
      <c r="C3845" s="12">
        <v>3</v>
      </c>
      <c r="D3845" s="12">
        <v>151</v>
      </c>
      <c r="E3845" s="13">
        <v>1</v>
      </c>
      <c r="F3845" s="12">
        <v>154</v>
      </c>
    </row>
    <row r="3846" spans="2:6" x14ac:dyDescent="0.4">
      <c r="B3846" s="12">
        <v>7</v>
      </c>
      <c r="C3846" s="12">
        <v>3</v>
      </c>
      <c r="D3846" s="12">
        <v>152</v>
      </c>
      <c r="E3846" s="13">
        <v>1</v>
      </c>
      <c r="F3846" s="12">
        <v>155</v>
      </c>
    </row>
    <row r="3847" spans="2:6" x14ac:dyDescent="0.4">
      <c r="B3847" s="12">
        <v>7</v>
      </c>
      <c r="C3847" s="12">
        <v>3</v>
      </c>
      <c r="D3847" s="12">
        <v>153</v>
      </c>
      <c r="E3847" s="13">
        <v>1</v>
      </c>
      <c r="F3847" s="12">
        <v>156</v>
      </c>
    </row>
    <row r="3848" spans="2:6" x14ac:dyDescent="0.4">
      <c r="B3848" s="12">
        <v>7</v>
      </c>
      <c r="C3848" s="12">
        <v>3</v>
      </c>
      <c r="D3848" s="12">
        <v>154</v>
      </c>
      <c r="E3848" s="13">
        <v>1</v>
      </c>
      <c r="F3848" s="12">
        <v>157</v>
      </c>
    </row>
    <row r="3849" spans="2:6" x14ac:dyDescent="0.4">
      <c r="B3849" s="12">
        <v>7</v>
      </c>
      <c r="C3849" s="12">
        <v>3</v>
      </c>
      <c r="D3849" s="12">
        <v>155</v>
      </c>
      <c r="E3849" s="13">
        <v>1</v>
      </c>
      <c r="F3849" s="12">
        <v>158</v>
      </c>
    </row>
    <row r="3850" spans="2:6" x14ac:dyDescent="0.4">
      <c r="B3850" s="12">
        <v>7</v>
      </c>
      <c r="C3850" s="12">
        <v>3</v>
      </c>
      <c r="D3850" s="12">
        <v>156</v>
      </c>
      <c r="E3850" s="13">
        <v>1</v>
      </c>
      <c r="F3850" s="12">
        <v>159</v>
      </c>
    </row>
    <row r="3851" spans="2:6" x14ac:dyDescent="0.4">
      <c r="B3851" s="12">
        <v>7</v>
      </c>
      <c r="C3851" s="12">
        <v>3</v>
      </c>
      <c r="D3851" s="12">
        <v>157</v>
      </c>
      <c r="E3851" s="13">
        <v>1</v>
      </c>
      <c r="F3851" s="12">
        <v>160</v>
      </c>
    </row>
    <row r="3852" spans="2:6" x14ac:dyDescent="0.4">
      <c r="B3852" s="12">
        <v>7</v>
      </c>
      <c r="C3852" s="12">
        <v>3</v>
      </c>
      <c r="D3852" s="12">
        <v>158</v>
      </c>
      <c r="E3852" s="13">
        <v>1</v>
      </c>
      <c r="F3852" s="12">
        <v>161</v>
      </c>
    </row>
    <row r="3853" spans="2:6" x14ac:dyDescent="0.4">
      <c r="B3853" s="12">
        <v>7</v>
      </c>
      <c r="C3853" s="12">
        <v>3</v>
      </c>
      <c r="D3853" s="12">
        <v>159</v>
      </c>
      <c r="E3853" s="13">
        <v>1</v>
      </c>
      <c r="F3853" s="12">
        <v>162</v>
      </c>
    </row>
    <row r="3854" spans="2:6" x14ac:dyDescent="0.4">
      <c r="B3854" s="12">
        <v>7</v>
      </c>
      <c r="C3854" s="12">
        <v>3</v>
      </c>
      <c r="D3854" s="12">
        <v>160</v>
      </c>
      <c r="E3854" s="13">
        <v>1</v>
      </c>
      <c r="F3854" s="12">
        <v>163</v>
      </c>
    </row>
    <row r="3855" spans="2:6" x14ac:dyDescent="0.4">
      <c r="B3855" s="10">
        <v>7</v>
      </c>
      <c r="C3855" s="10">
        <v>91</v>
      </c>
      <c r="D3855" s="10">
        <v>1</v>
      </c>
      <c r="E3855" s="11">
        <v>1</v>
      </c>
      <c r="F3855" s="10">
        <v>0</v>
      </c>
    </row>
    <row r="3856" spans="2:6" x14ac:dyDescent="0.4">
      <c r="B3856" s="10">
        <v>7</v>
      </c>
      <c r="C3856" s="10">
        <v>91</v>
      </c>
      <c r="D3856" s="10">
        <v>2</v>
      </c>
      <c r="E3856" s="11">
        <v>2</v>
      </c>
      <c r="F3856" s="10">
        <v>1</v>
      </c>
    </row>
    <row r="3857" spans="2:6" x14ac:dyDescent="0.4">
      <c r="B3857" s="10">
        <v>7</v>
      </c>
      <c r="C3857" s="10">
        <v>91</v>
      </c>
      <c r="D3857" s="10">
        <v>3</v>
      </c>
      <c r="E3857" s="11">
        <v>3</v>
      </c>
      <c r="F3857" s="10">
        <v>3</v>
      </c>
    </row>
    <row r="3858" spans="2:6" x14ac:dyDescent="0.4">
      <c r="B3858" s="10">
        <v>7</v>
      </c>
      <c r="C3858" s="10">
        <v>91</v>
      </c>
      <c r="D3858" s="10">
        <v>4</v>
      </c>
      <c r="E3858" s="11">
        <v>3</v>
      </c>
      <c r="F3858" s="10">
        <v>6</v>
      </c>
    </row>
    <row r="3859" spans="2:6" x14ac:dyDescent="0.4">
      <c r="B3859" s="10">
        <v>7</v>
      </c>
      <c r="C3859" s="10">
        <v>91</v>
      </c>
      <c r="D3859" s="10">
        <v>5</v>
      </c>
      <c r="E3859" s="11">
        <v>3</v>
      </c>
      <c r="F3859" s="10">
        <v>9</v>
      </c>
    </row>
    <row r="3860" spans="2:6" x14ac:dyDescent="0.4">
      <c r="B3860" s="10">
        <v>7</v>
      </c>
      <c r="C3860" s="10">
        <v>91</v>
      </c>
      <c r="D3860" s="10">
        <v>6</v>
      </c>
      <c r="E3860" s="11">
        <v>5</v>
      </c>
      <c r="F3860" s="10">
        <v>12</v>
      </c>
    </row>
    <row r="3861" spans="2:6" x14ac:dyDescent="0.4">
      <c r="B3861" s="10">
        <v>7</v>
      </c>
      <c r="C3861" s="10">
        <v>91</v>
      </c>
      <c r="D3861" s="10">
        <v>7</v>
      </c>
      <c r="E3861" s="11">
        <v>5</v>
      </c>
      <c r="F3861" s="10">
        <v>17</v>
      </c>
    </row>
    <row r="3862" spans="2:6" x14ac:dyDescent="0.4">
      <c r="B3862" s="10">
        <v>7</v>
      </c>
      <c r="C3862" s="10">
        <v>91</v>
      </c>
      <c r="D3862" s="10">
        <v>8</v>
      </c>
      <c r="E3862" s="11">
        <v>6</v>
      </c>
      <c r="F3862" s="10">
        <v>22</v>
      </c>
    </row>
    <row r="3863" spans="2:6" x14ac:dyDescent="0.4">
      <c r="B3863" s="10">
        <v>7</v>
      </c>
      <c r="C3863" s="10">
        <v>91</v>
      </c>
      <c r="D3863" s="10">
        <v>9</v>
      </c>
      <c r="E3863" s="11">
        <v>7</v>
      </c>
      <c r="F3863" s="10">
        <v>28</v>
      </c>
    </row>
    <row r="3864" spans="2:6" x14ac:dyDescent="0.4">
      <c r="B3864" s="10">
        <v>7</v>
      </c>
      <c r="C3864" s="10">
        <v>91</v>
      </c>
      <c r="D3864" s="10">
        <v>10</v>
      </c>
      <c r="E3864" s="11">
        <v>7</v>
      </c>
      <c r="F3864" s="10">
        <v>35</v>
      </c>
    </row>
    <row r="3865" spans="2:6" x14ac:dyDescent="0.4">
      <c r="B3865" s="12">
        <v>7</v>
      </c>
      <c r="C3865" s="12">
        <v>91</v>
      </c>
      <c r="D3865" s="12">
        <v>11</v>
      </c>
      <c r="E3865" s="13">
        <v>4</v>
      </c>
      <c r="F3865" s="12">
        <v>42</v>
      </c>
    </row>
    <row r="3866" spans="2:6" x14ac:dyDescent="0.4">
      <c r="B3866" s="12">
        <v>7</v>
      </c>
      <c r="C3866" s="12">
        <v>91</v>
      </c>
      <c r="D3866" s="12">
        <v>12</v>
      </c>
      <c r="E3866" s="13">
        <v>4</v>
      </c>
      <c r="F3866" s="12">
        <v>46</v>
      </c>
    </row>
    <row r="3867" spans="2:6" x14ac:dyDescent="0.4">
      <c r="B3867" s="12">
        <v>7</v>
      </c>
      <c r="C3867" s="12">
        <v>91</v>
      </c>
      <c r="D3867" s="12">
        <v>13</v>
      </c>
      <c r="E3867" s="13">
        <v>4</v>
      </c>
      <c r="F3867" s="12">
        <v>50</v>
      </c>
    </row>
    <row r="3868" spans="2:6" x14ac:dyDescent="0.4">
      <c r="B3868" s="12">
        <v>7</v>
      </c>
      <c r="C3868" s="12">
        <v>91</v>
      </c>
      <c r="D3868" s="12">
        <v>14</v>
      </c>
      <c r="E3868" s="13">
        <v>4</v>
      </c>
      <c r="F3868" s="12">
        <v>54</v>
      </c>
    </row>
    <row r="3869" spans="2:6" x14ac:dyDescent="0.4">
      <c r="B3869" s="12">
        <v>7</v>
      </c>
      <c r="C3869" s="12">
        <v>91</v>
      </c>
      <c r="D3869" s="12">
        <v>15</v>
      </c>
      <c r="E3869" s="13">
        <v>4</v>
      </c>
      <c r="F3869" s="12">
        <v>58</v>
      </c>
    </row>
    <row r="3870" spans="2:6" x14ac:dyDescent="0.4">
      <c r="B3870" s="12">
        <v>7</v>
      </c>
      <c r="C3870" s="12">
        <v>91</v>
      </c>
      <c r="D3870" s="12">
        <v>16</v>
      </c>
      <c r="E3870" s="13">
        <v>4</v>
      </c>
      <c r="F3870" s="12">
        <v>62</v>
      </c>
    </row>
    <row r="3871" spans="2:6" x14ac:dyDescent="0.4">
      <c r="B3871" s="12">
        <v>7</v>
      </c>
      <c r="C3871" s="12">
        <v>91</v>
      </c>
      <c r="D3871" s="12">
        <v>17</v>
      </c>
      <c r="E3871" s="13">
        <v>4</v>
      </c>
      <c r="F3871" s="12">
        <v>66</v>
      </c>
    </row>
    <row r="3872" spans="2:6" x14ac:dyDescent="0.4">
      <c r="B3872" s="12">
        <v>7</v>
      </c>
      <c r="C3872" s="12">
        <v>91</v>
      </c>
      <c r="D3872" s="12">
        <v>18</v>
      </c>
      <c r="E3872" s="13">
        <v>4</v>
      </c>
      <c r="F3872" s="12">
        <v>70</v>
      </c>
    </row>
    <row r="3873" spans="2:6" x14ac:dyDescent="0.4">
      <c r="B3873" s="12">
        <v>7</v>
      </c>
      <c r="C3873" s="12">
        <v>91</v>
      </c>
      <c r="D3873" s="12">
        <v>19</v>
      </c>
      <c r="E3873" s="13">
        <v>4</v>
      </c>
      <c r="F3873" s="12">
        <v>74</v>
      </c>
    </row>
    <row r="3874" spans="2:6" x14ac:dyDescent="0.4">
      <c r="B3874" s="12">
        <v>7</v>
      </c>
      <c r="C3874" s="12">
        <v>91</v>
      </c>
      <c r="D3874" s="12">
        <v>20</v>
      </c>
      <c r="E3874" s="13">
        <v>4</v>
      </c>
      <c r="F3874" s="12">
        <v>78</v>
      </c>
    </row>
    <row r="3875" spans="2:6" x14ac:dyDescent="0.4">
      <c r="B3875" s="12">
        <v>7</v>
      </c>
      <c r="C3875" s="12">
        <v>91</v>
      </c>
      <c r="D3875" s="12">
        <v>21</v>
      </c>
      <c r="E3875" s="13">
        <v>5</v>
      </c>
      <c r="F3875" s="12">
        <v>83</v>
      </c>
    </row>
    <row r="3876" spans="2:6" x14ac:dyDescent="0.4">
      <c r="B3876" s="12">
        <v>7</v>
      </c>
      <c r="C3876" s="12">
        <v>91</v>
      </c>
      <c r="D3876" s="12">
        <v>22</v>
      </c>
      <c r="E3876" s="13">
        <v>4</v>
      </c>
      <c r="F3876" s="12">
        <v>87</v>
      </c>
    </row>
    <row r="3877" spans="2:6" x14ac:dyDescent="0.4">
      <c r="B3877" s="12">
        <v>7</v>
      </c>
      <c r="C3877" s="12">
        <v>91</v>
      </c>
      <c r="D3877" s="12">
        <v>23</v>
      </c>
      <c r="E3877" s="13">
        <v>5</v>
      </c>
      <c r="F3877" s="12">
        <v>91</v>
      </c>
    </row>
    <row r="3878" spans="2:6" x14ac:dyDescent="0.4">
      <c r="B3878" s="12">
        <v>7</v>
      </c>
      <c r="C3878" s="12">
        <v>91</v>
      </c>
      <c r="D3878" s="12">
        <v>24</v>
      </c>
      <c r="E3878" s="13">
        <v>5</v>
      </c>
      <c r="F3878" s="12">
        <v>96</v>
      </c>
    </row>
    <row r="3879" spans="2:6" x14ac:dyDescent="0.4">
      <c r="B3879" s="12">
        <v>7</v>
      </c>
      <c r="C3879" s="12">
        <v>91</v>
      </c>
      <c r="D3879" s="12">
        <v>25</v>
      </c>
      <c r="E3879" s="13">
        <v>4</v>
      </c>
      <c r="F3879" s="12">
        <v>100</v>
      </c>
    </row>
    <row r="3880" spans="2:6" x14ac:dyDescent="0.4">
      <c r="B3880" s="12">
        <v>7</v>
      </c>
      <c r="C3880" s="12">
        <v>91</v>
      </c>
      <c r="D3880" s="12">
        <v>26</v>
      </c>
      <c r="E3880" s="13">
        <v>4</v>
      </c>
      <c r="F3880" s="12">
        <v>105</v>
      </c>
    </row>
    <row r="3881" spans="2:6" x14ac:dyDescent="0.4">
      <c r="B3881" s="12">
        <v>7</v>
      </c>
      <c r="C3881" s="12">
        <v>91</v>
      </c>
      <c r="D3881" s="12">
        <v>27</v>
      </c>
      <c r="E3881" s="13">
        <v>4</v>
      </c>
      <c r="F3881" s="12">
        <v>109</v>
      </c>
    </row>
    <row r="3882" spans="2:6" x14ac:dyDescent="0.4">
      <c r="B3882" s="12">
        <v>7</v>
      </c>
      <c r="C3882" s="12">
        <v>91</v>
      </c>
      <c r="D3882" s="12">
        <v>28</v>
      </c>
      <c r="E3882" s="13">
        <v>4</v>
      </c>
      <c r="F3882" s="12">
        <v>113</v>
      </c>
    </row>
    <row r="3883" spans="2:6" x14ac:dyDescent="0.4">
      <c r="B3883" s="12">
        <v>7</v>
      </c>
      <c r="C3883" s="12">
        <v>91</v>
      </c>
      <c r="D3883" s="12">
        <v>29</v>
      </c>
      <c r="E3883" s="13">
        <v>4</v>
      </c>
      <c r="F3883" s="12">
        <v>117</v>
      </c>
    </row>
    <row r="3884" spans="2:6" x14ac:dyDescent="0.4">
      <c r="B3884" s="12">
        <v>7</v>
      </c>
      <c r="C3884" s="12">
        <v>91</v>
      </c>
      <c r="D3884" s="12">
        <v>30</v>
      </c>
      <c r="E3884" s="13">
        <v>4</v>
      </c>
      <c r="F3884" s="12">
        <v>121</v>
      </c>
    </row>
    <row r="3885" spans="2:6" x14ac:dyDescent="0.4">
      <c r="B3885" s="12">
        <v>7</v>
      </c>
      <c r="C3885" s="12">
        <v>91</v>
      </c>
      <c r="D3885" s="12">
        <v>31</v>
      </c>
      <c r="E3885" s="13">
        <v>4</v>
      </c>
      <c r="F3885" s="12">
        <v>125</v>
      </c>
    </row>
    <row r="3886" spans="2:6" x14ac:dyDescent="0.4">
      <c r="B3886" s="12">
        <v>7</v>
      </c>
      <c r="C3886" s="12">
        <v>91</v>
      </c>
      <c r="D3886" s="12">
        <v>32</v>
      </c>
      <c r="E3886" s="13">
        <v>3</v>
      </c>
      <c r="F3886" s="12">
        <v>129</v>
      </c>
    </row>
    <row r="3887" spans="2:6" x14ac:dyDescent="0.4">
      <c r="B3887" s="12">
        <v>7</v>
      </c>
      <c r="C3887" s="12">
        <v>91</v>
      </c>
      <c r="D3887" s="12">
        <v>33</v>
      </c>
      <c r="E3887" s="13">
        <v>3</v>
      </c>
      <c r="F3887" s="12">
        <v>132</v>
      </c>
    </row>
    <row r="3888" spans="2:6" x14ac:dyDescent="0.4">
      <c r="B3888" s="12">
        <v>7</v>
      </c>
      <c r="C3888" s="12">
        <v>91</v>
      </c>
      <c r="D3888" s="12">
        <v>34</v>
      </c>
      <c r="E3888" s="13">
        <v>3</v>
      </c>
      <c r="F3888" s="12">
        <v>135</v>
      </c>
    </row>
    <row r="3889" spans="2:6" x14ac:dyDescent="0.4">
      <c r="B3889" s="12">
        <v>7</v>
      </c>
      <c r="C3889" s="12">
        <v>91</v>
      </c>
      <c r="D3889" s="12">
        <v>35</v>
      </c>
      <c r="E3889" s="13">
        <v>3</v>
      </c>
      <c r="F3889" s="12">
        <v>138</v>
      </c>
    </row>
    <row r="3890" spans="2:6" x14ac:dyDescent="0.4">
      <c r="B3890" s="12">
        <v>7</v>
      </c>
      <c r="C3890" s="12">
        <v>91</v>
      </c>
      <c r="D3890" s="12">
        <v>36</v>
      </c>
      <c r="E3890" s="13">
        <v>3</v>
      </c>
      <c r="F3890" s="12">
        <v>141</v>
      </c>
    </row>
    <row r="3891" spans="2:6" x14ac:dyDescent="0.4">
      <c r="B3891" s="12">
        <v>7</v>
      </c>
      <c r="C3891" s="12">
        <v>91</v>
      </c>
      <c r="D3891" s="12">
        <v>37</v>
      </c>
      <c r="E3891" s="13">
        <v>3</v>
      </c>
      <c r="F3891" s="12">
        <v>144</v>
      </c>
    </row>
    <row r="3892" spans="2:6" x14ac:dyDescent="0.4">
      <c r="B3892" s="12">
        <v>7</v>
      </c>
      <c r="C3892" s="12">
        <v>91</v>
      </c>
      <c r="D3892" s="12">
        <v>38</v>
      </c>
      <c r="E3892" s="13">
        <v>3</v>
      </c>
      <c r="F3892" s="12">
        <v>147</v>
      </c>
    </row>
    <row r="3893" spans="2:6" x14ac:dyDescent="0.4">
      <c r="B3893" s="12">
        <v>7</v>
      </c>
      <c r="C3893" s="12">
        <v>91</v>
      </c>
      <c r="D3893" s="12">
        <v>39</v>
      </c>
      <c r="E3893" s="13">
        <v>3</v>
      </c>
      <c r="F3893" s="12">
        <v>150</v>
      </c>
    </row>
    <row r="3894" spans="2:6" x14ac:dyDescent="0.4">
      <c r="B3894" s="12">
        <v>7</v>
      </c>
      <c r="C3894" s="12">
        <v>91</v>
      </c>
      <c r="D3894" s="12">
        <v>40</v>
      </c>
      <c r="E3894" s="13">
        <v>3</v>
      </c>
      <c r="F3894" s="12">
        <v>153</v>
      </c>
    </row>
    <row r="3895" spans="2:6" x14ac:dyDescent="0.4">
      <c r="B3895" s="12">
        <v>7</v>
      </c>
      <c r="C3895" s="12">
        <v>91</v>
      </c>
      <c r="D3895" s="12">
        <v>41</v>
      </c>
      <c r="E3895" s="13">
        <v>3</v>
      </c>
      <c r="F3895" s="12">
        <v>156</v>
      </c>
    </row>
    <row r="3896" spans="2:6" x14ac:dyDescent="0.4">
      <c r="B3896" s="12">
        <v>7</v>
      </c>
      <c r="C3896" s="12">
        <v>91</v>
      </c>
      <c r="D3896" s="12">
        <v>42</v>
      </c>
      <c r="E3896" s="13">
        <v>3</v>
      </c>
      <c r="F3896" s="12">
        <v>159</v>
      </c>
    </row>
    <row r="3897" spans="2:6" x14ac:dyDescent="0.4">
      <c r="B3897" s="12">
        <v>7</v>
      </c>
      <c r="C3897" s="12">
        <v>91</v>
      </c>
      <c r="D3897" s="12">
        <v>43</v>
      </c>
      <c r="E3897" s="13">
        <v>3</v>
      </c>
      <c r="F3897" s="12">
        <v>162</v>
      </c>
    </row>
    <row r="3898" spans="2:6" x14ac:dyDescent="0.4">
      <c r="B3898" s="12">
        <v>7</v>
      </c>
      <c r="C3898" s="12">
        <v>91</v>
      </c>
      <c r="D3898" s="12">
        <v>44</v>
      </c>
      <c r="E3898" s="13">
        <v>2</v>
      </c>
      <c r="F3898" s="12">
        <v>165</v>
      </c>
    </row>
    <row r="3899" spans="2:6" x14ac:dyDescent="0.4">
      <c r="B3899" s="12">
        <v>7</v>
      </c>
      <c r="C3899" s="12">
        <v>91</v>
      </c>
      <c r="D3899" s="12">
        <v>45</v>
      </c>
      <c r="E3899" s="13">
        <v>3</v>
      </c>
      <c r="F3899" s="12">
        <v>167</v>
      </c>
    </row>
    <row r="3900" spans="2:6" x14ac:dyDescent="0.4">
      <c r="B3900" s="12">
        <v>7</v>
      </c>
      <c r="C3900" s="12">
        <v>91</v>
      </c>
      <c r="D3900" s="12">
        <v>46</v>
      </c>
      <c r="E3900" s="13">
        <v>3</v>
      </c>
      <c r="F3900" s="12">
        <v>170</v>
      </c>
    </row>
    <row r="3901" spans="2:6" x14ac:dyDescent="0.4">
      <c r="B3901" s="12">
        <v>7</v>
      </c>
      <c r="C3901" s="12">
        <v>91</v>
      </c>
      <c r="D3901" s="12">
        <v>47</v>
      </c>
      <c r="E3901" s="13">
        <v>3</v>
      </c>
      <c r="F3901" s="12">
        <v>172</v>
      </c>
    </row>
    <row r="3902" spans="2:6" x14ac:dyDescent="0.4">
      <c r="B3902" s="12">
        <v>7</v>
      </c>
      <c r="C3902" s="12">
        <v>91</v>
      </c>
      <c r="D3902" s="12">
        <v>48</v>
      </c>
      <c r="E3902" s="13">
        <v>3</v>
      </c>
      <c r="F3902" s="12">
        <v>175</v>
      </c>
    </row>
    <row r="3903" spans="2:6" x14ac:dyDescent="0.4">
      <c r="B3903" s="12">
        <v>7</v>
      </c>
      <c r="C3903" s="12">
        <v>91</v>
      </c>
      <c r="D3903" s="12">
        <v>49</v>
      </c>
      <c r="E3903" s="13">
        <v>2</v>
      </c>
      <c r="F3903" s="12">
        <v>178</v>
      </c>
    </row>
    <row r="3904" spans="2:6" x14ac:dyDescent="0.4">
      <c r="B3904" s="12">
        <v>7</v>
      </c>
      <c r="C3904" s="12">
        <v>91</v>
      </c>
      <c r="D3904" s="12">
        <v>50</v>
      </c>
      <c r="E3904" s="13">
        <v>2</v>
      </c>
      <c r="F3904" s="12">
        <v>180</v>
      </c>
    </row>
    <row r="3905" spans="2:6" x14ac:dyDescent="0.4">
      <c r="B3905" s="12">
        <v>7</v>
      </c>
      <c r="C3905" s="12">
        <v>91</v>
      </c>
      <c r="D3905" s="12">
        <v>51</v>
      </c>
      <c r="E3905" s="13">
        <v>2</v>
      </c>
      <c r="F3905" s="12">
        <v>182</v>
      </c>
    </row>
    <row r="3906" spans="2:6" x14ac:dyDescent="0.4">
      <c r="B3906" s="12">
        <v>7</v>
      </c>
      <c r="C3906" s="12">
        <v>91</v>
      </c>
      <c r="D3906" s="12">
        <v>52</v>
      </c>
      <c r="E3906" s="13">
        <v>2</v>
      </c>
      <c r="F3906" s="12">
        <v>185</v>
      </c>
    </row>
    <row r="3907" spans="2:6" x14ac:dyDescent="0.4">
      <c r="B3907" s="12">
        <v>7</v>
      </c>
      <c r="C3907" s="12">
        <v>91</v>
      </c>
      <c r="D3907" s="12">
        <v>53</v>
      </c>
      <c r="E3907" s="13">
        <v>2</v>
      </c>
      <c r="F3907" s="12">
        <v>187</v>
      </c>
    </row>
    <row r="3908" spans="2:6" x14ac:dyDescent="0.4">
      <c r="B3908" s="12">
        <v>7</v>
      </c>
      <c r="C3908" s="12">
        <v>91</v>
      </c>
      <c r="D3908" s="12">
        <v>54</v>
      </c>
      <c r="E3908" s="13">
        <v>2</v>
      </c>
      <c r="F3908" s="12">
        <v>190</v>
      </c>
    </row>
    <row r="3909" spans="2:6" x14ac:dyDescent="0.4">
      <c r="B3909" s="12">
        <v>7</v>
      </c>
      <c r="C3909" s="12">
        <v>91</v>
      </c>
      <c r="D3909" s="12">
        <v>55</v>
      </c>
      <c r="E3909" s="13">
        <v>2</v>
      </c>
      <c r="F3909" s="12">
        <v>192</v>
      </c>
    </row>
    <row r="3910" spans="2:6" x14ac:dyDescent="0.4">
      <c r="B3910" s="12">
        <v>7</v>
      </c>
      <c r="C3910" s="12">
        <v>91</v>
      </c>
      <c r="D3910" s="12">
        <v>56</v>
      </c>
      <c r="E3910" s="13">
        <v>2</v>
      </c>
      <c r="F3910" s="12">
        <v>195</v>
      </c>
    </row>
    <row r="3911" spans="2:6" x14ac:dyDescent="0.4">
      <c r="B3911" s="12">
        <v>7</v>
      </c>
      <c r="C3911" s="12">
        <v>91</v>
      </c>
      <c r="D3911" s="12">
        <v>57</v>
      </c>
      <c r="E3911" s="13">
        <v>2</v>
      </c>
      <c r="F3911" s="12">
        <v>197</v>
      </c>
    </row>
    <row r="3912" spans="2:6" x14ac:dyDescent="0.4">
      <c r="B3912" s="12">
        <v>7</v>
      </c>
      <c r="C3912" s="12">
        <v>91</v>
      </c>
      <c r="D3912" s="12">
        <v>58</v>
      </c>
      <c r="E3912" s="13">
        <v>2</v>
      </c>
      <c r="F3912" s="12">
        <v>199</v>
      </c>
    </row>
    <row r="3913" spans="2:6" x14ac:dyDescent="0.4">
      <c r="B3913" s="12">
        <v>7</v>
      </c>
      <c r="C3913" s="12">
        <v>91</v>
      </c>
      <c r="D3913" s="12">
        <v>59</v>
      </c>
      <c r="E3913" s="13">
        <v>2</v>
      </c>
      <c r="F3913" s="12">
        <v>202</v>
      </c>
    </row>
    <row r="3914" spans="2:6" x14ac:dyDescent="0.4">
      <c r="B3914" s="12">
        <v>7</v>
      </c>
      <c r="C3914" s="12">
        <v>91</v>
      </c>
      <c r="D3914" s="12">
        <v>60</v>
      </c>
      <c r="E3914" s="13">
        <v>2</v>
      </c>
      <c r="F3914" s="12">
        <v>204</v>
      </c>
    </row>
    <row r="3915" spans="2:6" x14ac:dyDescent="0.4">
      <c r="B3915" s="12">
        <v>7</v>
      </c>
      <c r="C3915" s="12">
        <v>91</v>
      </c>
      <c r="D3915" s="12">
        <v>61</v>
      </c>
      <c r="E3915" s="13">
        <v>2</v>
      </c>
      <c r="F3915" s="12">
        <v>206</v>
      </c>
    </row>
    <row r="3916" spans="2:6" x14ac:dyDescent="0.4">
      <c r="B3916" s="12">
        <v>7</v>
      </c>
      <c r="C3916" s="12">
        <v>91</v>
      </c>
      <c r="D3916" s="12">
        <v>62</v>
      </c>
      <c r="E3916" s="13">
        <v>2</v>
      </c>
      <c r="F3916" s="12">
        <v>209</v>
      </c>
    </row>
    <row r="3917" spans="2:6" x14ac:dyDescent="0.4">
      <c r="B3917" s="12">
        <v>7</v>
      </c>
      <c r="C3917" s="12">
        <v>91</v>
      </c>
      <c r="D3917" s="12">
        <v>63</v>
      </c>
      <c r="E3917" s="13">
        <v>2</v>
      </c>
      <c r="F3917" s="12">
        <v>211</v>
      </c>
    </row>
    <row r="3918" spans="2:6" x14ac:dyDescent="0.4">
      <c r="B3918" s="12">
        <v>7</v>
      </c>
      <c r="C3918" s="12">
        <v>91</v>
      </c>
      <c r="D3918" s="12">
        <v>64</v>
      </c>
      <c r="E3918" s="13">
        <v>2</v>
      </c>
      <c r="F3918" s="12">
        <v>213</v>
      </c>
    </row>
    <row r="3919" spans="2:6" x14ac:dyDescent="0.4">
      <c r="B3919" s="12">
        <v>7</v>
      </c>
      <c r="C3919" s="12">
        <v>91</v>
      </c>
      <c r="D3919" s="12">
        <v>65</v>
      </c>
      <c r="E3919" s="13">
        <v>2</v>
      </c>
      <c r="F3919" s="12">
        <v>215</v>
      </c>
    </row>
    <row r="3920" spans="2:6" x14ac:dyDescent="0.4">
      <c r="B3920" s="12">
        <v>7</v>
      </c>
      <c r="C3920" s="12">
        <v>91</v>
      </c>
      <c r="D3920" s="12">
        <v>66</v>
      </c>
      <c r="E3920" s="13">
        <v>2</v>
      </c>
      <c r="F3920" s="12">
        <v>218</v>
      </c>
    </row>
    <row r="3921" spans="2:6" x14ac:dyDescent="0.4">
      <c r="B3921" s="12">
        <v>7</v>
      </c>
      <c r="C3921" s="12">
        <v>91</v>
      </c>
      <c r="D3921" s="12">
        <v>67</v>
      </c>
      <c r="E3921" s="13">
        <v>2</v>
      </c>
      <c r="F3921" s="12">
        <v>220</v>
      </c>
    </row>
    <row r="3922" spans="2:6" x14ac:dyDescent="0.4">
      <c r="B3922" s="12">
        <v>7</v>
      </c>
      <c r="C3922" s="12">
        <v>91</v>
      </c>
      <c r="D3922" s="12">
        <v>68</v>
      </c>
      <c r="E3922" s="13">
        <v>2</v>
      </c>
      <c r="F3922" s="12">
        <v>222</v>
      </c>
    </row>
    <row r="3923" spans="2:6" x14ac:dyDescent="0.4">
      <c r="B3923" s="12">
        <v>7</v>
      </c>
      <c r="C3923" s="12">
        <v>91</v>
      </c>
      <c r="D3923" s="12">
        <v>69</v>
      </c>
      <c r="E3923" s="13">
        <v>2</v>
      </c>
      <c r="F3923" s="12">
        <v>225</v>
      </c>
    </row>
    <row r="3924" spans="2:6" x14ac:dyDescent="0.4">
      <c r="B3924" s="12">
        <v>7</v>
      </c>
      <c r="C3924" s="12">
        <v>91</v>
      </c>
      <c r="D3924" s="12">
        <v>70</v>
      </c>
      <c r="E3924" s="13">
        <v>2</v>
      </c>
      <c r="F3924" s="12">
        <v>227</v>
      </c>
    </row>
    <row r="3925" spans="2:6" x14ac:dyDescent="0.4">
      <c r="B3925" s="12">
        <v>7</v>
      </c>
      <c r="C3925" s="12">
        <v>91</v>
      </c>
      <c r="D3925" s="12">
        <v>71</v>
      </c>
      <c r="E3925" s="13">
        <v>2</v>
      </c>
      <c r="F3925" s="12">
        <v>229</v>
      </c>
    </row>
    <row r="3926" spans="2:6" x14ac:dyDescent="0.4">
      <c r="B3926" s="12">
        <v>7</v>
      </c>
      <c r="C3926" s="12">
        <v>91</v>
      </c>
      <c r="D3926" s="12">
        <v>72</v>
      </c>
      <c r="E3926" s="13">
        <v>2</v>
      </c>
      <c r="F3926" s="12">
        <v>231</v>
      </c>
    </row>
    <row r="3927" spans="2:6" x14ac:dyDescent="0.4">
      <c r="B3927" s="12">
        <v>7</v>
      </c>
      <c r="C3927" s="12">
        <v>91</v>
      </c>
      <c r="D3927" s="12">
        <v>73</v>
      </c>
      <c r="E3927" s="13">
        <v>2</v>
      </c>
      <c r="F3927" s="12">
        <v>233</v>
      </c>
    </row>
    <row r="3928" spans="2:6" x14ac:dyDescent="0.4">
      <c r="B3928" s="12">
        <v>7</v>
      </c>
      <c r="C3928" s="12">
        <v>91</v>
      </c>
      <c r="D3928" s="12">
        <v>74</v>
      </c>
      <c r="E3928" s="13">
        <v>2</v>
      </c>
      <c r="F3928" s="12">
        <v>235</v>
      </c>
    </row>
    <row r="3929" spans="2:6" x14ac:dyDescent="0.4">
      <c r="B3929" s="12">
        <v>7</v>
      </c>
      <c r="C3929" s="12">
        <v>91</v>
      </c>
      <c r="D3929" s="12">
        <v>75</v>
      </c>
      <c r="E3929" s="13">
        <v>2</v>
      </c>
      <c r="F3929" s="12">
        <v>237</v>
      </c>
    </row>
    <row r="3930" spans="2:6" x14ac:dyDescent="0.4">
      <c r="B3930" s="12">
        <v>7</v>
      </c>
      <c r="C3930" s="12">
        <v>91</v>
      </c>
      <c r="D3930" s="12">
        <v>76</v>
      </c>
      <c r="E3930" s="13">
        <v>2</v>
      </c>
      <c r="F3930" s="12">
        <v>239</v>
      </c>
    </row>
    <row r="3931" spans="2:6" x14ac:dyDescent="0.4">
      <c r="B3931" s="12">
        <v>7</v>
      </c>
      <c r="C3931" s="12">
        <v>91</v>
      </c>
      <c r="D3931" s="12">
        <v>77</v>
      </c>
      <c r="E3931" s="13">
        <v>2</v>
      </c>
      <c r="F3931" s="12">
        <v>241</v>
      </c>
    </row>
    <row r="3932" spans="2:6" x14ac:dyDescent="0.4">
      <c r="B3932" s="12">
        <v>7</v>
      </c>
      <c r="C3932" s="12">
        <v>91</v>
      </c>
      <c r="D3932" s="12">
        <v>78</v>
      </c>
      <c r="E3932" s="13">
        <v>2</v>
      </c>
      <c r="F3932" s="12">
        <v>243</v>
      </c>
    </row>
    <row r="3933" spans="2:6" x14ac:dyDescent="0.4">
      <c r="B3933" s="12">
        <v>7</v>
      </c>
      <c r="C3933" s="12">
        <v>91</v>
      </c>
      <c r="D3933" s="12">
        <v>79</v>
      </c>
      <c r="E3933" s="13">
        <v>2</v>
      </c>
      <c r="F3933" s="12">
        <v>245</v>
      </c>
    </row>
    <row r="3934" spans="2:6" x14ac:dyDescent="0.4">
      <c r="B3934" s="12">
        <v>7</v>
      </c>
      <c r="C3934" s="12">
        <v>91</v>
      </c>
      <c r="D3934" s="12">
        <v>80</v>
      </c>
      <c r="E3934" s="13">
        <v>2</v>
      </c>
      <c r="F3934" s="12">
        <v>247</v>
      </c>
    </row>
    <row r="3935" spans="2:6" x14ac:dyDescent="0.4">
      <c r="B3935" s="12">
        <v>7</v>
      </c>
      <c r="C3935" s="12">
        <v>91</v>
      </c>
      <c r="D3935" s="12">
        <v>81</v>
      </c>
      <c r="E3935" s="13">
        <v>2</v>
      </c>
      <c r="F3935" s="12">
        <v>249</v>
      </c>
    </row>
    <row r="3936" spans="2:6" x14ac:dyDescent="0.4">
      <c r="B3936" s="12">
        <v>7</v>
      </c>
      <c r="C3936" s="12">
        <v>91</v>
      </c>
      <c r="D3936" s="12">
        <v>82</v>
      </c>
      <c r="E3936" s="13">
        <v>2</v>
      </c>
      <c r="F3936" s="12">
        <v>251</v>
      </c>
    </row>
    <row r="3937" spans="2:6" x14ac:dyDescent="0.4">
      <c r="B3937" s="12">
        <v>7</v>
      </c>
      <c r="C3937" s="12">
        <v>91</v>
      </c>
      <c r="D3937" s="12">
        <v>83</v>
      </c>
      <c r="E3937" s="13">
        <v>2</v>
      </c>
      <c r="F3937" s="12">
        <v>253</v>
      </c>
    </row>
    <row r="3938" spans="2:6" x14ac:dyDescent="0.4">
      <c r="B3938" s="12">
        <v>7</v>
      </c>
      <c r="C3938" s="12">
        <v>91</v>
      </c>
      <c r="D3938" s="12">
        <v>84</v>
      </c>
      <c r="E3938" s="13">
        <v>2</v>
      </c>
      <c r="F3938" s="12">
        <v>255</v>
      </c>
    </row>
    <row r="3939" spans="2:6" x14ac:dyDescent="0.4">
      <c r="B3939" s="12">
        <v>7</v>
      </c>
      <c r="C3939" s="12">
        <v>91</v>
      </c>
      <c r="D3939" s="12">
        <v>85</v>
      </c>
      <c r="E3939" s="13">
        <v>2</v>
      </c>
      <c r="F3939" s="12">
        <v>257</v>
      </c>
    </row>
    <row r="3940" spans="2:6" x14ac:dyDescent="0.4">
      <c r="B3940" s="12">
        <v>7</v>
      </c>
      <c r="C3940" s="12">
        <v>91</v>
      </c>
      <c r="D3940" s="12">
        <v>86</v>
      </c>
      <c r="E3940" s="13">
        <v>2</v>
      </c>
      <c r="F3940" s="12">
        <v>260</v>
      </c>
    </row>
    <row r="3941" spans="2:6" x14ac:dyDescent="0.4">
      <c r="B3941" s="12">
        <v>7</v>
      </c>
      <c r="C3941" s="12">
        <v>91</v>
      </c>
      <c r="D3941" s="12">
        <v>87</v>
      </c>
      <c r="E3941" s="13">
        <v>2</v>
      </c>
      <c r="F3941" s="12">
        <v>262</v>
      </c>
    </row>
    <row r="3942" spans="2:6" x14ac:dyDescent="0.4">
      <c r="B3942" s="12">
        <v>7</v>
      </c>
      <c r="C3942" s="12">
        <v>91</v>
      </c>
      <c r="D3942" s="12">
        <v>88</v>
      </c>
      <c r="E3942" s="13">
        <v>2</v>
      </c>
      <c r="F3942" s="12">
        <v>264</v>
      </c>
    </row>
    <row r="3943" spans="2:6" x14ac:dyDescent="0.4">
      <c r="B3943" s="12">
        <v>7</v>
      </c>
      <c r="C3943" s="12">
        <v>91</v>
      </c>
      <c r="D3943" s="12">
        <v>89</v>
      </c>
      <c r="E3943" s="13">
        <v>2</v>
      </c>
      <c r="F3943" s="12">
        <v>266</v>
      </c>
    </row>
    <row r="3944" spans="2:6" x14ac:dyDescent="0.4">
      <c r="B3944" s="12">
        <v>7</v>
      </c>
      <c r="C3944" s="12">
        <v>91</v>
      </c>
      <c r="D3944" s="12">
        <v>90</v>
      </c>
      <c r="E3944" s="13">
        <v>2</v>
      </c>
      <c r="F3944" s="12">
        <v>268</v>
      </c>
    </row>
    <row r="3945" spans="2:6" x14ac:dyDescent="0.4">
      <c r="B3945" s="12">
        <v>7</v>
      </c>
      <c r="C3945" s="12">
        <v>91</v>
      </c>
      <c r="D3945" s="12">
        <v>91</v>
      </c>
      <c r="E3945" s="13">
        <v>2</v>
      </c>
      <c r="F3945" s="12">
        <v>270</v>
      </c>
    </row>
    <row r="3946" spans="2:6" x14ac:dyDescent="0.4">
      <c r="B3946" s="12">
        <v>7</v>
      </c>
      <c r="C3946" s="12">
        <v>91</v>
      </c>
      <c r="D3946" s="12">
        <v>92</v>
      </c>
      <c r="E3946" s="13">
        <v>2</v>
      </c>
      <c r="F3946" s="12">
        <v>272</v>
      </c>
    </row>
    <row r="3947" spans="2:6" x14ac:dyDescent="0.4">
      <c r="B3947" s="12">
        <v>7</v>
      </c>
      <c r="C3947" s="12">
        <v>91</v>
      </c>
      <c r="D3947" s="12">
        <v>93</v>
      </c>
      <c r="E3947" s="13">
        <v>2</v>
      </c>
      <c r="F3947" s="12">
        <v>274</v>
      </c>
    </row>
    <row r="3948" spans="2:6" x14ac:dyDescent="0.4">
      <c r="B3948" s="12">
        <v>7</v>
      </c>
      <c r="C3948" s="12">
        <v>91</v>
      </c>
      <c r="D3948" s="12">
        <v>94</v>
      </c>
      <c r="E3948" s="13">
        <v>2</v>
      </c>
      <c r="F3948" s="12">
        <v>276</v>
      </c>
    </row>
    <row r="3949" spans="2:6" x14ac:dyDescent="0.4">
      <c r="B3949" s="12">
        <v>7</v>
      </c>
      <c r="C3949" s="12">
        <v>91</v>
      </c>
      <c r="D3949" s="12">
        <v>95</v>
      </c>
      <c r="E3949" s="13">
        <v>2</v>
      </c>
      <c r="F3949" s="12">
        <v>278</v>
      </c>
    </row>
    <row r="3950" spans="2:6" x14ac:dyDescent="0.4">
      <c r="B3950" s="12">
        <v>7</v>
      </c>
      <c r="C3950" s="12">
        <v>91</v>
      </c>
      <c r="D3950" s="12">
        <v>96</v>
      </c>
      <c r="E3950" s="13">
        <v>2</v>
      </c>
      <c r="F3950" s="12">
        <v>280</v>
      </c>
    </row>
    <row r="3951" spans="2:6" x14ac:dyDescent="0.4">
      <c r="B3951" s="12">
        <v>7</v>
      </c>
      <c r="C3951" s="12">
        <v>91</v>
      </c>
      <c r="D3951" s="12">
        <v>97</v>
      </c>
      <c r="E3951" s="13">
        <v>2</v>
      </c>
      <c r="F3951" s="12">
        <v>282</v>
      </c>
    </row>
    <row r="3952" spans="2:6" x14ac:dyDescent="0.4">
      <c r="B3952" s="12">
        <v>7</v>
      </c>
      <c r="C3952" s="12">
        <v>91</v>
      </c>
      <c r="D3952" s="12">
        <v>98</v>
      </c>
      <c r="E3952" s="13">
        <v>2</v>
      </c>
      <c r="F3952" s="12">
        <v>284</v>
      </c>
    </row>
    <row r="3953" spans="2:6" x14ac:dyDescent="0.4">
      <c r="B3953" s="12">
        <v>7</v>
      </c>
      <c r="C3953" s="12">
        <v>91</v>
      </c>
      <c r="D3953" s="12">
        <v>99</v>
      </c>
      <c r="E3953" s="13">
        <v>2</v>
      </c>
      <c r="F3953" s="12">
        <v>286</v>
      </c>
    </row>
    <row r="3954" spans="2:6" x14ac:dyDescent="0.4">
      <c r="B3954" s="12">
        <v>7</v>
      </c>
      <c r="C3954" s="12">
        <v>91</v>
      </c>
      <c r="D3954" s="12">
        <v>100</v>
      </c>
      <c r="E3954" s="13">
        <v>2</v>
      </c>
      <c r="F3954" s="12">
        <v>288</v>
      </c>
    </row>
    <row r="3955" spans="2:6" x14ac:dyDescent="0.4">
      <c r="B3955" s="12">
        <v>7</v>
      </c>
      <c r="C3955" s="12">
        <v>91</v>
      </c>
      <c r="D3955" s="12">
        <v>101</v>
      </c>
      <c r="E3955" s="13">
        <v>2</v>
      </c>
      <c r="F3955" s="12">
        <v>290</v>
      </c>
    </row>
    <row r="3956" spans="2:6" x14ac:dyDescent="0.4">
      <c r="B3956" s="12">
        <v>7</v>
      </c>
      <c r="C3956" s="12">
        <v>91</v>
      </c>
      <c r="D3956" s="12">
        <v>102</v>
      </c>
      <c r="E3956" s="13">
        <v>2</v>
      </c>
      <c r="F3956" s="12">
        <v>292</v>
      </c>
    </row>
    <row r="3957" spans="2:6" x14ac:dyDescent="0.4">
      <c r="B3957" s="12">
        <v>7</v>
      </c>
      <c r="C3957" s="12">
        <v>91</v>
      </c>
      <c r="D3957" s="12">
        <v>103</v>
      </c>
      <c r="E3957" s="13">
        <v>2</v>
      </c>
      <c r="F3957" s="12">
        <v>294</v>
      </c>
    </row>
    <row r="3958" spans="2:6" x14ac:dyDescent="0.4">
      <c r="B3958" s="12">
        <v>7</v>
      </c>
      <c r="C3958" s="12">
        <v>91</v>
      </c>
      <c r="D3958" s="12">
        <v>104</v>
      </c>
      <c r="E3958" s="13">
        <v>2</v>
      </c>
      <c r="F3958" s="12">
        <v>296</v>
      </c>
    </row>
    <row r="3959" spans="2:6" x14ac:dyDescent="0.4">
      <c r="B3959" s="12">
        <v>7</v>
      </c>
      <c r="C3959" s="12">
        <v>91</v>
      </c>
      <c r="D3959" s="12">
        <v>105</v>
      </c>
      <c r="E3959" s="13">
        <v>2</v>
      </c>
      <c r="F3959" s="12">
        <v>298</v>
      </c>
    </row>
    <row r="3960" spans="2:6" x14ac:dyDescent="0.4">
      <c r="B3960" s="12">
        <v>7</v>
      </c>
      <c r="C3960" s="12">
        <v>91</v>
      </c>
      <c r="D3960" s="12">
        <v>106</v>
      </c>
      <c r="E3960" s="13">
        <v>2</v>
      </c>
      <c r="F3960" s="12">
        <v>299</v>
      </c>
    </row>
    <row r="3961" spans="2:6" x14ac:dyDescent="0.4">
      <c r="B3961" s="12">
        <v>7</v>
      </c>
      <c r="C3961" s="12">
        <v>91</v>
      </c>
      <c r="D3961" s="12">
        <v>107</v>
      </c>
      <c r="E3961" s="13">
        <v>2</v>
      </c>
      <c r="F3961" s="12">
        <v>301</v>
      </c>
    </row>
    <row r="3962" spans="2:6" x14ac:dyDescent="0.4">
      <c r="B3962" s="12">
        <v>7</v>
      </c>
      <c r="C3962" s="12">
        <v>91</v>
      </c>
      <c r="D3962" s="12">
        <v>108</v>
      </c>
      <c r="E3962" s="13">
        <v>2</v>
      </c>
      <c r="F3962" s="12">
        <v>303</v>
      </c>
    </row>
    <row r="3963" spans="2:6" x14ac:dyDescent="0.4">
      <c r="B3963" s="12">
        <v>7</v>
      </c>
      <c r="C3963" s="12">
        <v>91</v>
      </c>
      <c r="D3963" s="12">
        <v>109</v>
      </c>
      <c r="E3963" s="13">
        <v>2</v>
      </c>
      <c r="F3963" s="12">
        <v>305</v>
      </c>
    </row>
    <row r="3964" spans="2:6" x14ac:dyDescent="0.4">
      <c r="B3964" s="12">
        <v>7</v>
      </c>
      <c r="C3964" s="12">
        <v>91</v>
      </c>
      <c r="D3964" s="12">
        <v>110</v>
      </c>
      <c r="E3964" s="13">
        <v>2</v>
      </c>
      <c r="F3964" s="12">
        <v>306</v>
      </c>
    </row>
    <row r="3965" spans="2:6" x14ac:dyDescent="0.4">
      <c r="B3965" s="12">
        <v>7</v>
      </c>
      <c r="C3965" s="12">
        <v>91</v>
      </c>
      <c r="D3965" s="12">
        <v>111</v>
      </c>
      <c r="E3965" s="13">
        <v>2</v>
      </c>
      <c r="F3965" s="12">
        <v>308</v>
      </c>
    </row>
    <row r="3966" spans="2:6" x14ac:dyDescent="0.4">
      <c r="B3966" s="12">
        <v>7</v>
      </c>
      <c r="C3966" s="12">
        <v>91</v>
      </c>
      <c r="D3966" s="12">
        <v>112</v>
      </c>
      <c r="E3966" s="13">
        <v>2</v>
      </c>
      <c r="F3966" s="12">
        <v>310</v>
      </c>
    </row>
    <row r="3967" spans="2:6" x14ac:dyDescent="0.4">
      <c r="B3967" s="12">
        <v>7</v>
      </c>
      <c r="C3967" s="12">
        <v>91</v>
      </c>
      <c r="D3967" s="12">
        <v>113</v>
      </c>
      <c r="E3967" s="13">
        <v>2</v>
      </c>
      <c r="F3967" s="12">
        <v>312</v>
      </c>
    </row>
    <row r="3968" spans="2:6" x14ac:dyDescent="0.4">
      <c r="B3968" s="12">
        <v>7</v>
      </c>
      <c r="C3968" s="12">
        <v>91</v>
      </c>
      <c r="D3968" s="12">
        <v>114</v>
      </c>
      <c r="E3968" s="13">
        <v>2</v>
      </c>
      <c r="F3968" s="12">
        <v>313</v>
      </c>
    </row>
    <row r="3969" spans="2:6" x14ac:dyDescent="0.4">
      <c r="B3969" s="12">
        <v>7</v>
      </c>
      <c r="C3969" s="12">
        <v>91</v>
      </c>
      <c r="D3969" s="12">
        <v>115</v>
      </c>
      <c r="E3969" s="13">
        <v>2</v>
      </c>
      <c r="F3969" s="12">
        <v>315</v>
      </c>
    </row>
    <row r="3970" spans="2:6" x14ac:dyDescent="0.4">
      <c r="B3970" s="12">
        <v>7</v>
      </c>
      <c r="C3970" s="12">
        <v>91</v>
      </c>
      <c r="D3970" s="12">
        <v>116</v>
      </c>
      <c r="E3970" s="13">
        <v>2</v>
      </c>
      <c r="F3970" s="12">
        <v>317</v>
      </c>
    </row>
    <row r="3971" spans="2:6" x14ac:dyDescent="0.4">
      <c r="B3971" s="12">
        <v>7</v>
      </c>
      <c r="C3971" s="12">
        <v>91</v>
      </c>
      <c r="D3971" s="12">
        <v>117</v>
      </c>
      <c r="E3971" s="13">
        <v>2</v>
      </c>
      <c r="F3971" s="12">
        <v>318</v>
      </c>
    </row>
    <row r="3972" spans="2:6" x14ac:dyDescent="0.4">
      <c r="B3972" s="12">
        <v>7</v>
      </c>
      <c r="C3972" s="12">
        <v>91</v>
      </c>
      <c r="D3972" s="12">
        <v>118</v>
      </c>
      <c r="E3972" s="13">
        <v>2</v>
      </c>
      <c r="F3972" s="12">
        <v>320</v>
      </c>
    </row>
    <row r="3973" spans="2:6" x14ac:dyDescent="0.4">
      <c r="B3973" s="12">
        <v>7</v>
      </c>
      <c r="C3973" s="12">
        <v>91</v>
      </c>
      <c r="D3973" s="12">
        <v>119</v>
      </c>
      <c r="E3973" s="13">
        <v>2</v>
      </c>
      <c r="F3973" s="12">
        <v>322</v>
      </c>
    </row>
    <row r="3974" spans="2:6" x14ac:dyDescent="0.4">
      <c r="B3974" s="12">
        <v>7</v>
      </c>
      <c r="C3974" s="12">
        <v>91</v>
      </c>
      <c r="D3974" s="12">
        <v>120</v>
      </c>
      <c r="E3974" s="13">
        <v>2</v>
      </c>
      <c r="F3974" s="12">
        <v>324</v>
      </c>
    </row>
    <row r="3975" spans="2:6" x14ac:dyDescent="0.4">
      <c r="B3975" s="12">
        <v>7</v>
      </c>
      <c r="C3975" s="12">
        <v>91</v>
      </c>
      <c r="D3975" s="12">
        <v>121</v>
      </c>
      <c r="E3975" s="13">
        <v>2</v>
      </c>
      <c r="F3975" s="12">
        <v>325</v>
      </c>
    </row>
    <row r="3976" spans="2:6" x14ac:dyDescent="0.4">
      <c r="B3976" s="12">
        <v>7</v>
      </c>
      <c r="C3976" s="12">
        <v>91</v>
      </c>
      <c r="D3976" s="12">
        <v>122</v>
      </c>
      <c r="E3976" s="13">
        <v>2</v>
      </c>
      <c r="F3976" s="12">
        <v>327</v>
      </c>
    </row>
    <row r="3977" spans="2:6" x14ac:dyDescent="0.4">
      <c r="B3977" s="12">
        <v>7</v>
      </c>
      <c r="C3977" s="12">
        <v>91</v>
      </c>
      <c r="D3977" s="12">
        <v>123</v>
      </c>
      <c r="E3977" s="13">
        <v>1</v>
      </c>
      <c r="F3977" s="12">
        <v>329</v>
      </c>
    </row>
    <row r="3978" spans="2:6" x14ac:dyDescent="0.4">
      <c r="B3978" s="12">
        <v>7</v>
      </c>
      <c r="C3978" s="12">
        <v>91</v>
      </c>
      <c r="D3978" s="12">
        <v>124</v>
      </c>
      <c r="E3978" s="13">
        <v>1</v>
      </c>
      <c r="F3978" s="12">
        <v>330</v>
      </c>
    </row>
    <row r="3979" spans="2:6" x14ac:dyDescent="0.4">
      <c r="B3979" s="12">
        <v>7</v>
      </c>
      <c r="C3979" s="12">
        <v>91</v>
      </c>
      <c r="D3979" s="12">
        <v>125</v>
      </c>
      <c r="E3979" s="13">
        <v>1</v>
      </c>
      <c r="F3979" s="12">
        <v>331</v>
      </c>
    </row>
    <row r="3980" spans="2:6" x14ac:dyDescent="0.4">
      <c r="B3980" s="12">
        <v>7</v>
      </c>
      <c r="C3980" s="12">
        <v>91</v>
      </c>
      <c r="D3980" s="12">
        <v>126</v>
      </c>
      <c r="E3980" s="13">
        <v>1</v>
      </c>
      <c r="F3980" s="12">
        <v>333</v>
      </c>
    </row>
    <row r="3981" spans="2:6" x14ac:dyDescent="0.4">
      <c r="B3981" s="12">
        <v>7</v>
      </c>
      <c r="C3981" s="12">
        <v>91</v>
      </c>
      <c r="D3981" s="12">
        <v>127</v>
      </c>
      <c r="E3981" s="13">
        <v>1</v>
      </c>
      <c r="F3981" s="12">
        <v>334</v>
      </c>
    </row>
    <row r="3982" spans="2:6" x14ac:dyDescent="0.4">
      <c r="B3982" s="12">
        <v>7</v>
      </c>
      <c r="C3982" s="12">
        <v>91</v>
      </c>
      <c r="D3982" s="12">
        <v>128</v>
      </c>
      <c r="E3982" s="13">
        <v>1</v>
      </c>
      <c r="F3982" s="12">
        <v>335</v>
      </c>
    </row>
    <row r="3983" spans="2:6" x14ac:dyDescent="0.4">
      <c r="B3983" s="12">
        <v>7</v>
      </c>
      <c r="C3983" s="12">
        <v>91</v>
      </c>
      <c r="D3983" s="12">
        <v>129</v>
      </c>
      <c r="E3983" s="13">
        <v>1</v>
      </c>
      <c r="F3983" s="12">
        <v>336</v>
      </c>
    </row>
    <row r="3984" spans="2:6" x14ac:dyDescent="0.4">
      <c r="B3984" s="12">
        <v>7</v>
      </c>
      <c r="C3984" s="12">
        <v>91</v>
      </c>
      <c r="D3984" s="12">
        <v>130</v>
      </c>
      <c r="E3984" s="13">
        <v>1</v>
      </c>
      <c r="F3984" s="12">
        <v>337</v>
      </c>
    </row>
    <row r="3985" spans="2:6" x14ac:dyDescent="0.4">
      <c r="B3985" s="12">
        <v>7</v>
      </c>
      <c r="C3985" s="12">
        <v>91</v>
      </c>
      <c r="D3985" s="12">
        <v>131</v>
      </c>
      <c r="E3985" s="13">
        <v>1</v>
      </c>
      <c r="F3985" s="12">
        <v>338</v>
      </c>
    </row>
    <row r="3986" spans="2:6" x14ac:dyDescent="0.4">
      <c r="B3986" s="12">
        <v>7</v>
      </c>
      <c r="C3986" s="12">
        <v>91</v>
      </c>
      <c r="D3986" s="12">
        <v>132</v>
      </c>
      <c r="E3986" s="13">
        <v>1</v>
      </c>
      <c r="F3986" s="12">
        <v>339</v>
      </c>
    </row>
    <row r="3987" spans="2:6" x14ac:dyDescent="0.4">
      <c r="B3987" s="12">
        <v>7</v>
      </c>
      <c r="C3987" s="12">
        <v>91</v>
      </c>
      <c r="D3987" s="12">
        <v>133</v>
      </c>
      <c r="E3987" s="13">
        <v>1</v>
      </c>
      <c r="F3987" s="12">
        <v>340</v>
      </c>
    </row>
    <row r="3988" spans="2:6" x14ac:dyDescent="0.4">
      <c r="B3988" s="12">
        <v>7</v>
      </c>
      <c r="C3988" s="12">
        <v>91</v>
      </c>
      <c r="D3988" s="12">
        <v>134</v>
      </c>
      <c r="E3988" s="13">
        <v>1</v>
      </c>
      <c r="F3988" s="12">
        <v>340</v>
      </c>
    </row>
    <row r="3989" spans="2:6" x14ac:dyDescent="0.4">
      <c r="B3989" s="12">
        <v>7</v>
      </c>
      <c r="C3989" s="12">
        <v>91</v>
      </c>
      <c r="D3989" s="12">
        <v>135</v>
      </c>
      <c r="E3989" s="13">
        <v>1</v>
      </c>
      <c r="F3989" s="12">
        <v>341</v>
      </c>
    </row>
    <row r="3990" spans="2:6" x14ac:dyDescent="0.4">
      <c r="B3990" s="12">
        <v>7</v>
      </c>
      <c r="C3990" s="12">
        <v>91</v>
      </c>
      <c r="D3990" s="12">
        <v>136</v>
      </c>
      <c r="E3990" s="13">
        <v>1</v>
      </c>
      <c r="F3990" s="12">
        <v>341</v>
      </c>
    </row>
    <row r="3991" spans="2:6" x14ac:dyDescent="0.4">
      <c r="B3991" s="12">
        <v>7</v>
      </c>
      <c r="C3991" s="12">
        <v>91</v>
      </c>
      <c r="D3991" s="12">
        <v>137</v>
      </c>
      <c r="E3991" s="13">
        <v>1</v>
      </c>
      <c r="F3991" s="12">
        <v>342</v>
      </c>
    </row>
    <row r="3992" spans="2:6" x14ac:dyDescent="0.4">
      <c r="B3992" s="12">
        <v>7</v>
      </c>
      <c r="C3992" s="12">
        <v>91</v>
      </c>
      <c r="D3992" s="12">
        <v>138</v>
      </c>
      <c r="E3992" s="13">
        <v>1</v>
      </c>
      <c r="F3992" s="12">
        <v>342</v>
      </c>
    </row>
    <row r="3993" spans="2:6" x14ac:dyDescent="0.4">
      <c r="B3993" s="12">
        <v>7</v>
      </c>
      <c r="C3993" s="12">
        <v>91</v>
      </c>
      <c r="D3993" s="12">
        <v>139</v>
      </c>
      <c r="E3993" s="13">
        <v>1</v>
      </c>
      <c r="F3993" s="12">
        <v>343</v>
      </c>
    </row>
    <row r="3994" spans="2:6" x14ac:dyDescent="0.4">
      <c r="B3994" s="12">
        <v>7</v>
      </c>
      <c r="C3994" s="12">
        <v>91</v>
      </c>
      <c r="D3994" s="12">
        <v>140</v>
      </c>
      <c r="E3994" s="13">
        <v>1</v>
      </c>
      <c r="F3994" s="12">
        <v>343</v>
      </c>
    </row>
    <row r="3995" spans="2:6" x14ac:dyDescent="0.4">
      <c r="B3995" s="12">
        <v>7</v>
      </c>
      <c r="C3995" s="12">
        <v>91</v>
      </c>
      <c r="D3995" s="12">
        <v>141</v>
      </c>
      <c r="E3995" s="13">
        <v>1</v>
      </c>
      <c r="F3995" s="12">
        <v>343</v>
      </c>
    </row>
    <row r="3996" spans="2:6" x14ac:dyDescent="0.4">
      <c r="B3996" s="12">
        <v>7</v>
      </c>
      <c r="C3996" s="12">
        <v>91</v>
      </c>
      <c r="D3996" s="12">
        <v>142</v>
      </c>
      <c r="E3996" s="13">
        <v>1</v>
      </c>
      <c r="F3996" s="12">
        <v>344</v>
      </c>
    </row>
    <row r="3997" spans="2:6" x14ac:dyDescent="0.4">
      <c r="B3997" s="12">
        <v>7</v>
      </c>
      <c r="C3997" s="12">
        <v>91</v>
      </c>
      <c r="D3997" s="12">
        <v>143</v>
      </c>
      <c r="E3997" s="13">
        <v>1</v>
      </c>
      <c r="F3997" s="12">
        <v>344</v>
      </c>
    </row>
    <row r="3998" spans="2:6" x14ac:dyDescent="0.4">
      <c r="B3998" s="12">
        <v>7</v>
      </c>
      <c r="C3998" s="12">
        <v>91</v>
      </c>
      <c r="D3998" s="12">
        <v>144</v>
      </c>
      <c r="E3998" s="13">
        <v>1</v>
      </c>
      <c r="F3998" s="12">
        <v>344</v>
      </c>
    </row>
    <row r="3999" spans="2:6" x14ac:dyDescent="0.4">
      <c r="B3999" s="12">
        <v>7</v>
      </c>
      <c r="C3999" s="12">
        <v>91</v>
      </c>
      <c r="D3999" s="12">
        <v>145</v>
      </c>
      <c r="E3999" s="13">
        <v>1</v>
      </c>
      <c r="F3999" s="12">
        <v>344</v>
      </c>
    </row>
    <row r="4000" spans="2:6" x14ac:dyDescent="0.4">
      <c r="B4000" s="12">
        <v>7</v>
      </c>
      <c r="C4000" s="12">
        <v>91</v>
      </c>
      <c r="D4000" s="12">
        <v>146</v>
      </c>
      <c r="E4000" s="13">
        <v>1</v>
      </c>
      <c r="F4000" s="12">
        <v>344</v>
      </c>
    </row>
    <row r="4001" spans="2:6" x14ac:dyDescent="0.4">
      <c r="B4001" s="12">
        <v>7</v>
      </c>
      <c r="C4001" s="12">
        <v>91</v>
      </c>
      <c r="D4001" s="12">
        <v>147</v>
      </c>
      <c r="E4001" s="13">
        <v>0</v>
      </c>
      <c r="F4001" s="12">
        <v>345</v>
      </c>
    </row>
    <row r="4002" spans="2:6" x14ac:dyDescent="0.4">
      <c r="B4002" s="12">
        <v>7</v>
      </c>
      <c r="C4002" s="12">
        <v>91</v>
      </c>
      <c r="D4002" s="12">
        <v>148</v>
      </c>
      <c r="E4002" s="13">
        <v>0</v>
      </c>
      <c r="F4002" s="12">
        <v>345</v>
      </c>
    </row>
    <row r="4003" spans="2:6" x14ac:dyDescent="0.4">
      <c r="B4003" s="12">
        <v>7</v>
      </c>
      <c r="C4003" s="12">
        <v>91</v>
      </c>
      <c r="D4003" s="12">
        <v>149</v>
      </c>
      <c r="E4003" s="13">
        <v>0</v>
      </c>
      <c r="F4003" s="12">
        <v>345</v>
      </c>
    </row>
    <row r="4004" spans="2:6" x14ac:dyDescent="0.4">
      <c r="B4004" s="12">
        <v>7</v>
      </c>
      <c r="C4004" s="12">
        <v>91</v>
      </c>
      <c r="D4004" s="12">
        <v>150</v>
      </c>
      <c r="E4004" s="13">
        <v>0</v>
      </c>
      <c r="F4004" s="12">
        <v>345</v>
      </c>
    </row>
    <row r="4005" spans="2:6" x14ac:dyDescent="0.4">
      <c r="B4005" s="12">
        <v>7</v>
      </c>
      <c r="C4005" s="12">
        <v>91</v>
      </c>
      <c r="D4005" s="12">
        <v>151</v>
      </c>
      <c r="E4005" s="13">
        <v>0</v>
      </c>
      <c r="F4005" s="12">
        <v>345</v>
      </c>
    </row>
    <row r="4006" spans="2:6" x14ac:dyDescent="0.4">
      <c r="B4006" s="12">
        <v>7</v>
      </c>
      <c r="C4006" s="12">
        <v>91</v>
      </c>
      <c r="D4006" s="12">
        <v>152</v>
      </c>
      <c r="E4006" s="13">
        <v>0</v>
      </c>
      <c r="F4006" s="12">
        <v>345</v>
      </c>
    </row>
    <row r="4007" spans="2:6" x14ac:dyDescent="0.4">
      <c r="B4007" s="12">
        <v>7</v>
      </c>
      <c r="C4007" s="12">
        <v>91</v>
      </c>
      <c r="D4007" s="12">
        <v>153</v>
      </c>
      <c r="E4007" s="13">
        <v>0</v>
      </c>
      <c r="F4007" s="12">
        <v>345</v>
      </c>
    </row>
    <row r="4008" spans="2:6" x14ac:dyDescent="0.4">
      <c r="B4008" s="12">
        <v>7</v>
      </c>
      <c r="C4008" s="12">
        <v>91</v>
      </c>
      <c r="D4008" s="12">
        <v>154</v>
      </c>
      <c r="E4008" s="13">
        <v>0</v>
      </c>
      <c r="F4008" s="12">
        <v>345</v>
      </c>
    </row>
    <row r="4009" spans="2:6" x14ac:dyDescent="0.4">
      <c r="B4009" s="12">
        <v>7</v>
      </c>
      <c r="C4009" s="12">
        <v>91</v>
      </c>
      <c r="D4009" s="12">
        <v>155</v>
      </c>
      <c r="E4009" s="13">
        <v>0</v>
      </c>
      <c r="F4009" s="12">
        <v>345</v>
      </c>
    </row>
    <row r="4010" spans="2:6" x14ac:dyDescent="0.4">
      <c r="B4010" s="12">
        <v>7</v>
      </c>
      <c r="C4010" s="12">
        <v>91</v>
      </c>
      <c r="D4010" s="12">
        <v>156</v>
      </c>
      <c r="E4010" s="13">
        <v>0</v>
      </c>
      <c r="F4010" s="12">
        <v>345</v>
      </c>
    </row>
    <row r="4011" spans="2:6" x14ac:dyDescent="0.4">
      <c r="B4011" s="12">
        <v>7</v>
      </c>
      <c r="C4011" s="12">
        <v>91</v>
      </c>
      <c r="D4011" s="12">
        <v>157</v>
      </c>
      <c r="E4011" s="13">
        <v>0</v>
      </c>
      <c r="F4011" s="12">
        <v>345</v>
      </c>
    </row>
    <row r="4012" spans="2:6" x14ac:dyDescent="0.4">
      <c r="B4012" s="12">
        <v>7</v>
      </c>
      <c r="C4012" s="12">
        <v>91</v>
      </c>
      <c r="D4012" s="12">
        <v>158</v>
      </c>
      <c r="E4012" s="13">
        <v>0</v>
      </c>
      <c r="F4012" s="12">
        <v>345</v>
      </c>
    </row>
    <row r="4013" spans="2:6" x14ac:dyDescent="0.4">
      <c r="B4013" s="12">
        <v>7</v>
      </c>
      <c r="C4013" s="12">
        <v>91</v>
      </c>
      <c r="D4013" s="12">
        <v>159</v>
      </c>
      <c r="E4013" s="13">
        <v>0</v>
      </c>
      <c r="F4013" s="12">
        <v>345</v>
      </c>
    </row>
    <row r="4014" spans="2:6" x14ac:dyDescent="0.4">
      <c r="B4014" s="12">
        <v>7</v>
      </c>
      <c r="C4014" s="12">
        <v>91</v>
      </c>
      <c r="D4014" s="12">
        <v>160</v>
      </c>
      <c r="E4014" s="13">
        <v>0</v>
      </c>
      <c r="F4014" s="12">
        <v>345</v>
      </c>
    </row>
    <row r="4015" spans="2:6" x14ac:dyDescent="0.4">
      <c r="B4015" s="10">
        <v>7</v>
      </c>
      <c r="C4015" s="10">
        <v>92</v>
      </c>
      <c r="D4015" s="10">
        <v>1</v>
      </c>
      <c r="E4015" s="11">
        <v>1</v>
      </c>
      <c r="F4015" s="10">
        <v>0</v>
      </c>
    </row>
    <row r="4016" spans="2:6" x14ac:dyDescent="0.4">
      <c r="B4016" s="10">
        <v>7</v>
      </c>
      <c r="C4016" s="10">
        <v>92</v>
      </c>
      <c r="D4016" s="10">
        <v>2</v>
      </c>
      <c r="E4016" s="11">
        <v>2</v>
      </c>
      <c r="F4016" s="10">
        <v>1</v>
      </c>
    </row>
    <row r="4017" spans="2:6" x14ac:dyDescent="0.4">
      <c r="B4017" s="10">
        <v>7</v>
      </c>
      <c r="C4017" s="10">
        <v>92</v>
      </c>
      <c r="D4017" s="10">
        <v>3</v>
      </c>
      <c r="E4017" s="11">
        <v>2</v>
      </c>
      <c r="F4017" s="10">
        <v>3</v>
      </c>
    </row>
    <row r="4018" spans="2:6" x14ac:dyDescent="0.4">
      <c r="B4018" s="10">
        <v>7</v>
      </c>
      <c r="C4018" s="10">
        <v>92</v>
      </c>
      <c r="D4018" s="10">
        <v>4</v>
      </c>
      <c r="E4018" s="11">
        <v>3</v>
      </c>
      <c r="F4018" s="10">
        <v>5</v>
      </c>
    </row>
    <row r="4019" spans="2:6" x14ac:dyDescent="0.4">
      <c r="B4019" s="10">
        <v>7</v>
      </c>
      <c r="C4019" s="10">
        <v>92</v>
      </c>
      <c r="D4019" s="10">
        <v>5</v>
      </c>
      <c r="E4019" s="11">
        <v>3</v>
      </c>
      <c r="F4019" s="10">
        <v>8</v>
      </c>
    </row>
    <row r="4020" spans="2:6" x14ac:dyDescent="0.4">
      <c r="B4020" s="10">
        <v>7</v>
      </c>
      <c r="C4020" s="10">
        <v>92</v>
      </c>
      <c r="D4020" s="10">
        <v>6</v>
      </c>
      <c r="E4020" s="11">
        <v>4</v>
      </c>
      <c r="F4020" s="10">
        <v>11</v>
      </c>
    </row>
    <row r="4021" spans="2:6" x14ac:dyDescent="0.4">
      <c r="B4021" s="10">
        <v>7</v>
      </c>
      <c r="C4021" s="10">
        <v>92</v>
      </c>
      <c r="D4021" s="10">
        <v>7</v>
      </c>
      <c r="E4021" s="11">
        <v>5</v>
      </c>
      <c r="F4021" s="10">
        <v>15</v>
      </c>
    </row>
    <row r="4022" spans="2:6" x14ac:dyDescent="0.4">
      <c r="B4022" s="10">
        <v>7</v>
      </c>
      <c r="C4022" s="10">
        <v>92</v>
      </c>
      <c r="D4022" s="10">
        <v>8</v>
      </c>
      <c r="E4022" s="11">
        <v>5</v>
      </c>
      <c r="F4022" s="10">
        <v>20</v>
      </c>
    </row>
    <row r="4023" spans="2:6" x14ac:dyDescent="0.4">
      <c r="B4023" s="10">
        <v>7</v>
      </c>
      <c r="C4023" s="10">
        <v>92</v>
      </c>
      <c r="D4023" s="10">
        <v>9</v>
      </c>
      <c r="E4023" s="11">
        <v>6</v>
      </c>
      <c r="F4023" s="10">
        <v>25</v>
      </c>
    </row>
    <row r="4024" spans="2:6" x14ac:dyDescent="0.4">
      <c r="B4024" s="10">
        <v>7</v>
      </c>
      <c r="C4024" s="10">
        <v>92</v>
      </c>
      <c r="D4024" s="10">
        <v>10</v>
      </c>
      <c r="E4024" s="11">
        <v>6</v>
      </c>
      <c r="F4024" s="10">
        <v>31</v>
      </c>
    </row>
    <row r="4025" spans="2:6" x14ac:dyDescent="0.4">
      <c r="B4025" s="12">
        <v>7</v>
      </c>
      <c r="C4025" s="12">
        <v>92</v>
      </c>
      <c r="D4025" s="12">
        <v>11</v>
      </c>
      <c r="E4025" s="13">
        <v>4</v>
      </c>
      <c r="F4025" s="12">
        <v>37</v>
      </c>
    </row>
    <row r="4026" spans="2:6" x14ac:dyDescent="0.4">
      <c r="B4026" s="12">
        <v>7</v>
      </c>
      <c r="C4026" s="12">
        <v>92</v>
      </c>
      <c r="D4026" s="12">
        <v>12</v>
      </c>
      <c r="E4026" s="13">
        <v>4</v>
      </c>
      <c r="F4026" s="12">
        <v>41</v>
      </c>
    </row>
    <row r="4027" spans="2:6" x14ac:dyDescent="0.4">
      <c r="B4027" s="12">
        <v>7</v>
      </c>
      <c r="C4027" s="12">
        <v>92</v>
      </c>
      <c r="D4027" s="12">
        <v>13</v>
      </c>
      <c r="E4027" s="13">
        <v>3</v>
      </c>
      <c r="F4027" s="12">
        <v>45</v>
      </c>
    </row>
    <row r="4028" spans="2:6" x14ac:dyDescent="0.4">
      <c r="B4028" s="12">
        <v>7</v>
      </c>
      <c r="C4028" s="12">
        <v>92</v>
      </c>
      <c r="D4028" s="12">
        <v>14</v>
      </c>
      <c r="E4028" s="13">
        <v>3</v>
      </c>
      <c r="F4028" s="12">
        <v>48</v>
      </c>
    </row>
    <row r="4029" spans="2:6" x14ac:dyDescent="0.4">
      <c r="B4029" s="12">
        <v>7</v>
      </c>
      <c r="C4029" s="12">
        <v>92</v>
      </c>
      <c r="D4029" s="12">
        <v>15</v>
      </c>
      <c r="E4029" s="13">
        <v>3</v>
      </c>
      <c r="F4029" s="12">
        <v>51</v>
      </c>
    </row>
    <row r="4030" spans="2:6" x14ac:dyDescent="0.4">
      <c r="B4030" s="12">
        <v>7</v>
      </c>
      <c r="C4030" s="12">
        <v>92</v>
      </c>
      <c r="D4030" s="12">
        <v>16</v>
      </c>
      <c r="E4030" s="13">
        <v>3</v>
      </c>
      <c r="F4030" s="12">
        <v>54</v>
      </c>
    </row>
    <row r="4031" spans="2:6" x14ac:dyDescent="0.4">
      <c r="B4031" s="12">
        <v>7</v>
      </c>
      <c r="C4031" s="12">
        <v>92</v>
      </c>
      <c r="D4031" s="12">
        <v>17</v>
      </c>
      <c r="E4031" s="13">
        <v>4</v>
      </c>
      <c r="F4031" s="12">
        <v>57</v>
      </c>
    </row>
    <row r="4032" spans="2:6" x14ac:dyDescent="0.4">
      <c r="B4032" s="12">
        <v>7</v>
      </c>
      <c r="C4032" s="12">
        <v>92</v>
      </c>
      <c r="D4032" s="12">
        <v>18</v>
      </c>
      <c r="E4032" s="13">
        <v>4</v>
      </c>
      <c r="F4032" s="12">
        <v>60</v>
      </c>
    </row>
    <row r="4033" spans="2:6" x14ac:dyDescent="0.4">
      <c r="B4033" s="12">
        <v>7</v>
      </c>
      <c r="C4033" s="12">
        <v>92</v>
      </c>
      <c r="D4033" s="12">
        <v>19</v>
      </c>
      <c r="E4033" s="13">
        <v>4</v>
      </c>
      <c r="F4033" s="12">
        <v>64</v>
      </c>
    </row>
    <row r="4034" spans="2:6" x14ac:dyDescent="0.4">
      <c r="B4034" s="12">
        <v>7</v>
      </c>
      <c r="C4034" s="12">
        <v>92</v>
      </c>
      <c r="D4034" s="12">
        <v>20</v>
      </c>
      <c r="E4034" s="13">
        <v>4</v>
      </c>
      <c r="F4034" s="12">
        <v>68</v>
      </c>
    </row>
    <row r="4035" spans="2:6" x14ac:dyDescent="0.4">
      <c r="B4035" s="12">
        <v>7</v>
      </c>
      <c r="C4035" s="12">
        <v>92</v>
      </c>
      <c r="D4035" s="12">
        <v>21</v>
      </c>
      <c r="E4035" s="13">
        <v>4</v>
      </c>
      <c r="F4035" s="12">
        <v>72</v>
      </c>
    </row>
    <row r="4036" spans="2:6" x14ac:dyDescent="0.4">
      <c r="B4036" s="12">
        <v>7</v>
      </c>
      <c r="C4036" s="12">
        <v>92</v>
      </c>
      <c r="D4036" s="12">
        <v>22</v>
      </c>
      <c r="E4036" s="13">
        <v>4</v>
      </c>
      <c r="F4036" s="12">
        <v>76</v>
      </c>
    </row>
    <row r="4037" spans="2:6" x14ac:dyDescent="0.4">
      <c r="B4037" s="12">
        <v>7</v>
      </c>
      <c r="C4037" s="12">
        <v>92</v>
      </c>
      <c r="D4037" s="12">
        <v>23</v>
      </c>
      <c r="E4037" s="13">
        <v>4</v>
      </c>
      <c r="F4037" s="12">
        <v>80</v>
      </c>
    </row>
    <row r="4038" spans="2:6" x14ac:dyDescent="0.4">
      <c r="B4038" s="12">
        <v>7</v>
      </c>
      <c r="C4038" s="12">
        <v>92</v>
      </c>
      <c r="D4038" s="12">
        <v>24</v>
      </c>
      <c r="E4038" s="13">
        <v>4</v>
      </c>
      <c r="F4038" s="12">
        <v>84</v>
      </c>
    </row>
    <row r="4039" spans="2:6" x14ac:dyDescent="0.4">
      <c r="B4039" s="12">
        <v>7</v>
      </c>
      <c r="C4039" s="12">
        <v>92</v>
      </c>
      <c r="D4039" s="12">
        <v>25</v>
      </c>
      <c r="E4039" s="13">
        <v>4</v>
      </c>
      <c r="F4039" s="12">
        <v>88</v>
      </c>
    </row>
    <row r="4040" spans="2:6" x14ac:dyDescent="0.4">
      <c r="B4040" s="12">
        <v>7</v>
      </c>
      <c r="C4040" s="12">
        <v>92</v>
      </c>
      <c r="D4040" s="12">
        <v>26</v>
      </c>
      <c r="E4040" s="13">
        <v>4</v>
      </c>
      <c r="F4040" s="12">
        <v>91</v>
      </c>
    </row>
    <row r="4041" spans="2:6" x14ac:dyDescent="0.4">
      <c r="B4041" s="12">
        <v>7</v>
      </c>
      <c r="C4041" s="12">
        <v>92</v>
      </c>
      <c r="D4041" s="12">
        <v>27</v>
      </c>
      <c r="E4041" s="13">
        <v>4</v>
      </c>
      <c r="F4041" s="12">
        <v>95</v>
      </c>
    </row>
    <row r="4042" spans="2:6" x14ac:dyDescent="0.4">
      <c r="B4042" s="12">
        <v>7</v>
      </c>
      <c r="C4042" s="12">
        <v>92</v>
      </c>
      <c r="D4042" s="12">
        <v>28</v>
      </c>
      <c r="E4042" s="13">
        <v>4</v>
      </c>
      <c r="F4042" s="12">
        <v>99</v>
      </c>
    </row>
    <row r="4043" spans="2:6" x14ac:dyDescent="0.4">
      <c r="B4043" s="12">
        <v>7</v>
      </c>
      <c r="C4043" s="12">
        <v>92</v>
      </c>
      <c r="D4043" s="12">
        <v>29</v>
      </c>
      <c r="E4043" s="13">
        <v>4</v>
      </c>
      <c r="F4043" s="12">
        <v>102</v>
      </c>
    </row>
    <row r="4044" spans="2:6" x14ac:dyDescent="0.4">
      <c r="B4044" s="12">
        <v>7</v>
      </c>
      <c r="C4044" s="12">
        <v>92</v>
      </c>
      <c r="D4044" s="12">
        <v>30</v>
      </c>
      <c r="E4044" s="13">
        <v>3</v>
      </c>
      <c r="F4044" s="12">
        <v>106</v>
      </c>
    </row>
    <row r="4045" spans="2:6" x14ac:dyDescent="0.4">
      <c r="B4045" s="12">
        <v>7</v>
      </c>
      <c r="C4045" s="12">
        <v>92</v>
      </c>
      <c r="D4045" s="12">
        <v>31</v>
      </c>
      <c r="E4045" s="13">
        <v>3</v>
      </c>
      <c r="F4045" s="12">
        <v>109</v>
      </c>
    </row>
    <row r="4046" spans="2:6" x14ac:dyDescent="0.4">
      <c r="B4046" s="12">
        <v>7</v>
      </c>
      <c r="C4046" s="12">
        <v>92</v>
      </c>
      <c r="D4046" s="12">
        <v>32</v>
      </c>
      <c r="E4046" s="13">
        <v>3</v>
      </c>
      <c r="F4046" s="12">
        <v>112</v>
      </c>
    </row>
    <row r="4047" spans="2:6" x14ac:dyDescent="0.4">
      <c r="B4047" s="12">
        <v>7</v>
      </c>
      <c r="C4047" s="12">
        <v>92</v>
      </c>
      <c r="D4047" s="12">
        <v>33</v>
      </c>
      <c r="E4047" s="13">
        <v>3</v>
      </c>
      <c r="F4047" s="12">
        <v>115</v>
      </c>
    </row>
    <row r="4048" spans="2:6" x14ac:dyDescent="0.4">
      <c r="B4048" s="12">
        <v>7</v>
      </c>
      <c r="C4048" s="12">
        <v>92</v>
      </c>
      <c r="D4048" s="12">
        <v>34</v>
      </c>
      <c r="E4048" s="13">
        <v>3</v>
      </c>
      <c r="F4048" s="12">
        <v>118</v>
      </c>
    </row>
    <row r="4049" spans="2:6" x14ac:dyDescent="0.4">
      <c r="B4049" s="12">
        <v>7</v>
      </c>
      <c r="C4049" s="12">
        <v>92</v>
      </c>
      <c r="D4049" s="12">
        <v>35</v>
      </c>
      <c r="E4049" s="13">
        <v>3</v>
      </c>
      <c r="F4049" s="12">
        <v>121</v>
      </c>
    </row>
    <row r="4050" spans="2:6" x14ac:dyDescent="0.4">
      <c r="B4050" s="12">
        <v>7</v>
      </c>
      <c r="C4050" s="12">
        <v>92</v>
      </c>
      <c r="D4050" s="12">
        <v>36</v>
      </c>
      <c r="E4050" s="13">
        <v>3</v>
      </c>
      <c r="F4050" s="12">
        <v>124</v>
      </c>
    </row>
    <row r="4051" spans="2:6" x14ac:dyDescent="0.4">
      <c r="B4051" s="12">
        <v>7</v>
      </c>
      <c r="C4051" s="12">
        <v>92</v>
      </c>
      <c r="D4051" s="12">
        <v>37</v>
      </c>
      <c r="E4051" s="13">
        <v>3</v>
      </c>
      <c r="F4051" s="12">
        <v>127</v>
      </c>
    </row>
    <row r="4052" spans="2:6" x14ac:dyDescent="0.4">
      <c r="B4052" s="12">
        <v>7</v>
      </c>
      <c r="C4052" s="12">
        <v>92</v>
      </c>
      <c r="D4052" s="12">
        <v>38</v>
      </c>
      <c r="E4052" s="13">
        <v>3</v>
      </c>
      <c r="F4052" s="12">
        <v>130</v>
      </c>
    </row>
    <row r="4053" spans="2:6" x14ac:dyDescent="0.4">
      <c r="B4053" s="12">
        <v>7</v>
      </c>
      <c r="C4053" s="12">
        <v>92</v>
      </c>
      <c r="D4053" s="12">
        <v>39</v>
      </c>
      <c r="E4053" s="13">
        <v>3</v>
      </c>
      <c r="F4053" s="12">
        <v>132</v>
      </c>
    </row>
    <row r="4054" spans="2:6" x14ac:dyDescent="0.4">
      <c r="B4054" s="12">
        <v>7</v>
      </c>
      <c r="C4054" s="12">
        <v>92</v>
      </c>
      <c r="D4054" s="12">
        <v>40</v>
      </c>
      <c r="E4054" s="13">
        <v>3</v>
      </c>
      <c r="F4054" s="12">
        <v>134</v>
      </c>
    </row>
    <row r="4055" spans="2:6" x14ac:dyDescent="0.4">
      <c r="B4055" s="12">
        <v>7</v>
      </c>
      <c r="C4055" s="12">
        <v>92</v>
      </c>
      <c r="D4055" s="12">
        <v>41</v>
      </c>
      <c r="E4055" s="13">
        <v>3</v>
      </c>
      <c r="F4055" s="12">
        <v>137</v>
      </c>
    </row>
    <row r="4056" spans="2:6" x14ac:dyDescent="0.4">
      <c r="B4056" s="12">
        <v>7</v>
      </c>
      <c r="C4056" s="12">
        <v>92</v>
      </c>
      <c r="D4056" s="12">
        <v>42</v>
      </c>
      <c r="E4056" s="13">
        <v>2</v>
      </c>
      <c r="F4056" s="12">
        <v>140</v>
      </c>
    </row>
    <row r="4057" spans="2:6" x14ac:dyDescent="0.4">
      <c r="B4057" s="12">
        <v>7</v>
      </c>
      <c r="C4057" s="12">
        <v>92</v>
      </c>
      <c r="D4057" s="12">
        <v>43</v>
      </c>
      <c r="E4057" s="13">
        <v>2</v>
      </c>
      <c r="F4057" s="12">
        <v>142</v>
      </c>
    </row>
    <row r="4058" spans="2:6" x14ac:dyDescent="0.4">
      <c r="B4058" s="12">
        <v>7</v>
      </c>
      <c r="C4058" s="12">
        <v>92</v>
      </c>
      <c r="D4058" s="12">
        <v>44</v>
      </c>
      <c r="E4058" s="13">
        <v>2</v>
      </c>
      <c r="F4058" s="12">
        <v>144</v>
      </c>
    </row>
    <row r="4059" spans="2:6" x14ac:dyDescent="0.4">
      <c r="B4059" s="12">
        <v>7</v>
      </c>
      <c r="C4059" s="12">
        <v>92</v>
      </c>
      <c r="D4059" s="12">
        <v>45</v>
      </c>
      <c r="E4059" s="13">
        <v>2</v>
      </c>
      <c r="F4059" s="12">
        <v>146</v>
      </c>
    </row>
    <row r="4060" spans="2:6" x14ac:dyDescent="0.4">
      <c r="B4060" s="12">
        <v>7</v>
      </c>
      <c r="C4060" s="12">
        <v>92</v>
      </c>
      <c r="D4060" s="12">
        <v>46</v>
      </c>
      <c r="E4060" s="13">
        <v>2</v>
      </c>
      <c r="F4060" s="12">
        <v>148</v>
      </c>
    </row>
    <row r="4061" spans="2:6" x14ac:dyDescent="0.4">
      <c r="B4061" s="12">
        <v>7</v>
      </c>
      <c r="C4061" s="12">
        <v>92</v>
      </c>
      <c r="D4061" s="12">
        <v>47</v>
      </c>
      <c r="E4061" s="13">
        <v>2</v>
      </c>
      <c r="F4061" s="12">
        <v>151</v>
      </c>
    </row>
    <row r="4062" spans="2:6" x14ac:dyDescent="0.4">
      <c r="B4062" s="12">
        <v>7</v>
      </c>
      <c r="C4062" s="12">
        <v>92</v>
      </c>
      <c r="D4062" s="12">
        <v>48</v>
      </c>
      <c r="E4062" s="13">
        <v>2</v>
      </c>
      <c r="F4062" s="12">
        <v>153</v>
      </c>
    </row>
    <row r="4063" spans="2:6" x14ac:dyDescent="0.4">
      <c r="B4063" s="12">
        <v>7</v>
      </c>
      <c r="C4063" s="12">
        <v>92</v>
      </c>
      <c r="D4063" s="12">
        <v>49</v>
      </c>
      <c r="E4063" s="13">
        <v>2</v>
      </c>
      <c r="F4063" s="12">
        <v>155</v>
      </c>
    </row>
    <row r="4064" spans="2:6" x14ac:dyDescent="0.4">
      <c r="B4064" s="12">
        <v>7</v>
      </c>
      <c r="C4064" s="12">
        <v>92</v>
      </c>
      <c r="D4064" s="12">
        <v>50</v>
      </c>
      <c r="E4064" s="13">
        <v>2</v>
      </c>
      <c r="F4064" s="12">
        <v>157</v>
      </c>
    </row>
    <row r="4065" spans="2:6" x14ac:dyDescent="0.4">
      <c r="B4065" s="12">
        <v>7</v>
      </c>
      <c r="C4065" s="12">
        <v>92</v>
      </c>
      <c r="D4065" s="12">
        <v>51</v>
      </c>
      <c r="E4065" s="13">
        <v>2</v>
      </c>
      <c r="F4065" s="12">
        <v>159</v>
      </c>
    </row>
    <row r="4066" spans="2:6" x14ac:dyDescent="0.4">
      <c r="B4066" s="12">
        <v>7</v>
      </c>
      <c r="C4066" s="12">
        <v>92</v>
      </c>
      <c r="D4066" s="12">
        <v>52</v>
      </c>
      <c r="E4066" s="13">
        <v>2</v>
      </c>
      <c r="F4066" s="12">
        <v>162</v>
      </c>
    </row>
    <row r="4067" spans="2:6" x14ac:dyDescent="0.4">
      <c r="B4067" s="12">
        <v>7</v>
      </c>
      <c r="C4067" s="12">
        <v>92</v>
      </c>
      <c r="D4067" s="12">
        <v>53</v>
      </c>
      <c r="E4067" s="13">
        <v>2</v>
      </c>
      <c r="F4067" s="12">
        <v>164</v>
      </c>
    </row>
    <row r="4068" spans="2:6" x14ac:dyDescent="0.4">
      <c r="B4068" s="12">
        <v>7</v>
      </c>
      <c r="C4068" s="12">
        <v>92</v>
      </c>
      <c r="D4068" s="12">
        <v>54</v>
      </c>
      <c r="E4068" s="13">
        <v>2</v>
      </c>
      <c r="F4068" s="12">
        <v>166</v>
      </c>
    </row>
    <row r="4069" spans="2:6" x14ac:dyDescent="0.4">
      <c r="B4069" s="12">
        <v>7</v>
      </c>
      <c r="C4069" s="12">
        <v>92</v>
      </c>
      <c r="D4069" s="12">
        <v>55</v>
      </c>
      <c r="E4069" s="13">
        <v>2</v>
      </c>
      <c r="F4069" s="12">
        <v>168</v>
      </c>
    </row>
    <row r="4070" spans="2:6" x14ac:dyDescent="0.4">
      <c r="B4070" s="12">
        <v>7</v>
      </c>
      <c r="C4070" s="12">
        <v>92</v>
      </c>
      <c r="D4070" s="12">
        <v>56</v>
      </c>
      <c r="E4070" s="13">
        <v>2</v>
      </c>
      <c r="F4070" s="12">
        <v>170</v>
      </c>
    </row>
    <row r="4071" spans="2:6" x14ac:dyDescent="0.4">
      <c r="B4071" s="12">
        <v>7</v>
      </c>
      <c r="C4071" s="12">
        <v>92</v>
      </c>
      <c r="D4071" s="12">
        <v>57</v>
      </c>
      <c r="E4071" s="13">
        <v>2</v>
      </c>
      <c r="F4071" s="12">
        <v>172</v>
      </c>
    </row>
    <row r="4072" spans="2:6" x14ac:dyDescent="0.4">
      <c r="B4072" s="12">
        <v>7</v>
      </c>
      <c r="C4072" s="12">
        <v>92</v>
      </c>
      <c r="D4072" s="12">
        <v>58</v>
      </c>
      <c r="E4072" s="13">
        <v>2</v>
      </c>
      <c r="F4072" s="12">
        <v>174</v>
      </c>
    </row>
    <row r="4073" spans="2:6" x14ac:dyDescent="0.4">
      <c r="B4073" s="12">
        <v>7</v>
      </c>
      <c r="C4073" s="12">
        <v>92</v>
      </c>
      <c r="D4073" s="12">
        <v>59</v>
      </c>
      <c r="E4073" s="13">
        <v>2</v>
      </c>
      <c r="F4073" s="12">
        <v>176</v>
      </c>
    </row>
    <row r="4074" spans="2:6" x14ac:dyDescent="0.4">
      <c r="B4074" s="12">
        <v>7</v>
      </c>
      <c r="C4074" s="12">
        <v>92</v>
      </c>
      <c r="D4074" s="12">
        <v>60</v>
      </c>
      <c r="E4074" s="13">
        <v>2</v>
      </c>
      <c r="F4074" s="12">
        <v>178</v>
      </c>
    </row>
    <row r="4075" spans="2:6" x14ac:dyDescent="0.4">
      <c r="B4075" s="12">
        <v>7</v>
      </c>
      <c r="C4075" s="12">
        <v>92</v>
      </c>
      <c r="D4075" s="12">
        <v>61</v>
      </c>
      <c r="E4075" s="13">
        <v>2</v>
      </c>
      <c r="F4075" s="12">
        <v>180</v>
      </c>
    </row>
    <row r="4076" spans="2:6" x14ac:dyDescent="0.4">
      <c r="B4076" s="12">
        <v>7</v>
      </c>
      <c r="C4076" s="12">
        <v>92</v>
      </c>
      <c r="D4076" s="12">
        <v>62</v>
      </c>
      <c r="E4076" s="13">
        <v>2</v>
      </c>
      <c r="F4076" s="12">
        <v>182</v>
      </c>
    </row>
    <row r="4077" spans="2:6" x14ac:dyDescent="0.4">
      <c r="B4077" s="12">
        <v>7</v>
      </c>
      <c r="C4077" s="12">
        <v>92</v>
      </c>
      <c r="D4077" s="12">
        <v>63</v>
      </c>
      <c r="E4077" s="13">
        <v>2</v>
      </c>
      <c r="F4077" s="12">
        <v>184</v>
      </c>
    </row>
    <row r="4078" spans="2:6" x14ac:dyDescent="0.4">
      <c r="B4078" s="12">
        <v>7</v>
      </c>
      <c r="C4078" s="12">
        <v>92</v>
      </c>
      <c r="D4078" s="12">
        <v>64</v>
      </c>
      <c r="E4078" s="13">
        <v>2</v>
      </c>
      <c r="F4078" s="12">
        <v>186</v>
      </c>
    </row>
    <row r="4079" spans="2:6" x14ac:dyDescent="0.4">
      <c r="B4079" s="12">
        <v>7</v>
      </c>
      <c r="C4079" s="12">
        <v>92</v>
      </c>
      <c r="D4079" s="12">
        <v>65</v>
      </c>
      <c r="E4079" s="13">
        <v>2</v>
      </c>
      <c r="F4079" s="12">
        <v>188</v>
      </c>
    </row>
    <row r="4080" spans="2:6" x14ac:dyDescent="0.4">
      <c r="B4080" s="12">
        <v>7</v>
      </c>
      <c r="C4080" s="12">
        <v>92</v>
      </c>
      <c r="D4080" s="12">
        <v>66</v>
      </c>
      <c r="E4080" s="13">
        <v>2</v>
      </c>
      <c r="F4080" s="12">
        <v>190</v>
      </c>
    </row>
    <row r="4081" spans="2:6" x14ac:dyDescent="0.4">
      <c r="B4081" s="12">
        <v>7</v>
      </c>
      <c r="C4081" s="12">
        <v>92</v>
      </c>
      <c r="D4081" s="12">
        <v>67</v>
      </c>
      <c r="E4081" s="13">
        <v>2</v>
      </c>
      <c r="F4081" s="12">
        <v>192</v>
      </c>
    </row>
    <row r="4082" spans="2:6" x14ac:dyDescent="0.4">
      <c r="B4082" s="12">
        <v>7</v>
      </c>
      <c r="C4082" s="12">
        <v>92</v>
      </c>
      <c r="D4082" s="12">
        <v>68</v>
      </c>
      <c r="E4082" s="13">
        <v>2</v>
      </c>
      <c r="F4082" s="12">
        <v>194</v>
      </c>
    </row>
    <row r="4083" spans="2:6" x14ac:dyDescent="0.4">
      <c r="B4083" s="12">
        <v>7</v>
      </c>
      <c r="C4083" s="12">
        <v>92</v>
      </c>
      <c r="D4083" s="12">
        <v>69</v>
      </c>
      <c r="E4083" s="13">
        <v>2</v>
      </c>
      <c r="F4083" s="12">
        <v>196</v>
      </c>
    </row>
    <row r="4084" spans="2:6" x14ac:dyDescent="0.4">
      <c r="B4084" s="12">
        <v>7</v>
      </c>
      <c r="C4084" s="12">
        <v>92</v>
      </c>
      <c r="D4084" s="12">
        <v>70</v>
      </c>
      <c r="E4084" s="13">
        <v>2</v>
      </c>
      <c r="F4084" s="12">
        <v>198</v>
      </c>
    </row>
    <row r="4085" spans="2:6" x14ac:dyDescent="0.4">
      <c r="B4085" s="12">
        <v>7</v>
      </c>
      <c r="C4085" s="12">
        <v>92</v>
      </c>
      <c r="D4085" s="12">
        <v>71</v>
      </c>
      <c r="E4085" s="13">
        <v>2</v>
      </c>
      <c r="F4085" s="12">
        <v>200</v>
      </c>
    </row>
    <row r="4086" spans="2:6" x14ac:dyDescent="0.4">
      <c r="B4086" s="12">
        <v>7</v>
      </c>
      <c r="C4086" s="12">
        <v>92</v>
      </c>
      <c r="D4086" s="12">
        <v>72</v>
      </c>
      <c r="E4086" s="13">
        <v>2</v>
      </c>
      <c r="F4086" s="12">
        <v>202</v>
      </c>
    </row>
    <row r="4087" spans="2:6" x14ac:dyDescent="0.4">
      <c r="B4087" s="12">
        <v>7</v>
      </c>
      <c r="C4087" s="12">
        <v>92</v>
      </c>
      <c r="D4087" s="12">
        <v>73</v>
      </c>
      <c r="E4087" s="13">
        <v>2</v>
      </c>
      <c r="F4087" s="12">
        <v>203</v>
      </c>
    </row>
    <row r="4088" spans="2:6" x14ac:dyDescent="0.4">
      <c r="B4088" s="12">
        <v>7</v>
      </c>
      <c r="C4088" s="12">
        <v>92</v>
      </c>
      <c r="D4088" s="12">
        <v>74</v>
      </c>
      <c r="E4088" s="13">
        <v>2</v>
      </c>
      <c r="F4088" s="12">
        <v>205</v>
      </c>
    </row>
    <row r="4089" spans="2:6" x14ac:dyDescent="0.4">
      <c r="B4089" s="12">
        <v>7</v>
      </c>
      <c r="C4089" s="12">
        <v>92</v>
      </c>
      <c r="D4089" s="12">
        <v>75</v>
      </c>
      <c r="E4089" s="13">
        <v>2</v>
      </c>
      <c r="F4089" s="12">
        <v>207</v>
      </c>
    </row>
    <row r="4090" spans="2:6" x14ac:dyDescent="0.4">
      <c r="B4090" s="12">
        <v>7</v>
      </c>
      <c r="C4090" s="12">
        <v>92</v>
      </c>
      <c r="D4090" s="12">
        <v>76</v>
      </c>
      <c r="E4090" s="13">
        <v>2</v>
      </c>
      <c r="F4090" s="12">
        <v>209</v>
      </c>
    </row>
    <row r="4091" spans="2:6" x14ac:dyDescent="0.4">
      <c r="B4091" s="12">
        <v>7</v>
      </c>
      <c r="C4091" s="12">
        <v>92</v>
      </c>
      <c r="D4091" s="12">
        <v>77</v>
      </c>
      <c r="E4091" s="13">
        <v>2</v>
      </c>
      <c r="F4091" s="12">
        <v>211</v>
      </c>
    </row>
    <row r="4092" spans="2:6" x14ac:dyDescent="0.4">
      <c r="B4092" s="12">
        <v>7</v>
      </c>
      <c r="C4092" s="12">
        <v>92</v>
      </c>
      <c r="D4092" s="12">
        <v>78</v>
      </c>
      <c r="E4092" s="13">
        <v>2</v>
      </c>
      <c r="F4092" s="12">
        <v>213</v>
      </c>
    </row>
    <row r="4093" spans="2:6" x14ac:dyDescent="0.4">
      <c r="B4093" s="12">
        <v>7</v>
      </c>
      <c r="C4093" s="12">
        <v>92</v>
      </c>
      <c r="D4093" s="12">
        <v>79</v>
      </c>
      <c r="E4093" s="13">
        <v>2</v>
      </c>
      <c r="F4093" s="12">
        <v>215</v>
      </c>
    </row>
    <row r="4094" spans="2:6" x14ac:dyDescent="0.4">
      <c r="B4094" s="12">
        <v>7</v>
      </c>
      <c r="C4094" s="12">
        <v>92</v>
      </c>
      <c r="D4094" s="12">
        <v>80</v>
      </c>
      <c r="E4094" s="13">
        <v>2</v>
      </c>
      <c r="F4094" s="12">
        <v>216</v>
      </c>
    </row>
    <row r="4095" spans="2:6" x14ac:dyDescent="0.4">
      <c r="B4095" s="12">
        <v>7</v>
      </c>
      <c r="C4095" s="12">
        <v>92</v>
      </c>
      <c r="D4095" s="12">
        <v>81</v>
      </c>
      <c r="E4095" s="13">
        <v>2</v>
      </c>
      <c r="F4095" s="12">
        <v>218</v>
      </c>
    </row>
    <row r="4096" spans="2:6" x14ac:dyDescent="0.4">
      <c r="B4096" s="12">
        <v>7</v>
      </c>
      <c r="C4096" s="12">
        <v>92</v>
      </c>
      <c r="D4096" s="12">
        <v>82</v>
      </c>
      <c r="E4096" s="13">
        <v>2</v>
      </c>
      <c r="F4096" s="12">
        <v>220</v>
      </c>
    </row>
    <row r="4097" spans="2:6" x14ac:dyDescent="0.4">
      <c r="B4097" s="12">
        <v>7</v>
      </c>
      <c r="C4097" s="12">
        <v>92</v>
      </c>
      <c r="D4097" s="12">
        <v>83</v>
      </c>
      <c r="E4097" s="13">
        <v>2</v>
      </c>
      <c r="F4097" s="12">
        <v>221</v>
      </c>
    </row>
    <row r="4098" spans="2:6" x14ac:dyDescent="0.4">
      <c r="B4098" s="12">
        <v>7</v>
      </c>
      <c r="C4098" s="12">
        <v>92</v>
      </c>
      <c r="D4098" s="12">
        <v>84</v>
      </c>
      <c r="E4098" s="13">
        <v>2</v>
      </c>
      <c r="F4098" s="12">
        <v>223</v>
      </c>
    </row>
    <row r="4099" spans="2:6" x14ac:dyDescent="0.4">
      <c r="B4099" s="12">
        <v>7</v>
      </c>
      <c r="C4099" s="12">
        <v>92</v>
      </c>
      <c r="D4099" s="12">
        <v>85</v>
      </c>
      <c r="E4099" s="13">
        <v>2</v>
      </c>
      <c r="F4099" s="12">
        <v>225</v>
      </c>
    </row>
    <row r="4100" spans="2:6" x14ac:dyDescent="0.4">
      <c r="B4100" s="12">
        <v>7</v>
      </c>
      <c r="C4100" s="12">
        <v>92</v>
      </c>
      <c r="D4100" s="12">
        <v>86</v>
      </c>
      <c r="E4100" s="13">
        <v>2</v>
      </c>
      <c r="F4100" s="12">
        <v>227</v>
      </c>
    </row>
    <row r="4101" spans="2:6" x14ac:dyDescent="0.4">
      <c r="B4101" s="12">
        <v>7</v>
      </c>
      <c r="C4101" s="12">
        <v>92</v>
      </c>
      <c r="D4101" s="12">
        <v>87</v>
      </c>
      <c r="E4101" s="13">
        <v>2</v>
      </c>
      <c r="F4101" s="12">
        <v>229</v>
      </c>
    </row>
    <row r="4102" spans="2:6" x14ac:dyDescent="0.4">
      <c r="B4102" s="12">
        <v>7</v>
      </c>
      <c r="C4102" s="12">
        <v>92</v>
      </c>
      <c r="D4102" s="12">
        <v>88</v>
      </c>
      <c r="E4102" s="13">
        <v>2</v>
      </c>
      <c r="F4102" s="12">
        <v>231</v>
      </c>
    </row>
    <row r="4103" spans="2:6" x14ac:dyDescent="0.4">
      <c r="B4103" s="12">
        <v>7</v>
      </c>
      <c r="C4103" s="12">
        <v>92</v>
      </c>
      <c r="D4103" s="12">
        <v>89</v>
      </c>
      <c r="E4103" s="13">
        <v>2</v>
      </c>
      <c r="F4103" s="12">
        <v>232</v>
      </c>
    </row>
    <row r="4104" spans="2:6" x14ac:dyDescent="0.4">
      <c r="B4104" s="12">
        <v>7</v>
      </c>
      <c r="C4104" s="12">
        <v>92</v>
      </c>
      <c r="D4104" s="12">
        <v>90</v>
      </c>
      <c r="E4104" s="13">
        <v>2</v>
      </c>
      <c r="F4104" s="12">
        <v>234</v>
      </c>
    </row>
    <row r="4105" spans="2:6" x14ac:dyDescent="0.4">
      <c r="B4105" s="12">
        <v>7</v>
      </c>
      <c r="C4105" s="12">
        <v>92</v>
      </c>
      <c r="D4105" s="12">
        <v>91</v>
      </c>
      <c r="E4105" s="13">
        <v>2</v>
      </c>
      <c r="F4105" s="12">
        <v>236</v>
      </c>
    </row>
    <row r="4106" spans="2:6" x14ac:dyDescent="0.4">
      <c r="B4106" s="12">
        <v>7</v>
      </c>
      <c r="C4106" s="12">
        <v>92</v>
      </c>
      <c r="D4106" s="12">
        <v>92</v>
      </c>
      <c r="E4106" s="13">
        <v>2</v>
      </c>
      <c r="F4106" s="12">
        <v>238</v>
      </c>
    </row>
    <row r="4107" spans="2:6" x14ac:dyDescent="0.4">
      <c r="B4107" s="12">
        <v>7</v>
      </c>
      <c r="C4107" s="12">
        <v>92</v>
      </c>
      <c r="D4107" s="12">
        <v>93</v>
      </c>
      <c r="E4107" s="13">
        <v>2</v>
      </c>
      <c r="F4107" s="12">
        <v>240</v>
      </c>
    </row>
    <row r="4108" spans="2:6" x14ac:dyDescent="0.4">
      <c r="B4108" s="12">
        <v>7</v>
      </c>
      <c r="C4108" s="12">
        <v>92</v>
      </c>
      <c r="D4108" s="12">
        <v>94</v>
      </c>
      <c r="E4108" s="13">
        <v>2</v>
      </c>
      <c r="F4108" s="12">
        <v>241</v>
      </c>
    </row>
    <row r="4109" spans="2:6" x14ac:dyDescent="0.4">
      <c r="B4109" s="12">
        <v>7</v>
      </c>
      <c r="C4109" s="12">
        <v>92</v>
      </c>
      <c r="D4109" s="12">
        <v>95</v>
      </c>
      <c r="E4109" s="13">
        <v>2</v>
      </c>
      <c r="F4109" s="12">
        <v>243</v>
      </c>
    </row>
    <row r="4110" spans="2:6" x14ac:dyDescent="0.4">
      <c r="B4110" s="12">
        <v>7</v>
      </c>
      <c r="C4110" s="12">
        <v>92</v>
      </c>
      <c r="D4110" s="12">
        <v>96</v>
      </c>
      <c r="E4110" s="13">
        <v>2</v>
      </c>
      <c r="F4110" s="12">
        <v>245</v>
      </c>
    </row>
    <row r="4111" spans="2:6" x14ac:dyDescent="0.4">
      <c r="B4111" s="12">
        <v>7</v>
      </c>
      <c r="C4111" s="12">
        <v>92</v>
      </c>
      <c r="D4111" s="12">
        <v>97</v>
      </c>
      <c r="E4111" s="13">
        <v>2</v>
      </c>
      <c r="F4111" s="12">
        <v>247</v>
      </c>
    </row>
    <row r="4112" spans="2:6" x14ac:dyDescent="0.4">
      <c r="B4112" s="12">
        <v>7</v>
      </c>
      <c r="C4112" s="12">
        <v>92</v>
      </c>
      <c r="D4112" s="12">
        <v>98</v>
      </c>
      <c r="E4112" s="13">
        <v>2</v>
      </c>
      <c r="F4112" s="12">
        <v>248</v>
      </c>
    </row>
    <row r="4113" spans="2:6" x14ac:dyDescent="0.4">
      <c r="B4113" s="12">
        <v>7</v>
      </c>
      <c r="C4113" s="12">
        <v>92</v>
      </c>
      <c r="D4113" s="12">
        <v>99</v>
      </c>
      <c r="E4113" s="13">
        <v>2</v>
      </c>
      <c r="F4113" s="12">
        <v>250</v>
      </c>
    </row>
    <row r="4114" spans="2:6" x14ac:dyDescent="0.4">
      <c r="B4114" s="12">
        <v>7</v>
      </c>
      <c r="C4114" s="12">
        <v>92</v>
      </c>
      <c r="D4114" s="12">
        <v>100</v>
      </c>
      <c r="E4114" s="13">
        <v>2</v>
      </c>
      <c r="F4114" s="12">
        <v>252</v>
      </c>
    </row>
    <row r="4115" spans="2:6" x14ac:dyDescent="0.4">
      <c r="B4115" s="12">
        <v>7</v>
      </c>
      <c r="C4115" s="12">
        <v>92</v>
      </c>
      <c r="D4115" s="12">
        <v>101</v>
      </c>
      <c r="E4115" s="13">
        <v>2</v>
      </c>
      <c r="F4115" s="12">
        <v>253</v>
      </c>
    </row>
    <row r="4116" spans="2:6" x14ac:dyDescent="0.4">
      <c r="B4116" s="12">
        <v>7</v>
      </c>
      <c r="C4116" s="12">
        <v>92</v>
      </c>
      <c r="D4116" s="12">
        <v>102</v>
      </c>
      <c r="E4116" s="13">
        <v>2</v>
      </c>
      <c r="F4116" s="12">
        <v>255</v>
      </c>
    </row>
    <row r="4117" spans="2:6" x14ac:dyDescent="0.4">
      <c r="B4117" s="12">
        <v>7</v>
      </c>
      <c r="C4117" s="12">
        <v>92</v>
      </c>
      <c r="D4117" s="12">
        <v>103</v>
      </c>
      <c r="E4117" s="13">
        <v>2</v>
      </c>
      <c r="F4117" s="12">
        <v>257</v>
      </c>
    </row>
    <row r="4118" spans="2:6" x14ac:dyDescent="0.4">
      <c r="B4118" s="12">
        <v>7</v>
      </c>
      <c r="C4118" s="12">
        <v>92</v>
      </c>
      <c r="D4118" s="12">
        <v>104</v>
      </c>
      <c r="E4118" s="13">
        <v>2</v>
      </c>
      <c r="F4118" s="12">
        <v>258</v>
      </c>
    </row>
    <row r="4119" spans="2:6" x14ac:dyDescent="0.4">
      <c r="B4119" s="12">
        <v>7</v>
      </c>
      <c r="C4119" s="12">
        <v>92</v>
      </c>
      <c r="D4119" s="12">
        <v>105</v>
      </c>
      <c r="E4119" s="13">
        <v>2</v>
      </c>
      <c r="F4119" s="12">
        <v>260</v>
      </c>
    </row>
    <row r="4120" spans="2:6" x14ac:dyDescent="0.4">
      <c r="B4120" s="12">
        <v>7</v>
      </c>
      <c r="C4120" s="12">
        <v>92</v>
      </c>
      <c r="D4120" s="12">
        <v>106</v>
      </c>
      <c r="E4120" s="13">
        <v>2</v>
      </c>
      <c r="F4120" s="12">
        <v>261</v>
      </c>
    </row>
    <row r="4121" spans="2:6" x14ac:dyDescent="0.4">
      <c r="B4121" s="12">
        <v>7</v>
      </c>
      <c r="C4121" s="12">
        <v>92</v>
      </c>
      <c r="D4121" s="12">
        <v>107</v>
      </c>
      <c r="E4121" s="13">
        <v>2</v>
      </c>
      <c r="F4121" s="12">
        <v>263</v>
      </c>
    </row>
    <row r="4122" spans="2:6" x14ac:dyDescent="0.4">
      <c r="B4122" s="12">
        <v>7</v>
      </c>
      <c r="C4122" s="12">
        <v>92</v>
      </c>
      <c r="D4122" s="12">
        <v>108</v>
      </c>
      <c r="E4122" s="13">
        <v>2</v>
      </c>
      <c r="F4122" s="12">
        <v>265</v>
      </c>
    </row>
    <row r="4123" spans="2:6" x14ac:dyDescent="0.4">
      <c r="B4123" s="12">
        <v>7</v>
      </c>
      <c r="C4123" s="12">
        <v>92</v>
      </c>
      <c r="D4123" s="12">
        <v>109</v>
      </c>
      <c r="E4123" s="13">
        <v>2</v>
      </c>
      <c r="F4123" s="12">
        <v>266</v>
      </c>
    </row>
    <row r="4124" spans="2:6" x14ac:dyDescent="0.4">
      <c r="B4124" s="12">
        <v>7</v>
      </c>
      <c r="C4124" s="12">
        <v>92</v>
      </c>
      <c r="D4124" s="12">
        <v>110</v>
      </c>
      <c r="E4124" s="13">
        <v>2</v>
      </c>
      <c r="F4124" s="12">
        <v>268</v>
      </c>
    </row>
    <row r="4125" spans="2:6" x14ac:dyDescent="0.4">
      <c r="B4125" s="12">
        <v>7</v>
      </c>
      <c r="C4125" s="12">
        <v>92</v>
      </c>
      <c r="D4125" s="12">
        <v>111</v>
      </c>
      <c r="E4125" s="13">
        <v>2</v>
      </c>
      <c r="F4125" s="12">
        <v>270</v>
      </c>
    </row>
    <row r="4126" spans="2:6" x14ac:dyDescent="0.4">
      <c r="B4126" s="12">
        <v>7</v>
      </c>
      <c r="C4126" s="12">
        <v>92</v>
      </c>
      <c r="D4126" s="12">
        <v>112</v>
      </c>
      <c r="E4126" s="13">
        <v>2</v>
      </c>
      <c r="F4126" s="12">
        <v>271</v>
      </c>
    </row>
    <row r="4127" spans="2:6" x14ac:dyDescent="0.4">
      <c r="B4127" s="12">
        <v>7</v>
      </c>
      <c r="C4127" s="12">
        <v>92</v>
      </c>
      <c r="D4127" s="12">
        <v>113</v>
      </c>
      <c r="E4127" s="13">
        <v>2</v>
      </c>
      <c r="F4127" s="12">
        <v>273</v>
      </c>
    </row>
    <row r="4128" spans="2:6" x14ac:dyDescent="0.4">
      <c r="B4128" s="12">
        <v>7</v>
      </c>
      <c r="C4128" s="12">
        <v>92</v>
      </c>
      <c r="D4128" s="12">
        <v>114</v>
      </c>
      <c r="E4128" s="13">
        <v>2</v>
      </c>
      <c r="F4128" s="12">
        <v>274</v>
      </c>
    </row>
    <row r="4129" spans="2:6" x14ac:dyDescent="0.4">
      <c r="B4129" s="12">
        <v>7</v>
      </c>
      <c r="C4129" s="12">
        <v>92</v>
      </c>
      <c r="D4129" s="12">
        <v>115</v>
      </c>
      <c r="E4129" s="13">
        <v>2</v>
      </c>
      <c r="F4129" s="12">
        <v>276</v>
      </c>
    </row>
    <row r="4130" spans="2:6" x14ac:dyDescent="0.4">
      <c r="B4130" s="12">
        <v>7</v>
      </c>
      <c r="C4130" s="12">
        <v>92</v>
      </c>
      <c r="D4130" s="12">
        <v>116</v>
      </c>
      <c r="E4130" s="13">
        <v>2</v>
      </c>
      <c r="F4130" s="12">
        <v>277</v>
      </c>
    </row>
    <row r="4131" spans="2:6" x14ac:dyDescent="0.4">
      <c r="B4131" s="12">
        <v>7</v>
      </c>
      <c r="C4131" s="12">
        <v>92</v>
      </c>
      <c r="D4131" s="12">
        <v>117</v>
      </c>
      <c r="E4131" s="13">
        <v>2</v>
      </c>
      <c r="F4131" s="12">
        <v>279</v>
      </c>
    </row>
    <row r="4132" spans="2:6" x14ac:dyDescent="0.4">
      <c r="B4132" s="12">
        <v>7</v>
      </c>
      <c r="C4132" s="12">
        <v>92</v>
      </c>
      <c r="D4132" s="12">
        <v>118</v>
      </c>
      <c r="E4132" s="13">
        <v>1</v>
      </c>
      <c r="F4132" s="12">
        <v>281</v>
      </c>
    </row>
    <row r="4133" spans="2:6" x14ac:dyDescent="0.4">
      <c r="B4133" s="12">
        <v>7</v>
      </c>
      <c r="C4133" s="12">
        <v>92</v>
      </c>
      <c r="D4133" s="12">
        <v>119</v>
      </c>
      <c r="E4133" s="13">
        <v>1</v>
      </c>
      <c r="F4133" s="12">
        <v>282</v>
      </c>
    </row>
    <row r="4134" spans="2:6" x14ac:dyDescent="0.4">
      <c r="B4134" s="12">
        <v>7</v>
      </c>
      <c r="C4134" s="12">
        <v>92</v>
      </c>
      <c r="D4134" s="12">
        <v>120</v>
      </c>
      <c r="E4134" s="13">
        <v>1</v>
      </c>
      <c r="F4134" s="12">
        <v>284</v>
      </c>
    </row>
    <row r="4135" spans="2:6" x14ac:dyDescent="0.4">
      <c r="B4135" s="12">
        <v>7</v>
      </c>
      <c r="C4135" s="12">
        <v>92</v>
      </c>
      <c r="D4135" s="12">
        <v>121</v>
      </c>
      <c r="E4135" s="13">
        <v>1</v>
      </c>
      <c r="F4135" s="12">
        <v>285</v>
      </c>
    </row>
    <row r="4136" spans="2:6" x14ac:dyDescent="0.4">
      <c r="B4136" s="12">
        <v>7</v>
      </c>
      <c r="C4136" s="12">
        <v>92</v>
      </c>
      <c r="D4136" s="12">
        <v>122</v>
      </c>
      <c r="E4136" s="13">
        <v>1</v>
      </c>
      <c r="F4136" s="12">
        <v>287</v>
      </c>
    </row>
    <row r="4137" spans="2:6" x14ac:dyDescent="0.4">
      <c r="B4137" s="12">
        <v>7</v>
      </c>
      <c r="C4137" s="12">
        <v>92</v>
      </c>
      <c r="D4137" s="12">
        <v>123</v>
      </c>
      <c r="E4137" s="13">
        <v>1</v>
      </c>
      <c r="F4137" s="12">
        <v>288</v>
      </c>
    </row>
    <row r="4138" spans="2:6" x14ac:dyDescent="0.4">
      <c r="B4138" s="12">
        <v>7</v>
      </c>
      <c r="C4138" s="12">
        <v>92</v>
      </c>
      <c r="D4138" s="12">
        <v>124</v>
      </c>
      <c r="E4138" s="13">
        <v>1</v>
      </c>
      <c r="F4138" s="12">
        <v>289</v>
      </c>
    </row>
    <row r="4139" spans="2:6" x14ac:dyDescent="0.4">
      <c r="B4139" s="12">
        <v>7</v>
      </c>
      <c r="C4139" s="12">
        <v>92</v>
      </c>
      <c r="D4139" s="12">
        <v>125</v>
      </c>
      <c r="E4139" s="13">
        <v>1</v>
      </c>
      <c r="F4139" s="12">
        <v>290</v>
      </c>
    </row>
    <row r="4140" spans="2:6" x14ac:dyDescent="0.4">
      <c r="B4140" s="12">
        <v>7</v>
      </c>
      <c r="C4140" s="12">
        <v>92</v>
      </c>
      <c r="D4140" s="12">
        <v>126</v>
      </c>
      <c r="E4140" s="13">
        <v>1</v>
      </c>
      <c r="F4140" s="12">
        <v>291</v>
      </c>
    </row>
    <row r="4141" spans="2:6" x14ac:dyDescent="0.4">
      <c r="B4141" s="12">
        <v>7</v>
      </c>
      <c r="C4141" s="12">
        <v>92</v>
      </c>
      <c r="D4141" s="12">
        <v>127</v>
      </c>
      <c r="E4141" s="13">
        <v>1</v>
      </c>
      <c r="F4141" s="12">
        <v>292</v>
      </c>
    </row>
    <row r="4142" spans="2:6" x14ac:dyDescent="0.4">
      <c r="B4142" s="12">
        <v>7</v>
      </c>
      <c r="C4142" s="12">
        <v>92</v>
      </c>
      <c r="D4142" s="12">
        <v>128</v>
      </c>
      <c r="E4142" s="13">
        <v>1</v>
      </c>
      <c r="F4142" s="12">
        <v>293</v>
      </c>
    </row>
    <row r="4143" spans="2:6" x14ac:dyDescent="0.4">
      <c r="B4143" s="12">
        <v>7</v>
      </c>
      <c r="C4143" s="12">
        <v>92</v>
      </c>
      <c r="D4143" s="12">
        <v>129</v>
      </c>
      <c r="E4143" s="13">
        <v>1</v>
      </c>
      <c r="F4143" s="12">
        <v>294</v>
      </c>
    </row>
    <row r="4144" spans="2:6" x14ac:dyDescent="0.4">
      <c r="B4144" s="12">
        <v>7</v>
      </c>
      <c r="C4144" s="12">
        <v>92</v>
      </c>
      <c r="D4144" s="12">
        <v>130</v>
      </c>
      <c r="E4144" s="13">
        <v>1</v>
      </c>
      <c r="F4144" s="12">
        <v>295</v>
      </c>
    </row>
    <row r="4145" spans="2:6" x14ac:dyDescent="0.4">
      <c r="B4145" s="12">
        <v>7</v>
      </c>
      <c r="C4145" s="12">
        <v>92</v>
      </c>
      <c r="D4145" s="12">
        <v>131</v>
      </c>
      <c r="E4145" s="13">
        <v>1</v>
      </c>
      <c r="F4145" s="12">
        <v>296</v>
      </c>
    </row>
    <row r="4146" spans="2:6" x14ac:dyDescent="0.4">
      <c r="B4146" s="12">
        <v>7</v>
      </c>
      <c r="C4146" s="12">
        <v>92</v>
      </c>
      <c r="D4146" s="12">
        <v>132</v>
      </c>
      <c r="E4146" s="13">
        <v>1</v>
      </c>
      <c r="F4146" s="12">
        <v>296</v>
      </c>
    </row>
    <row r="4147" spans="2:6" x14ac:dyDescent="0.4">
      <c r="B4147" s="12">
        <v>7</v>
      </c>
      <c r="C4147" s="12">
        <v>92</v>
      </c>
      <c r="D4147" s="12">
        <v>133</v>
      </c>
      <c r="E4147" s="13">
        <v>1</v>
      </c>
      <c r="F4147" s="12">
        <v>297</v>
      </c>
    </row>
    <row r="4148" spans="2:6" x14ac:dyDescent="0.4">
      <c r="B4148" s="12">
        <v>7</v>
      </c>
      <c r="C4148" s="12">
        <v>92</v>
      </c>
      <c r="D4148" s="12">
        <v>134</v>
      </c>
      <c r="E4148" s="13">
        <v>1</v>
      </c>
      <c r="F4148" s="12">
        <v>297</v>
      </c>
    </row>
    <row r="4149" spans="2:6" x14ac:dyDescent="0.4">
      <c r="B4149" s="12">
        <v>7</v>
      </c>
      <c r="C4149" s="12">
        <v>92</v>
      </c>
      <c r="D4149" s="12">
        <v>135</v>
      </c>
      <c r="E4149" s="13">
        <v>1</v>
      </c>
      <c r="F4149" s="12">
        <v>298</v>
      </c>
    </row>
    <row r="4150" spans="2:6" x14ac:dyDescent="0.4">
      <c r="B4150" s="12">
        <v>7</v>
      </c>
      <c r="C4150" s="12">
        <v>92</v>
      </c>
      <c r="D4150" s="12">
        <v>136</v>
      </c>
      <c r="E4150" s="13">
        <v>1</v>
      </c>
      <c r="F4150" s="12">
        <v>299</v>
      </c>
    </row>
    <row r="4151" spans="2:6" x14ac:dyDescent="0.4">
      <c r="B4151" s="12">
        <v>7</v>
      </c>
      <c r="C4151" s="12">
        <v>92</v>
      </c>
      <c r="D4151" s="12">
        <v>137</v>
      </c>
      <c r="E4151" s="13">
        <v>1</v>
      </c>
      <c r="F4151" s="12">
        <v>299</v>
      </c>
    </row>
    <row r="4152" spans="2:6" x14ac:dyDescent="0.4">
      <c r="B4152" s="12">
        <v>7</v>
      </c>
      <c r="C4152" s="12">
        <v>92</v>
      </c>
      <c r="D4152" s="12">
        <v>138</v>
      </c>
      <c r="E4152" s="13">
        <v>0</v>
      </c>
      <c r="F4152" s="12">
        <v>299</v>
      </c>
    </row>
    <row r="4153" spans="2:6" x14ac:dyDescent="0.4">
      <c r="B4153" s="12">
        <v>7</v>
      </c>
      <c r="C4153" s="12">
        <v>92</v>
      </c>
      <c r="D4153" s="12">
        <v>139</v>
      </c>
      <c r="E4153" s="13">
        <v>0</v>
      </c>
      <c r="F4153" s="12">
        <v>300</v>
      </c>
    </row>
    <row r="4154" spans="2:6" x14ac:dyDescent="0.4">
      <c r="B4154" s="12">
        <v>7</v>
      </c>
      <c r="C4154" s="12">
        <v>92</v>
      </c>
      <c r="D4154" s="12">
        <v>140</v>
      </c>
      <c r="E4154" s="13">
        <v>0</v>
      </c>
      <c r="F4154" s="12">
        <v>300</v>
      </c>
    </row>
    <row r="4155" spans="2:6" x14ac:dyDescent="0.4">
      <c r="B4155" s="12">
        <v>7</v>
      </c>
      <c r="C4155" s="12">
        <v>92</v>
      </c>
      <c r="D4155" s="12">
        <v>141</v>
      </c>
      <c r="E4155" s="13">
        <v>0</v>
      </c>
      <c r="F4155" s="12">
        <v>300</v>
      </c>
    </row>
    <row r="4156" spans="2:6" x14ac:dyDescent="0.4">
      <c r="B4156" s="12">
        <v>7</v>
      </c>
      <c r="C4156" s="12">
        <v>92</v>
      </c>
      <c r="D4156" s="12">
        <v>142</v>
      </c>
      <c r="E4156" s="13">
        <v>0</v>
      </c>
      <c r="F4156" s="12">
        <v>301</v>
      </c>
    </row>
    <row r="4157" spans="2:6" x14ac:dyDescent="0.4">
      <c r="B4157" s="12">
        <v>7</v>
      </c>
      <c r="C4157" s="12">
        <v>92</v>
      </c>
      <c r="D4157" s="12">
        <v>143</v>
      </c>
      <c r="E4157" s="13">
        <v>0</v>
      </c>
      <c r="F4157" s="12">
        <v>301</v>
      </c>
    </row>
    <row r="4158" spans="2:6" x14ac:dyDescent="0.4">
      <c r="B4158" s="12">
        <v>7</v>
      </c>
      <c r="C4158" s="12">
        <v>92</v>
      </c>
      <c r="D4158" s="12">
        <v>144</v>
      </c>
      <c r="E4158" s="13">
        <v>0</v>
      </c>
      <c r="F4158" s="12">
        <v>301</v>
      </c>
    </row>
    <row r="4159" spans="2:6" x14ac:dyDescent="0.4">
      <c r="B4159" s="12">
        <v>7</v>
      </c>
      <c r="C4159" s="12">
        <v>92</v>
      </c>
      <c r="D4159" s="12">
        <v>145</v>
      </c>
      <c r="E4159" s="13">
        <v>0</v>
      </c>
      <c r="F4159" s="12">
        <v>301</v>
      </c>
    </row>
    <row r="4160" spans="2:6" x14ac:dyDescent="0.4">
      <c r="B4160" s="12">
        <v>7</v>
      </c>
      <c r="C4160" s="12">
        <v>92</v>
      </c>
      <c r="D4160" s="12">
        <v>146</v>
      </c>
      <c r="E4160" s="13">
        <v>0</v>
      </c>
      <c r="F4160" s="12">
        <v>302</v>
      </c>
    </row>
    <row r="4161" spans="2:6" x14ac:dyDescent="0.4">
      <c r="B4161" s="12">
        <v>7</v>
      </c>
      <c r="C4161" s="12">
        <v>92</v>
      </c>
      <c r="D4161" s="12">
        <v>147</v>
      </c>
      <c r="E4161" s="13">
        <v>0</v>
      </c>
      <c r="F4161" s="12">
        <v>302</v>
      </c>
    </row>
    <row r="4162" spans="2:6" x14ac:dyDescent="0.4">
      <c r="B4162" s="12">
        <v>7</v>
      </c>
      <c r="C4162" s="12">
        <v>92</v>
      </c>
      <c r="D4162" s="12">
        <v>148</v>
      </c>
      <c r="E4162" s="13">
        <v>0</v>
      </c>
      <c r="F4162" s="12">
        <v>302</v>
      </c>
    </row>
    <row r="4163" spans="2:6" x14ac:dyDescent="0.4">
      <c r="B4163" s="12">
        <v>7</v>
      </c>
      <c r="C4163" s="12">
        <v>92</v>
      </c>
      <c r="D4163" s="12">
        <v>149</v>
      </c>
      <c r="E4163" s="13">
        <v>0</v>
      </c>
      <c r="F4163" s="12">
        <v>302</v>
      </c>
    </row>
    <row r="4164" spans="2:6" x14ac:dyDescent="0.4">
      <c r="B4164" s="12">
        <v>7</v>
      </c>
      <c r="C4164" s="12">
        <v>92</v>
      </c>
      <c r="D4164" s="12">
        <v>150</v>
      </c>
      <c r="E4164" s="13">
        <v>0</v>
      </c>
      <c r="F4164" s="12">
        <v>302</v>
      </c>
    </row>
    <row r="4165" spans="2:6" x14ac:dyDescent="0.4">
      <c r="B4165" s="12">
        <v>7</v>
      </c>
      <c r="C4165" s="12">
        <v>92</v>
      </c>
      <c r="D4165" s="12">
        <v>151</v>
      </c>
      <c r="E4165" s="13">
        <v>0</v>
      </c>
      <c r="F4165" s="12">
        <v>302</v>
      </c>
    </row>
    <row r="4166" spans="2:6" x14ac:dyDescent="0.4">
      <c r="B4166" s="12">
        <v>7</v>
      </c>
      <c r="C4166" s="12">
        <v>92</v>
      </c>
      <c r="D4166" s="12">
        <v>152</v>
      </c>
      <c r="E4166" s="13">
        <v>0</v>
      </c>
      <c r="F4166" s="12">
        <v>302</v>
      </c>
    </row>
    <row r="4167" spans="2:6" x14ac:dyDescent="0.4">
      <c r="B4167" s="12">
        <v>7</v>
      </c>
      <c r="C4167" s="12">
        <v>92</v>
      </c>
      <c r="D4167" s="12">
        <v>153</v>
      </c>
      <c r="E4167" s="13">
        <v>0</v>
      </c>
      <c r="F4167" s="12">
        <v>302</v>
      </c>
    </row>
    <row r="4168" spans="2:6" x14ac:dyDescent="0.4">
      <c r="B4168" s="12">
        <v>7</v>
      </c>
      <c r="C4168" s="12">
        <v>92</v>
      </c>
      <c r="D4168" s="12">
        <v>154</v>
      </c>
      <c r="E4168" s="13">
        <v>0</v>
      </c>
      <c r="F4168" s="12">
        <v>302</v>
      </c>
    </row>
    <row r="4169" spans="2:6" x14ac:dyDescent="0.4">
      <c r="B4169" s="12">
        <v>7</v>
      </c>
      <c r="C4169" s="12">
        <v>92</v>
      </c>
      <c r="D4169" s="12">
        <v>155</v>
      </c>
      <c r="E4169" s="13">
        <v>0</v>
      </c>
      <c r="F4169" s="12">
        <v>302</v>
      </c>
    </row>
    <row r="4170" spans="2:6" x14ac:dyDescent="0.4">
      <c r="B4170" s="12">
        <v>7</v>
      </c>
      <c r="C4170" s="12">
        <v>92</v>
      </c>
      <c r="D4170" s="12">
        <v>156</v>
      </c>
      <c r="E4170" s="13">
        <v>0</v>
      </c>
      <c r="F4170" s="12">
        <v>302</v>
      </c>
    </row>
    <row r="4171" spans="2:6" x14ac:dyDescent="0.4">
      <c r="B4171" s="12">
        <v>7</v>
      </c>
      <c r="C4171" s="12">
        <v>92</v>
      </c>
      <c r="D4171" s="12">
        <v>157</v>
      </c>
      <c r="E4171" s="13">
        <v>0</v>
      </c>
      <c r="F4171" s="12">
        <v>302</v>
      </c>
    </row>
    <row r="4172" spans="2:6" x14ac:dyDescent="0.4">
      <c r="B4172" s="12">
        <v>7</v>
      </c>
      <c r="C4172" s="12">
        <v>92</v>
      </c>
      <c r="D4172" s="12">
        <v>158</v>
      </c>
      <c r="E4172" s="13">
        <v>0</v>
      </c>
      <c r="F4172" s="12">
        <v>302</v>
      </c>
    </row>
    <row r="4173" spans="2:6" x14ac:dyDescent="0.4">
      <c r="B4173" s="12">
        <v>7</v>
      </c>
      <c r="C4173" s="12">
        <v>92</v>
      </c>
      <c r="D4173" s="12">
        <v>159</v>
      </c>
      <c r="E4173" s="13">
        <v>0</v>
      </c>
      <c r="F4173" s="12">
        <v>302</v>
      </c>
    </row>
    <row r="4174" spans="2:6" x14ac:dyDescent="0.4">
      <c r="B4174" s="12">
        <v>7</v>
      </c>
      <c r="C4174" s="12">
        <v>92</v>
      </c>
      <c r="D4174" s="12">
        <v>160</v>
      </c>
      <c r="E4174" s="13">
        <v>0</v>
      </c>
      <c r="F4174" s="12">
        <v>302</v>
      </c>
    </row>
    <row r="4175" spans="2:6" x14ac:dyDescent="0.4">
      <c r="B4175" s="10">
        <v>8</v>
      </c>
      <c r="C4175" s="10">
        <v>1</v>
      </c>
      <c r="D4175" s="10">
        <v>1</v>
      </c>
      <c r="E4175" s="11">
        <v>2</v>
      </c>
      <c r="F4175" s="10">
        <v>1</v>
      </c>
    </row>
    <row r="4176" spans="2:6" x14ac:dyDescent="0.4">
      <c r="B4176" s="10">
        <v>8</v>
      </c>
      <c r="C4176" s="10">
        <v>1</v>
      </c>
      <c r="D4176" s="10">
        <v>2</v>
      </c>
      <c r="E4176" s="11">
        <v>4</v>
      </c>
      <c r="F4176" s="10">
        <v>3</v>
      </c>
    </row>
    <row r="4177" spans="2:6" x14ac:dyDescent="0.4">
      <c r="B4177" s="10">
        <v>8</v>
      </c>
      <c r="C4177" s="10">
        <v>1</v>
      </c>
      <c r="D4177" s="10">
        <v>3</v>
      </c>
      <c r="E4177" s="11">
        <v>5</v>
      </c>
      <c r="F4177" s="10">
        <v>7</v>
      </c>
    </row>
    <row r="4178" spans="2:6" x14ac:dyDescent="0.4">
      <c r="B4178" s="10">
        <v>8</v>
      </c>
      <c r="C4178" s="10">
        <v>1</v>
      </c>
      <c r="D4178" s="10">
        <v>4</v>
      </c>
      <c r="E4178" s="11">
        <v>7</v>
      </c>
      <c r="F4178" s="10">
        <v>12</v>
      </c>
    </row>
    <row r="4179" spans="2:6" x14ac:dyDescent="0.4">
      <c r="B4179" s="10">
        <v>8</v>
      </c>
      <c r="C4179" s="10">
        <v>1</v>
      </c>
      <c r="D4179" s="10">
        <v>5</v>
      </c>
      <c r="E4179" s="11">
        <v>8</v>
      </c>
      <c r="F4179" s="10">
        <v>19</v>
      </c>
    </row>
    <row r="4180" spans="2:6" x14ac:dyDescent="0.4">
      <c r="B4180" s="10">
        <v>8</v>
      </c>
      <c r="C4180" s="10">
        <v>1</v>
      </c>
      <c r="D4180" s="10">
        <v>6</v>
      </c>
      <c r="E4180" s="11">
        <v>9</v>
      </c>
      <c r="F4180" s="10">
        <v>27</v>
      </c>
    </row>
    <row r="4181" spans="2:6" x14ac:dyDescent="0.4">
      <c r="B4181" s="10">
        <v>8</v>
      </c>
      <c r="C4181" s="10">
        <v>1</v>
      </c>
      <c r="D4181" s="10">
        <v>7</v>
      </c>
      <c r="E4181" s="11">
        <v>12</v>
      </c>
      <c r="F4181" s="10">
        <v>36</v>
      </c>
    </row>
    <row r="4182" spans="2:6" x14ac:dyDescent="0.4">
      <c r="B4182" s="10">
        <v>8</v>
      </c>
      <c r="C4182" s="10">
        <v>1</v>
      </c>
      <c r="D4182" s="10">
        <v>8</v>
      </c>
      <c r="E4182" s="11">
        <v>12</v>
      </c>
      <c r="F4182" s="10">
        <v>48</v>
      </c>
    </row>
    <row r="4183" spans="2:6" x14ac:dyDescent="0.4">
      <c r="B4183" s="10">
        <v>8</v>
      </c>
      <c r="C4183" s="10">
        <v>1</v>
      </c>
      <c r="D4183" s="10">
        <v>9</v>
      </c>
      <c r="E4183" s="11">
        <v>14</v>
      </c>
      <c r="F4183" s="10">
        <v>60</v>
      </c>
    </row>
    <row r="4184" spans="2:6" x14ac:dyDescent="0.4">
      <c r="B4184" s="10">
        <v>8</v>
      </c>
      <c r="C4184" s="10">
        <v>1</v>
      </c>
      <c r="D4184" s="10">
        <v>10</v>
      </c>
      <c r="E4184" s="11">
        <v>16</v>
      </c>
      <c r="F4184" s="10">
        <v>74</v>
      </c>
    </row>
    <row r="4185" spans="2:6" x14ac:dyDescent="0.4">
      <c r="B4185" s="12">
        <v>8</v>
      </c>
      <c r="C4185" s="12">
        <v>1</v>
      </c>
      <c r="D4185" s="12">
        <v>11</v>
      </c>
      <c r="E4185" s="13">
        <v>9</v>
      </c>
      <c r="F4185" s="12">
        <v>90</v>
      </c>
    </row>
    <row r="4186" spans="2:6" x14ac:dyDescent="0.4">
      <c r="B4186" s="12">
        <v>8</v>
      </c>
      <c r="C4186" s="12">
        <v>1</v>
      </c>
      <c r="D4186" s="12">
        <v>12</v>
      </c>
      <c r="E4186" s="13">
        <v>10</v>
      </c>
      <c r="F4186" s="12">
        <v>101</v>
      </c>
    </row>
    <row r="4187" spans="2:6" x14ac:dyDescent="0.4">
      <c r="B4187" s="12">
        <v>8</v>
      </c>
      <c r="C4187" s="12">
        <v>1</v>
      </c>
      <c r="D4187" s="12">
        <v>13</v>
      </c>
      <c r="E4187" s="13">
        <v>11</v>
      </c>
      <c r="F4187" s="12">
        <v>112</v>
      </c>
    </row>
    <row r="4188" spans="2:6" x14ac:dyDescent="0.4">
      <c r="B4188" s="12">
        <v>8</v>
      </c>
      <c r="C4188" s="12">
        <v>1</v>
      </c>
      <c r="D4188" s="12">
        <v>14</v>
      </c>
      <c r="E4188" s="13">
        <v>13</v>
      </c>
      <c r="F4188" s="12">
        <v>123</v>
      </c>
    </row>
    <row r="4189" spans="2:6" x14ac:dyDescent="0.4">
      <c r="B4189" s="12">
        <v>8</v>
      </c>
      <c r="C4189" s="12">
        <v>1</v>
      </c>
      <c r="D4189" s="12">
        <v>15</v>
      </c>
      <c r="E4189" s="13">
        <v>14</v>
      </c>
      <c r="F4189" s="12">
        <v>134</v>
      </c>
    </row>
    <row r="4190" spans="2:6" x14ac:dyDescent="0.4">
      <c r="B4190" s="12">
        <v>8</v>
      </c>
      <c r="C4190" s="12">
        <v>1</v>
      </c>
      <c r="D4190" s="12">
        <v>16</v>
      </c>
      <c r="E4190" s="13">
        <v>9</v>
      </c>
      <c r="F4190" s="12">
        <v>144</v>
      </c>
    </row>
    <row r="4191" spans="2:6" x14ac:dyDescent="0.4">
      <c r="B4191" s="12">
        <v>8</v>
      </c>
      <c r="C4191" s="12">
        <v>1</v>
      </c>
      <c r="D4191" s="12">
        <v>17</v>
      </c>
      <c r="E4191" s="13">
        <v>10</v>
      </c>
      <c r="F4191" s="12">
        <v>154</v>
      </c>
    </row>
    <row r="4192" spans="2:6" x14ac:dyDescent="0.4">
      <c r="B4192" s="12">
        <v>8</v>
      </c>
      <c r="C4192" s="12">
        <v>1</v>
      </c>
      <c r="D4192" s="12">
        <v>18</v>
      </c>
      <c r="E4192" s="13">
        <v>11</v>
      </c>
      <c r="F4192" s="12">
        <v>165</v>
      </c>
    </row>
    <row r="4193" spans="2:6" x14ac:dyDescent="0.4">
      <c r="B4193" s="12">
        <v>8</v>
      </c>
      <c r="C4193" s="12">
        <v>1</v>
      </c>
      <c r="D4193" s="12">
        <v>19</v>
      </c>
      <c r="E4193" s="13">
        <v>11</v>
      </c>
      <c r="F4193" s="12">
        <v>174</v>
      </c>
    </row>
    <row r="4194" spans="2:6" x14ac:dyDescent="0.4">
      <c r="B4194" s="12">
        <v>8</v>
      </c>
      <c r="C4194" s="12">
        <v>1</v>
      </c>
      <c r="D4194" s="12">
        <v>20</v>
      </c>
      <c r="E4194" s="13">
        <v>12</v>
      </c>
      <c r="F4194" s="12">
        <v>185</v>
      </c>
    </row>
    <row r="4195" spans="2:6" x14ac:dyDescent="0.4">
      <c r="B4195" s="12">
        <v>8</v>
      </c>
      <c r="C4195" s="12">
        <v>1</v>
      </c>
      <c r="D4195" s="12">
        <v>21</v>
      </c>
      <c r="E4195" s="13">
        <v>8</v>
      </c>
      <c r="F4195" s="12">
        <v>193</v>
      </c>
    </row>
    <row r="4196" spans="2:6" x14ac:dyDescent="0.4">
      <c r="B4196" s="12">
        <v>8</v>
      </c>
      <c r="C4196" s="12">
        <v>1</v>
      </c>
      <c r="D4196" s="12">
        <v>22</v>
      </c>
      <c r="E4196" s="13">
        <v>8</v>
      </c>
      <c r="F4196" s="12">
        <v>202</v>
      </c>
    </row>
    <row r="4197" spans="2:6" x14ac:dyDescent="0.4">
      <c r="B4197" s="12">
        <v>8</v>
      </c>
      <c r="C4197" s="12">
        <v>1</v>
      </c>
      <c r="D4197" s="12">
        <v>23</v>
      </c>
      <c r="E4197" s="13">
        <v>9</v>
      </c>
      <c r="F4197" s="12">
        <v>210</v>
      </c>
    </row>
    <row r="4198" spans="2:6" x14ac:dyDescent="0.4">
      <c r="B4198" s="12">
        <v>8</v>
      </c>
      <c r="C4198" s="12">
        <v>1</v>
      </c>
      <c r="D4198" s="12">
        <v>24</v>
      </c>
      <c r="E4198" s="13">
        <v>9</v>
      </c>
      <c r="F4198" s="12">
        <v>219</v>
      </c>
    </row>
    <row r="4199" spans="2:6" x14ac:dyDescent="0.4">
      <c r="B4199" s="12">
        <v>8</v>
      </c>
      <c r="C4199" s="12">
        <v>1</v>
      </c>
      <c r="D4199" s="12">
        <v>25</v>
      </c>
      <c r="E4199" s="13">
        <v>9</v>
      </c>
      <c r="F4199" s="12">
        <v>227</v>
      </c>
    </row>
    <row r="4200" spans="2:6" x14ac:dyDescent="0.4">
      <c r="B4200" s="12">
        <v>8</v>
      </c>
      <c r="C4200" s="12">
        <v>1</v>
      </c>
      <c r="D4200" s="12">
        <v>26</v>
      </c>
      <c r="E4200" s="13">
        <v>7</v>
      </c>
      <c r="F4200" s="12">
        <v>234</v>
      </c>
    </row>
    <row r="4201" spans="2:6" x14ac:dyDescent="0.4">
      <c r="B4201" s="12">
        <v>8</v>
      </c>
      <c r="C4201" s="12">
        <v>1</v>
      </c>
      <c r="D4201" s="12">
        <v>27</v>
      </c>
      <c r="E4201" s="13">
        <v>7</v>
      </c>
      <c r="F4201" s="12">
        <v>241</v>
      </c>
    </row>
    <row r="4202" spans="2:6" x14ac:dyDescent="0.4">
      <c r="B4202" s="12">
        <v>8</v>
      </c>
      <c r="C4202" s="12">
        <v>1</v>
      </c>
      <c r="D4202" s="12">
        <v>28</v>
      </c>
      <c r="E4202" s="13">
        <v>7</v>
      </c>
      <c r="F4202" s="12">
        <v>248</v>
      </c>
    </row>
    <row r="4203" spans="2:6" x14ac:dyDescent="0.4">
      <c r="B4203" s="12">
        <v>8</v>
      </c>
      <c r="C4203" s="12">
        <v>1</v>
      </c>
      <c r="D4203" s="12">
        <v>29</v>
      </c>
      <c r="E4203" s="13">
        <v>7</v>
      </c>
      <c r="F4203" s="12">
        <v>255</v>
      </c>
    </row>
    <row r="4204" spans="2:6" x14ac:dyDescent="0.4">
      <c r="B4204" s="12">
        <v>8</v>
      </c>
      <c r="C4204" s="12">
        <v>1</v>
      </c>
      <c r="D4204" s="12">
        <v>30</v>
      </c>
      <c r="E4204" s="13">
        <v>8</v>
      </c>
      <c r="F4204" s="12">
        <v>262</v>
      </c>
    </row>
    <row r="4205" spans="2:6" x14ac:dyDescent="0.4">
      <c r="B4205" s="12">
        <v>8</v>
      </c>
      <c r="C4205" s="12">
        <v>1</v>
      </c>
      <c r="D4205" s="12">
        <v>31</v>
      </c>
      <c r="E4205" s="13">
        <v>5</v>
      </c>
      <c r="F4205" s="12">
        <v>267</v>
      </c>
    </row>
    <row r="4206" spans="2:6" x14ac:dyDescent="0.4">
      <c r="B4206" s="12">
        <v>8</v>
      </c>
      <c r="C4206" s="12">
        <v>1</v>
      </c>
      <c r="D4206" s="12">
        <v>32</v>
      </c>
      <c r="E4206" s="13">
        <v>5</v>
      </c>
      <c r="F4206" s="12">
        <v>273</v>
      </c>
    </row>
    <row r="4207" spans="2:6" x14ac:dyDescent="0.4">
      <c r="B4207" s="12">
        <v>8</v>
      </c>
      <c r="C4207" s="12">
        <v>1</v>
      </c>
      <c r="D4207" s="12">
        <v>33</v>
      </c>
      <c r="E4207" s="13">
        <v>6</v>
      </c>
      <c r="F4207" s="12">
        <v>278</v>
      </c>
    </row>
    <row r="4208" spans="2:6" x14ac:dyDescent="0.4">
      <c r="B4208" s="12">
        <v>8</v>
      </c>
      <c r="C4208" s="12">
        <v>1</v>
      </c>
      <c r="D4208" s="12">
        <v>34</v>
      </c>
      <c r="E4208" s="13">
        <v>6</v>
      </c>
      <c r="F4208" s="12">
        <v>284</v>
      </c>
    </row>
    <row r="4209" spans="2:6" x14ac:dyDescent="0.4">
      <c r="B4209" s="12">
        <v>8</v>
      </c>
      <c r="C4209" s="12">
        <v>1</v>
      </c>
      <c r="D4209" s="12">
        <v>35</v>
      </c>
      <c r="E4209" s="13">
        <v>6</v>
      </c>
      <c r="F4209" s="12">
        <v>289</v>
      </c>
    </row>
    <row r="4210" spans="2:6" x14ac:dyDescent="0.4">
      <c r="B4210" s="12">
        <v>8</v>
      </c>
      <c r="C4210" s="12">
        <v>1</v>
      </c>
      <c r="D4210" s="12">
        <v>36</v>
      </c>
      <c r="E4210" s="13">
        <v>4</v>
      </c>
      <c r="F4210" s="12">
        <v>294</v>
      </c>
    </row>
    <row r="4211" spans="2:6" x14ac:dyDescent="0.4">
      <c r="B4211" s="12">
        <v>8</v>
      </c>
      <c r="C4211" s="12">
        <v>1</v>
      </c>
      <c r="D4211" s="12">
        <v>37</v>
      </c>
      <c r="E4211" s="13">
        <v>4</v>
      </c>
      <c r="F4211" s="12">
        <v>298</v>
      </c>
    </row>
    <row r="4212" spans="2:6" x14ac:dyDescent="0.4">
      <c r="B4212" s="12">
        <v>8</v>
      </c>
      <c r="C4212" s="12">
        <v>1</v>
      </c>
      <c r="D4212" s="12">
        <v>38</v>
      </c>
      <c r="E4212" s="13">
        <v>5</v>
      </c>
      <c r="F4212" s="12">
        <v>303</v>
      </c>
    </row>
    <row r="4213" spans="2:6" x14ac:dyDescent="0.4">
      <c r="B4213" s="12">
        <v>8</v>
      </c>
      <c r="C4213" s="12">
        <v>1</v>
      </c>
      <c r="D4213" s="12">
        <v>39</v>
      </c>
      <c r="E4213" s="13">
        <v>5</v>
      </c>
      <c r="F4213" s="12">
        <v>307</v>
      </c>
    </row>
    <row r="4214" spans="2:6" x14ac:dyDescent="0.4">
      <c r="B4214" s="12">
        <v>8</v>
      </c>
      <c r="C4214" s="12">
        <v>1</v>
      </c>
      <c r="D4214" s="12">
        <v>40</v>
      </c>
      <c r="E4214" s="13">
        <v>5</v>
      </c>
      <c r="F4214" s="12">
        <v>312</v>
      </c>
    </row>
    <row r="4215" spans="2:6" x14ac:dyDescent="0.4">
      <c r="B4215" s="12">
        <v>8</v>
      </c>
      <c r="C4215" s="12">
        <v>1</v>
      </c>
      <c r="D4215" s="12">
        <v>41</v>
      </c>
      <c r="E4215" s="13">
        <v>3</v>
      </c>
      <c r="F4215" s="12">
        <v>315</v>
      </c>
    </row>
    <row r="4216" spans="2:6" x14ac:dyDescent="0.4">
      <c r="B4216" s="12">
        <v>8</v>
      </c>
      <c r="C4216" s="12">
        <v>1</v>
      </c>
      <c r="D4216" s="12">
        <v>42</v>
      </c>
      <c r="E4216" s="13">
        <v>4</v>
      </c>
      <c r="F4216" s="12">
        <v>319</v>
      </c>
    </row>
    <row r="4217" spans="2:6" x14ac:dyDescent="0.4">
      <c r="B4217" s="12">
        <v>8</v>
      </c>
      <c r="C4217" s="12">
        <v>1</v>
      </c>
      <c r="D4217" s="12">
        <v>43</v>
      </c>
      <c r="E4217" s="13">
        <v>4</v>
      </c>
      <c r="F4217" s="12">
        <v>322</v>
      </c>
    </row>
    <row r="4218" spans="2:6" x14ac:dyDescent="0.4">
      <c r="B4218" s="12">
        <v>8</v>
      </c>
      <c r="C4218" s="12">
        <v>1</v>
      </c>
      <c r="D4218" s="12">
        <v>44</v>
      </c>
      <c r="E4218" s="13">
        <v>4</v>
      </c>
      <c r="F4218" s="12">
        <v>326</v>
      </c>
    </row>
    <row r="4219" spans="2:6" x14ac:dyDescent="0.4">
      <c r="B4219" s="12">
        <v>8</v>
      </c>
      <c r="C4219" s="12">
        <v>1</v>
      </c>
      <c r="D4219" s="12">
        <v>45</v>
      </c>
      <c r="E4219" s="13">
        <v>4</v>
      </c>
      <c r="F4219" s="12">
        <v>329</v>
      </c>
    </row>
    <row r="4220" spans="2:6" x14ac:dyDescent="0.4">
      <c r="B4220" s="12">
        <v>8</v>
      </c>
      <c r="C4220" s="12">
        <v>1</v>
      </c>
      <c r="D4220" s="12">
        <v>46</v>
      </c>
      <c r="E4220" s="13">
        <v>3</v>
      </c>
      <c r="F4220" s="12">
        <v>332</v>
      </c>
    </row>
    <row r="4221" spans="2:6" x14ac:dyDescent="0.4">
      <c r="B4221" s="12">
        <v>8</v>
      </c>
      <c r="C4221" s="12">
        <v>1</v>
      </c>
      <c r="D4221" s="12">
        <v>47</v>
      </c>
      <c r="E4221" s="13">
        <v>3</v>
      </c>
      <c r="F4221" s="12">
        <v>335</v>
      </c>
    </row>
    <row r="4222" spans="2:6" x14ac:dyDescent="0.4">
      <c r="B4222" s="12">
        <v>8</v>
      </c>
      <c r="C4222" s="12">
        <v>1</v>
      </c>
      <c r="D4222" s="12">
        <v>48</v>
      </c>
      <c r="E4222" s="13">
        <v>3</v>
      </c>
      <c r="F4222" s="12">
        <v>337</v>
      </c>
    </row>
    <row r="4223" spans="2:6" x14ac:dyDescent="0.4">
      <c r="B4223" s="12">
        <v>8</v>
      </c>
      <c r="C4223" s="12">
        <v>1</v>
      </c>
      <c r="D4223" s="12">
        <v>49</v>
      </c>
      <c r="E4223" s="13">
        <v>3</v>
      </c>
      <c r="F4223" s="12">
        <v>340</v>
      </c>
    </row>
    <row r="4224" spans="2:6" x14ac:dyDescent="0.4">
      <c r="B4224" s="12">
        <v>8</v>
      </c>
      <c r="C4224" s="12">
        <v>1</v>
      </c>
      <c r="D4224" s="12">
        <v>50</v>
      </c>
      <c r="E4224" s="13">
        <v>3</v>
      </c>
      <c r="F4224" s="12">
        <v>343</v>
      </c>
    </row>
    <row r="4225" spans="2:6" x14ac:dyDescent="0.4">
      <c r="B4225" s="10">
        <v>8</v>
      </c>
      <c r="C4225" s="10">
        <v>2</v>
      </c>
      <c r="D4225" s="10">
        <v>1</v>
      </c>
      <c r="E4225" s="11">
        <v>1</v>
      </c>
      <c r="F4225" s="10">
        <v>1</v>
      </c>
    </row>
    <row r="4226" spans="2:6" x14ac:dyDescent="0.4">
      <c r="B4226" s="10">
        <v>8</v>
      </c>
      <c r="C4226" s="10">
        <v>2</v>
      </c>
      <c r="D4226" s="10">
        <v>2</v>
      </c>
      <c r="E4226" s="11">
        <v>3</v>
      </c>
      <c r="F4226" s="10">
        <v>2</v>
      </c>
    </row>
    <row r="4227" spans="2:6" x14ac:dyDescent="0.4">
      <c r="B4227" s="10">
        <v>8</v>
      </c>
      <c r="C4227" s="10">
        <v>2</v>
      </c>
      <c r="D4227" s="10">
        <v>3</v>
      </c>
      <c r="E4227" s="11">
        <v>3</v>
      </c>
      <c r="F4227" s="10">
        <v>5</v>
      </c>
    </row>
    <row r="4228" spans="2:6" x14ac:dyDescent="0.4">
      <c r="B4228" s="10">
        <v>8</v>
      </c>
      <c r="C4228" s="10">
        <v>2</v>
      </c>
      <c r="D4228" s="10">
        <v>4</v>
      </c>
      <c r="E4228" s="11">
        <v>5</v>
      </c>
      <c r="F4228" s="10">
        <v>8</v>
      </c>
    </row>
    <row r="4229" spans="2:6" x14ac:dyDescent="0.4">
      <c r="B4229" s="10">
        <v>8</v>
      </c>
      <c r="C4229" s="10">
        <v>2</v>
      </c>
      <c r="D4229" s="10">
        <v>5</v>
      </c>
      <c r="E4229" s="11">
        <v>5</v>
      </c>
      <c r="F4229" s="10">
        <v>13</v>
      </c>
    </row>
    <row r="4230" spans="2:6" x14ac:dyDescent="0.4">
      <c r="B4230" s="10">
        <v>8</v>
      </c>
      <c r="C4230" s="10">
        <v>2</v>
      </c>
      <c r="D4230" s="10">
        <v>6</v>
      </c>
      <c r="E4230" s="11">
        <v>7</v>
      </c>
      <c r="F4230" s="10">
        <v>18</v>
      </c>
    </row>
    <row r="4231" spans="2:6" x14ac:dyDescent="0.4">
      <c r="B4231" s="10">
        <v>8</v>
      </c>
      <c r="C4231" s="10">
        <v>2</v>
      </c>
      <c r="D4231" s="10">
        <v>7</v>
      </c>
      <c r="E4231" s="11">
        <v>8</v>
      </c>
      <c r="F4231" s="10">
        <v>25</v>
      </c>
    </row>
    <row r="4232" spans="2:6" x14ac:dyDescent="0.4">
      <c r="B4232" s="10">
        <v>8</v>
      </c>
      <c r="C4232" s="10">
        <v>2</v>
      </c>
      <c r="D4232" s="10">
        <v>8</v>
      </c>
      <c r="E4232" s="11">
        <v>9</v>
      </c>
      <c r="F4232" s="10">
        <v>33</v>
      </c>
    </row>
    <row r="4233" spans="2:6" x14ac:dyDescent="0.4">
      <c r="B4233" s="10">
        <v>8</v>
      </c>
      <c r="C4233" s="10">
        <v>2</v>
      </c>
      <c r="D4233" s="10">
        <v>9</v>
      </c>
      <c r="E4233" s="11">
        <v>9</v>
      </c>
      <c r="F4233" s="10">
        <v>42</v>
      </c>
    </row>
    <row r="4234" spans="2:6" x14ac:dyDescent="0.4">
      <c r="B4234" s="10">
        <v>8</v>
      </c>
      <c r="C4234" s="10">
        <v>2</v>
      </c>
      <c r="D4234" s="10">
        <v>10</v>
      </c>
      <c r="E4234" s="11">
        <v>11</v>
      </c>
      <c r="F4234" s="10">
        <v>51</v>
      </c>
    </row>
    <row r="4235" spans="2:6" x14ac:dyDescent="0.4">
      <c r="B4235" s="12">
        <v>8</v>
      </c>
      <c r="C4235" s="12">
        <v>2</v>
      </c>
      <c r="D4235" s="12">
        <v>11</v>
      </c>
      <c r="E4235" s="13">
        <v>8</v>
      </c>
      <c r="F4235" s="12">
        <v>62</v>
      </c>
    </row>
    <row r="4236" spans="2:6" x14ac:dyDescent="0.4">
      <c r="B4236" s="12">
        <v>8</v>
      </c>
      <c r="C4236" s="12">
        <v>2</v>
      </c>
      <c r="D4236" s="12">
        <v>12</v>
      </c>
      <c r="E4236" s="13">
        <v>10</v>
      </c>
      <c r="F4236" s="12">
        <v>73</v>
      </c>
    </row>
    <row r="4237" spans="2:6" x14ac:dyDescent="0.4">
      <c r="B4237" s="12">
        <v>8</v>
      </c>
      <c r="C4237" s="12">
        <v>2</v>
      </c>
      <c r="D4237" s="12">
        <v>13</v>
      </c>
      <c r="E4237" s="13">
        <v>11</v>
      </c>
      <c r="F4237" s="12">
        <v>83</v>
      </c>
    </row>
    <row r="4238" spans="2:6" x14ac:dyDescent="0.4">
      <c r="B4238" s="12">
        <v>8</v>
      </c>
      <c r="C4238" s="12">
        <v>2</v>
      </c>
      <c r="D4238" s="12">
        <v>14</v>
      </c>
      <c r="E4238" s="13">
        <v>13</v>
      </c>
      <c r="F4238" s="12">
        <v>94</v>
      </c>
    </row>
    <row r="4239" spans="2:6" x14ac:dyDescent="0.4">
      <c r="B4239" s="12">
        <v>8</v>
      </c>
      <c r="C4239" s="12">
        <v>2</v>
      </c>
      <c r="D4239" s="12">
        <v>15</v>
      </c>
      <c r="E4239" s="13">
        <v>14</v>
      </c>
      <c r="F4239" s="12">
        <v>104</v>
      </c>
    </row>
    <row r="4240" spans="2:6" x14ac:dyDescent="0.4">
      <c r="B4240" s="12">
        <v>8</v>
      </c>
      <c r="C4240" s="12">
        <v>2</v>
      </c>
      <c r="D4240" s="12">
        <v>16</v>
      </c>
      <c r="E4240" s="13">
        <v>8</v>
      </c>
      <c r="F4240" s="12">
        <v>113</v>
      </c>
    </row>
    <row r="4241" spans="2:6" x14ac:dyDescent="0.4">
      <c r="B4241" s="12">
        <v>8</v>
      </c>
      <c r="C4241" s="12">
        <v>2</v>
      </c>
      <c r="D4241" s="12">
        <v>17</v>
      </c>
      <c r="E4241" s="13">
        <v>8</v>
      </c>
      <c r="F4241" s="12">
        <v>121</v>
      </c>
    </row>
    <row r="4242" spans="2:6" x14ac:dyDescent="0.4">
      <c r="B4242" s="12">
        <v>8</v>
      </c>
      <c r="C4242" s="12">
        <v>2</v>
      </c>
      <c r="D4242" s="12">
        <v>18</v>
      </c>
      <c r="E4242" s="13">
        <v>9</v>
      </c>
      <c r="F4242" s="12">
        <v>130</v>
      </c>
    </row>
    <row r="4243" spans="2:6" x14ac:dyDescent="0.4">
      <c r="B4243" s="12">
        <v>8</v>
      </c>
      <c r="C4243" s="12">
        <v>2</v>
      </c>
      <c r="D4243" s="12">
        <v>19</v>
      </c>
      <c r="E4243" s="13">
        <v>10</v>
      </c>
      <c r="F4243" s="12">
        <v>138</v>
      </c>
    </row>
    <row r="4244" spans="2:6" x14ac:dyDescent="0.4">
      <c r="B4244" s="12">
        <v>8</v>
      </c>
      <c r="C4244" s="12">
        <v>2</v>
      </c>
      <c r="D4244" s="12">
        <v>20</v>
      </c>
      <c r="E4244" s="13">
        <v>10</v>
      </c>
      <c r="F4244" s="12">
        <v>147</v>
      </c>
    </row>
    <row r="4245" spans="2:6" x14ac:dyDescent="0.4">
      <c r="B4245" s="12">
        <v>8</v>
      </c>
      <c r="C4245" s="12">
        <v>2</v>
      </c>
      <c r="D4245" s="12">
        <v>21</v>
      </c>
      <c r="E4245" s="13">
        <v>7</v>
      </c>
      <c r="F4245" s="12">
        <v>155</v>
      </c>
    </row>
    <row r="4246" spans="2:6" x14ac:dyDescent="0.4">
      <c r="B4246" s="12">
        <v>8</v>
      </c>
      <c r="C4246" s="12">
        <v>2</v>
      </c>
      <c r="D4246" s="12">
        <v>22</v>
      </c>
      <c r="E4246" s="13">
        <v>7</v>
      </c>
      <c r="F4246" s="12">
        <v>162</v>
      </c>
    </row>
    <row r="4247" spans="2:6" x14ac:dyDescent="0.4">
      <c r="B4247" s="12">
        <v>8</v>
      </c>
      <c r="C4247" s="12">
        <v>2</v>
      </c>
      <c r="D4247" s="12">
        <v>23</v>
      </c>
      <c r="E4247" s="13">
        <v>8</v>
      </c>
      <c r="F4247" s="12">
        <v>170</v>
      </c>
    </row>
    <row r="4248" spans="2:6" x14ac:dyDescent="0.4">
      <c r="B4248" s="12">
        <v>8</v>
      </c>
      <c r="C4248" s="12">
        <v>2</v>
      </c>
      <c r="D4248" s="12">
        <v>24</v>
      </c>
      <c r="E4248" s="13">
        <v>8</v>
      </c>
      <c r="F4248" s="12">
        <v>177</v>
      </c>
    </row>
    <row r="4249" spans="2:6" x14ac:dyDescent="0.4">
      <c r="B4249" s="12">
        <v>8</v>
      </c>
      <c r="C4249" s="12">
        <v>2</v>
      </c>
      <c r="D4249" s="12">
        <v>25</v>
      </c>
      <c r="E4249" s="13">
        <v>9</v>
      </c>
      <c r="F4249" s="12">
        <v>185</v>
      </c>
    </row>
    <row r="4250" spans="2:6" x14ac:dyDescent="0.4">
      <c r="B4250" s="12">
        <v>8</v>
      </c>
      <c r="C4250" s="12">
        <v>2</v>
      </c>
      <c r="D4250" s="12">
        <v>26</v>
      </c>
      <c r="E4250" s="13">
        <v>6</v>
      </c>
      <c r="F4250" s="12">
        <v>192</v>
      </c>
    </row>
    <row r="4251" spans="2:6" x14ac:dyDescent="0.4">
      <c r="B4251" s="12">
        <v>8</v>
      </c>
      <c r="C4251" s="12">
        <v>2</v>
      </c>
      <c r="D4251" s="12">
        <v>27</v>
      </c>
      <c r="E4251" s="13">
        <v>7</v>
      </c>
      <c r="F4251" s="12">
        <v>198</v>
      </c>
    </row>
    <row r="4252" spans="2:6" x14ac:dyDescent="0.4">
      <c r="B4252" s="12">
        <v>8</v>
      </c>
      <c r="C4252" s="12">
        <v>2</v>
      </c>
      <c r="D4252" s="12">
        <v>28</v>
      </c>
      <c r="E4252" s="13">
        <v>7</v>
      </c>
      <c r="F4252" s="12">
        <v>205</v>
      </c>
    </row>
    <row r="4253" spans="2:6" x14ac:dyDescent="0.4">
      <c r="B4253" s="12">
        <v>8</v>
      </c>
      <c r="C4253" s="12">
        <v>2</v>
      </c>
      <c r="D4253" s="12">
        <v>29</v>
      </c>
      <c r="E4253" s="13">
        <v>7</v>
      </c>
      <c r="F4253" s="12">
        <v>211</v>
      </c>
    </row>
    <row r="4254" spans="2:6" x14ac:dyDescent="0.4">
      <c r="B4254" s="12">
        <v>8</v>
      </c>
      <c r="C4254" s="12">
        <v>2</v>
      </c>
      <c r="D4254" s="12">
        <v>30</v>
      </c>
      <c r="E4254" s="13">
        <v>7</v>
      </c>
      <c r="F4254" s="12">
        <v>218</v>
      </c>
    </row>
    <row r="4255" spans="2:6" x14ac:dyDescent="0.4">
      <c r="B4255" s="12">
        <v>8</v>
      </c>
      <c r="C4255" s="12">
        <v>2</v>
      </c>
      <c r="D4255" s="12">
        <v>31</v>
      </c>
      <c r="E4255" s="13">
        <v>5</v>
      </c>
      <c r="F4255" s="12">
        <v>223</v>
      </c>
    </row>
    <row r="4256" spans="2:6" x14ac:dyDescent="0.4">
      <c r="B4256" s="12">
        <v>8</v>
      </c>
      <c r="C4256" s="12">
        <v>2</v>
      </c>
      <c r="D4256" s="12">
        <v>32</v>
      </c>
      <c r="E4256" s="13">
        <v>5</v>
      </c>
      <c r="F4256" s="12">
        <v>229</v>
      </c>
    </row>
    <row r="4257" spans="2:6" x14ac:dyDescent="0.4">
      <c r="B4257" s="12">
        <v>8</v>
      </c>
      <c r="C4257" s="12">
        <v>2</v>
      </c>
      <c r="D4257" s="12">
        <v>33</v>
      </c>
      <c r="E4257" s="13">
        <v>5</v>
      </c>
      <c r="F4257" s="12">
        <v>234</v>
      </c>
    </row>
    <row r="4258" spans="2:6" x14ac:dyDescent="0.4">
      <c r="B4258" s="12">
        <v>8</v>
      </c>
      <c r="C4258" s="12">
        <v>2</v>
      </c>
      <c r="D4258" s="12">
        <v>34</v>
      </c>
      <c r="E4258" s="13">
        <v>6</v>
      </c>
      <c r="F4258" s="12">
        <v>240</v>
      </c>
    </row>
    <row r="4259" spans="2:6" x14ac:dyDescent="0.4">
      <c r="B4259" s="12">
        <v>8</v>
      </c>
      <c r="C4259" s="12">
        <v>2</v>
      </c>
      <c r="D4259" s="12">
        <v>35</v>
      </c>
      <c r="E4259" s="13">
        <v>6</v>
      </c>
      <c r="F4259" s="12">
        <v>245</v>
      </c>
    </row>
    <row r="4260" spans="2:6" x14ac:dyDescent="0.4">
      <c r="B4260" s="12">
        <v>8</v>
      </c>
      <c r="C4260" s="12">
        <v>2</v>
      </c>
      <c r="D4260" s="12">
        <v>36</v>
      </c>
      <c r="E4260" s="13">
        <v>4</v>
      </c>
      <c r="F4260" s="12">
        <v>249</v>
      </c>
    </row>
    <row r="4261" spans="2:6" x14ac:dyDescent="0.4">
      <c r="B4261" s="12">
        <v>8</v>
      </c>
      <c r="C4261" s="12">
        <v>2</v>
      </c>
      <c r="D4261" s="12">
        <v>37</v>
      </c>
      <c r="E4261" s="13">
        <v>4</v>
      </c>
      <c r="F4261" s="12">
        <v>254</v>
      </c>
    </row>
    <row r="4262" spans="2:6" x14ac:dyDescent="0.4">
      <c r="B4262" s="12">
        <v>8</v>
      </c>
      <c r="C4262" s="12">
        <v>2</v>
      </c>
      <c r="D4262" s="12">
        <v>38</v>
      </c>
      <c r="E4262" s="13">
        <v>4</v>
      </c>
      <c r="F4262" s="12">
        <v>258</v>
      </c>
    </row>
    <row r="4263" spans="2:6" x14ac:dyDescent="0.4">
      <c r="B4263" s="12">
        <v>8</v>
      </c>
      <c r="C4263" s="12">
        <v>2</v>
      </c>
      <c r="D4263" s="12">
        <v>39</v>
      </c>
      <c r="E4263" s="13">
        <v>4</v>
      </c>
      <c r="F4263" s="12">
        <v>263</v>
      </c>
    </row>
    <row r="4264" spans="2:6" x14ac:dyDescent="0.4">
      <c r="B4264" s="12">
        <v>8</v>
      </c>
      <c r="C4264" s="12">
        <v>2</v>
      </c>
      <c r="D4264" s="12">
        <v>40</v>
      </c>
      <c r="E4264" s="13">
        <v>5</v>
      </c>
      <c r="F4264" s="12">
        <v>267</v>
      </c>
    </row>
    <row r="4265" spans="2:6" x14ac:dyDescent="0.4">
      <c r="B4265" s="12">
        <v>8</v>
      </c>
      <c r="C4265" s="12">
        <v>2</v>
      </c>
      <c r="D4265" s="12">
        <v>41</v>
      </c>
      <c r="E4265" s="13">
        <v>4</v>
      </c>
      <c r="F4265" s="12">
        <v>271</v>
      </c>
    </row>
    <row r="4266" spans="2:6" x14ac:dyDescent="0.4">
      <c r="B4266" s="12">
        <v>8</v>
      </c>
      <c r="C4266" s="12">
        <v>2</v>
      </c>
      <c r="D4266" s="12">
        <v>42</v>
      </c>
      <c r="E4266" s="13">
        <v>4</v>
      </c>
      <c r="F4266" s="12">
        <v>274</v>
      </c>
    </row>
    <row r="4267" spans="2:6" x14ac:dyDescent="0.4">
      <c r="B4267" s="12">
        <v>8</v>
      </c>
      <c r="C4267" s="12">
        <v>2</v>
      </c>
      <c r="D4267" s="12">
        <v>43</v>
      </c>
      <c r="E4267" s="13">
        <v>4</v>
      </c>
      <c r="F4267" s="12">
        <v>278</v>
      </c>
    </row>
    <row r="4268" spans="2:6" x14ac:dyDescent="0.4">
      <c r="B4268" s="12">
        <v>8</v>
      </c>
      <c r="C4268" s="12">
        <v>2</v>
      </c>
      <c r="D4268" s="12">
        <v>44</v>
      </c>
      <c r="E4268" s="13">
        <v>4</v>
      </c>
      <c r="F4268" s="12">
        <v>281</v>
      </c>
    </row>
    <row r="4269" spans="2:6" x14ac:dyDescent="0.4">
      <c r="B4269" s="12">
        <v>8</v>
      </c>
      <c r="C4269" s="12">
        <v>2</v>
      </c>
      <c r="D4269" s="12">
        <v>45</v>
      </c>
      <c r="E4269" s="13">
        <v>4</v>
      </c>
      <c r="F4269" s="12">
        <v>285</v>
      </c>
    </row>
    <row r="4270" spans="2:6" x14ac:dyDescent="0.4">
      <c r="B4270" s="12">
        <v>8</v>
      </c>
      <c r="C4270" s="12">
        <v>2</v>
      </c>
      <c r="D4270" s="12">
        <v>46</v>
      </c>
      <c r="E4270" s="13">
        <v>3</v>
      </c>
      <c r="F4270" s="12">
        <v>288</v>
      </c>
    </row>
    <row r="4271" spans="2:6" x14ac:dyDescent="0.4">
      <c r="B4271" s="12">
        <v>8</v>
      </c>
      <c r="C4271" s="12">
        <v>2</v>
      </c>
      <c r="D4271" s="12">
        <v>47</v>
      </c>
      <c r="E4271" s="13">
        <v>3</v>
      </c>
      <c r="F4271" s="12">
        <v>291</v>
      </c>
    </row>
    <row r="4272" spans="2:6" x14ac:dyDescent="0.4">
      <c r="B4272" s="12">
        <v>8</v>
      </c>
      <c r="C4272" s="12">
        <v>2</v>
      </c>
      <c r="D4272" s="12">
        <v>48</v>
      </c>
      <c r="E4272" s="13">
        <v>3</v>
      </c>
      <c r="F4272" s="12">
        <v>295</v>
      </c>
    </row>
    <row r="4273" spans="2:6" x14ac:dyDescent="0.4">
      <c r="B4273" s="12">
        <v>8</v>
      </c>
      <c r="C4273" s="12">
        <v>2</v>
      </c>
      <c r="D4273" s="12">
        <v>49</v>
      </c>
      <c r="E4273" s="13">
        <v>3</v>
      </c>
      <c r="F4273" s="12">
        <v>298</v>
      </c>
    </row>
    <row r="4274" spans="2:6" x14ac:dyDescent="0.4">
      <c r="B4274" s="12">
        <v>8</v>
      </c>
      <c r="C4274" s="12">
        <v>2</v>
      </c>
      <c r="D4274" s="12">
        <v>50</v>
      </c>
      <c r="E4274" s="13">
        <v>3</v>
      </c>
      <c r="F4274" s="12">
        <v>301</v>
      </c>
    </row>
    <row r="4275" spans="2:6" x14ac:dyDescent="0.4">
      <c r="B4275" s="10">
        <v>8</v>
      </c>
      <c r="C4275" s="10">
        <v>3</v>
      </c>
      <c r="D4275" s="10">
        <v>1</v>
      </c>
      <c r="E4275" s="11">
        <v>2</v>
      </c>
      <c r="F4275" s="10">
        <v>0</v>
      </c>
    </row>
    <row r="4276" spans="2:6" x14ac:dyDescent="0.4">
      <c r="B4276" s="10">
        <v>8</v>
      </c>
      <c r="C4276" s="10">
        <v>3</v>
      </c>
      <c r="D4276" s="10">
        <v>2</v>
      </c>
      <c r="E4276" s="11">
        <v>2</v>
      </c>
      <c r="F4276" s="10">
        <v>2</v>
      </c>
    </row>
    <row r="4277" spans="2:6" x14ac:dyDescent="0.4">
      <c r="B4277" s="10">
        <v>8</v>
      </c>
      <c r="C4277" s="10">
        <v>3</v>
      </c>
      <c r="D4277" s="10">
        <v>3</v>
      </c>
      <c r="E4277" s="11">
        <v>3</v>
      </c>
      <c r="F4277" s="10">
        <v>4</v>
      </c>
    </row>
    <row r="4278" spans="2:6" x14ac:dyDescent="0.4">
      <c r="B4278" s="10">
        <v>8</v>
      </c>
      <c r="C4278" s="10">
        <v>3</v>
      </c>
      <c r="D4278" s="10">
        <v>4</v>
      </c>
      <c r="E4278" s="11">
        <v>4</v>
      </c>
      <c r="F4278" s="10">
        <v>7</v>
      </c>
    </row>
    <row r="4279" spans="2:6" x14ac:dyDescent="0.4">
      <c r="B4279" s="10">
        <v>8</v>
      </c>
      <c r="C4279" s="10">
        <v>3</v>
      </c>
      <c r="D4279" s="10">
        <v>5</v>
      </c>
      <c r="E4279" s="11">
        <v>5</v>
      </c>
      <c r="F4279" s="10">
        <v>11</v>
      </c>
    </row>
    <row r="4280" spans="2:6" x14ac:dyDescent="0.4">
      <c r="B4280" s="10">
        <v>8</v>
      </c>
      <c r="C4280" s="10">
        <v>3</v>
      </c>
      <c r="D4280" s="10">
        <v>6</v>
      </c>
      <c r="E4280" s="11">
        <v>5</v>
      </c>
      <c r="F4280" s="10">
        <v>16</v>
      </c>
    </row>
    <row r="4281" spans="2:6" x14ac:dyDescent="0.4">
      <c r="B4281" s="10">
        <v>8</v>
      </c>
      <c r="C4281" s="10">
        <v>3</v>
      </c>
      <c r="D4281" s="10">
        <v>7</v>
      </c>
      <c r="E4281" s="11">
        <v>7</v>
      </c>
      <c r="F4281" s="10">
        <v>21</v>
      </c>
    </row>
    <row r="4282" spans="2:6" x14ac:dyDescent="0.4">
      <c r="B4282" s="10">
        <v>8</v>
      </c>
      <c r="C4282" s="10">
        <v>3</v>
      </c>
      <c r="D4282" s="10">
        <v>8</v>
      </c>
      <c r="E4282" s="11">
        <v>7</v>
      </c>
      <c r="F4282" s="10">
        <v>28</v>
      </c>
    </row>
    <row r="4283" spans="2:6" x14ac:dyDescent="0.4">
      <c r="B4283" s="10">
        <v>8</v>
      </c>
      <c r="C4283" s="10">
        <v>3</v>
      </c>
      <c r="D4283" s="10">
        <v>9</v>
      </c>
      <c r="E4283" s="11">
        <v>9</v>
      </c>
      <c r="F4283" s="10">
        <v>35</v>
      </c>
    </row>
    <row r="4284" spans="2:6" x14ac:dyDescent="0.4">
      <c r="B4284" s="10">
        <v>8</v>
      </c>
      <c r="C4284" s="10">
        <v>3</v>
      </c>
      <c r="D4284" s="10">
        <v>10</v>
      </c>
      <c r="E4284" s="11">
        <v>9</v>
      </c>
      <c r="F4284" s="10">
        <v>44</v>
      </c>
    </row>
    <row r="4285" spans="2:6" x14ac:dyDescent="0.4">
      <c r="B4285" s="12">
        <v>8</v>
      </c>
      <c r="C4285" s="12">
        <v>3</v>
      </c>
      <c r="D4285" s="12">
        <v>11</v>
      </c>
      <c r="E4285" s="13">
        <v>5</v>
      </c>
      <c r="F4285" s="12">
        <v>53</v>
      </c>
    </row>
    <row r="4286" spans="2:6" x14ac:dyDescent="0.4">
      <c r="B4286" s="12">
        <v>8</v>
      </c>
      <c r="C4286" s="12">
        <v>3</v>
      </c>
      <c r="D4286" s="12">
        <v>12</v>
      </c>
      <c r="E4286" s="13">
        <v>6</v>
      </c>
      <c r="F4286" s="12">
        <v>60</v>
      </c>
    </row>
    <row r="4287" spans="2:6" x14ac:dyDescent="0.4">
      <c r="B4287" s="12">
        <v>8</v>
      </c>
      <c r="C4287" s="12">
        <v>3</v>
      </c>
      <c r="D4287" s="12">
        <v>13</v>
      </c>
      <c r="E4287" s="13">
        <v>6</v>
      </c>
      <c r="F4287" s="12">
        <v>66</v>
      </c>
    </row>
    <row r="4288" spans="2:6" x14ac:dyDescent="0.4">
      <c r="B4288" s="12">
        <v>8</v>
      </c>
      <c r="C4288" s="12">
        <v>3</v>
      </c>
      <c r="D4288" s="12">
        <v>14</v>
      </c>
      <c r="E4288" s="13">
        <v>7</v>
      </c>
      <c r="F4288" s="12">
        <v>73</v>
      </c>
    </row>
    <row r="4289" spans="2:6" x14ac:dyDescent="0.4">
      <c r="B4289" s="12">
        <v>8</v>
      </c>
      <c r="C4289" s="12">
        <v>3</v>
      </c>
      <c r="D4289" s="12">
        <v>15</v>
      </c>
      <c r="E4289" s="13">
        <v>8</v>
      </c>
      <c r="F4289" s="12">
        <v>79</v>
      </c>
    </row>
    <row r="4290" spans="2:6" x14ac:dyDescent="0.4">
      <c r="B4290" s="12">
        <v>8</v>
      </c>
      <c r="C4290" s="12">
        <v>3</v>
      </c>
      <c r="D4290" s="12">
        <v>16</v>
      </c>
      <c r="E4290" s="13">
        <v>6</v>
      </c>
      <c r="F4290" s="12">
        <v>85</v>
      </c>
    </row>
    <row r="4291" spans="2:6" x14ac:dyDescent="0.4">
      <c r="B4291" s="12">
        <v>8</v>
      </c>
      <c r="C4291" s="12">
        <v>3</v>
      </c>
      <c r="D4291" s="12">
        <v>17</v>
      </c>
      <c r="E4291" s="13">
        <v>6</v>
      </c>
      <c r="F4291" s="12">
        <v>92</v>
      </c>
    </row>
    <row r="4292" spans="2:6" x14ac:dyDescent="0.4">
      <c r="B4292" s="12">
        <v>8</v>
      </c>
      <c r="C4292" s="12">
        <v>3</v>
      </c>
      <c r="D4292" s="12">
        <v>18</v>
      </c>
      <c r="E4292" s="13">
        <v>7</v>
      </c>
      <c r="F4292" s="12">
        <v>98</v>
      </c>
    </row>
    <row r="4293" spans="2:6" x14ac:dyDescent="0.4">
      <c r="B4293" s="12">
        <v>8</v>
      </c>
      <c r="C4293" s="12">
        <v>3</v>
      </c>
      <c r="D4293" s="12">
        <v>19</v>
      </c>
      <c r="E4293" s="13">
        <v>7</v>
      </c>
      <c r="F4293" s="12">
        <v>105</v>
      </c>
    </row>
    <row r="4294" spans="2:6" x14ac:dyDescent="0.4">
      <c r="B4294" s="12">
        <v>8</v>
      </c>
      <c r="C4294" s="12">
        <v>3</v>
      </c>
      <c r="D4294" s="12">
        <v>20</v>
      </c>
      <c r="E4294" s="13">
        <v>8</v>
      </c>
      <c r="F4294" s="12">
        <v>111</v>
      </c>
    </row>
    <row r="4295" spans="2:6" x14ac:dyDescent="0.4">
      <c r="B4295" s="12">
        <v>8</v>
      </c>
      <c r="C4295" s="12">
        <v>3</v>
      </c>
      <c r="D4295" s="12">
        <v>21</v>
      </c>
      <c r="E4295" s="13">
        <v>6</v>
      </c>
      <c r="F4295" s="12">
        <v>118</v>
      </c>
    </row>
    <row r="4296" spans="2:6" x14ac:dyDescent="0.4">
      <c r="B4296" s="12">
        <v>8</v>
      </c>
      <c r="C4296" s="12">
        <v>3</v>
      </c>
      <c r="D4296" s="12">
        <v>22</v>
      </c>
      <c r="E4296" s="13">
        <v>6</v>
      </c>
      <c r="F4296" s="12">
        <v>124</v>
      </c>
    </row>
    <row r="4297" spans="2:6" x14ac:dyDescent="0.4">
      <c r="B4297" s="12">
        <v>8</v>
      </c>
      <c r="C4297" s="12">
        <v>3</v>
      </c>
      <c r="D4297" s="12">
        <v>23</v>
      </c>
      <c r="E4297" s="13">
        <v>7</v>
      </c>
      <c r="F4297" s="12">
        <v>131</v>
      </c>
    </row>
    <row r="4298" spans="2:6" x14ac:dyDescent="0.4">
      <c r="B4298" s="12">
        <v>8</v>
      </c>
      <c r="C4298" s="12">
        <v>3</v>
      </c>
      <c r="D4298" s="12">
        <v>24</v>
      </c>
      <c r="E4298" s="13">
        <v>7</v>
      </c>
      <c r="F4298" s="12">
        <v>137</v>
      </c>
    </row>
    <row r="4299" spans="2:6" x14ac:dyDescent="0.4">
      <c r="B4299" s="12">
        <v>8</v>
      </c>
      <c r="C4299" s="12">
        <v>3</v>
      </c>
      <c r="D4299" s="12">
        <v>25</v>
      </c>
      <c r="E4299" s="13">
        <v>7</v>
      </c>
      <c r="F4299" s="12">
        <v>144</v>
      </c>
    </row>
    <row r="4300" spans="2:6" x14ac:dyDescent="0.4">
      <c r="B4300" s="12">
        <v>8</v>
      </c>
      <c r="C4300" s="12">
        <v>3</v>
      </c>
      <c r="D4300" s="12">
        <v>26</v>
      </c>
      <c r="E4300" s="13">
        <v>5</v>
      </c>
      <c r="F4300" s="12">
        <v>150</v>
      </c>
    </row>
    <row r="4301" spans="2:6" x14ac:dyDescent="0.4">
      <c r="B4301" s="12">
        <v>8</v>
      </c>
      <c r="C4301" s="12">
        <v>3</v>
      </c>
      <c r="D4301" s="12">
        <v>27</v>
      </c>
      <c r="E4301" s="13">
        <v>5</v>
      </c>
      <c r="F4301" s="12">
        <v>155</v>
      </c>
    </row>
    <row r="4302" spans="2:6" x14ac:dyDescent="0.4">
      <c r="B4302" s="12">
        <v>8</v>
      </c>
      <c r="C4302" s="12">
        <v>3</v>
      </c>
      <c r="D4302" s="12">
        <v>28</v>
      </c>
      <c r="E4302" s="13">
        <v>6</v>
      </c>
      <c r="F4302" s="12">
        <v>161</v>
      </c>
    </row>
    <row r="4303" spans="2:6" x14ac:dyDescent="0.4">
      <c r="B4303" s="12">
        <v>8</v>
      </c>
      <c r="C4303" s="12">
        <v>3</v>
      </c>
      <c r="D4303" s="12">
        <v>29</v>
      </c>
      <c r="E4303" s="13">
        <v>6</v>
      </c>
      <c r="F4303" s="12">
        <v>166</v>
      </c>
    </row>
    <row r="4304" spans="2:6" x14ac:dyDescent="0.4">
      <c r="B4304" s="12">
        <v>8</v>
      </c>
      <c r="C4304" s="12">
        <v>3</v>
      </c>
      <c r="D4304" s="12">
        <v>30</v>
      </c>
      <c r="E4304" s="13">
        <v>6</v>
      </c>
      <c r="F4304" s="12">
        <v>172</v>
      </c>
    </row>
    <row r="4305" spans="2:6" x14ac:dyDescent="0.4">
      <c r="B4305" s="12">
        <v>8</v>
      </c>
      <c r="C4305" s="12">
        <v>3</v>
      </c>
      <c r="D4305" s="12">
        <v>31</v>
      </c>
      <c r="E4305" s="13">
        <v>5</v>
      </c>
      <c r="F4305" s="12">
        <v>177</v>
      </c>
    </row>
    <row r="4306" spans="2:6" x14ac:dyDescent="0.4">
      <c r="B4306" s="12">
        <v>8</v>
      </c>
      <c r="C4306" s="12">
        <v>3</v>
      </c>
      <c r="D4306" s="12">
        <v>32</v>
      </c>
      <c r="E4306" s="13">
        <v>5</v>
      </c>
      <c r="F4306" s="12">
        <v>182</v>
      </c>
    </row>
    <row r="4307" spans="2:6" x14ac:dyDescent="0.4">
      <c r="B4307" s="12">
        <v>8</v>
      </c>
      <c r="C4307" s="12">
        <v>3</v>
      </c>
      <c r="D4307" s="12">
        <v>33</v>
      </c>
      <c r="E4307" s="13">
        <v>5</v>
      </c>
      <c r="F4307" s="12">
        <v>188</v>
      </c>
    </row>
    <row r="4308" spans="2:6" x14ac:dyDescent="0.4">
      <c r="B4308" s="12">
        <v>8</v>
      </c>
      <c r="C4308" s="12">
        <v>3</v>
      </c>
      <c r="D4308" s="12">
        <v>34</v>
      </c>
      <c r="E4308" s="13">
        <v>5</v>
      </c>
      <c r="F4308" s="12">
        <v>193</v>
      </c>
    </row>
    <row r="4309" spans="2:6" x14ac:dyDescent="0.4">
      <c r="B4309" s="12">
        <v>8</v>
      </c>
      <c r="C4309" s="12">
        <v>3</v>
      </c>
      <c r="D4309" s="12">
        <v>35</v>
      </c>
      <c r="E4309" s="13">
        <v>6</v>
      </c>
      <c r="F4309" s="12">
        <v>198</v>
      </c>
    </row>
    <row r="4310" spans="2:6" x14ac:dyDescent="0.4">
      <c r="B4310" s="12">
        <v>8</v>
      </c>
      <c r="C4310" s="12">
        <v>3</v>
      </c>
      <c r="D4310" s="12">
        <v>36</v>
      </c>
      <c r="E4310" s="13">
        <v>4</v>
      </c>
      <c r="F4310" s="12">
        <v>202</v>
      </c>
    </row>
    <row r="4311" spans="2:6" x14ac:dyDescent="0.4">
      <c r="B4311" s="12">
        <v>8</v>
      </c>
      <c r="C4311" s="12">
        <v>3</v>
      </c>
      <c r="D4311" s="12">
        <v>37</v>
      </c>
      <c r="E4311" s="13">
        <v>4</v>
      </c>
      <c r="F4311" s="12">
        <v>206</v>
      </c>
    </row>
    <row r="4312" spans="2:6" x14ac:dyDescent="0.4">
      <c r="B4312" s="12">
        <v>8</v>
      </c>
      <c r="C4312" s="12">
        <v>3</v>
      </c>
      <c r="D4312" s="12">
        <v>38</v>
      </c>
      <c r="E4312" s="13">
        <v>4</v>
      </c>
      <c r="F4312" s="12">
        <v>211</v>
      </c>
    </row>
    <row r="4313" spans="2:6" x14ac:dyDescent="0.4">
      <c r="B4313" s="12">
        <v>8</v>
      </c>
      <c r="C4313" s="12">
        <v>3</v>
      </c>
      <c r="D4313" s="12">
        <v>39</v>
      </c>
      <c r="E4313" s="13">
        <v>4</v>
      </c>
      <c r="F4313" s="12">
        <v>215</v>
      </c>
    </row>
    <row r="4314" spans="2:6" x14ac:dyDescent="0.4">
      <c r="B4314" s="12">
        <v>8</v>
      </c>
      <c r="C4314" s="12">
        <v>3</v>
      </c>
      <c r="D4314" s="12">
        <v>40</v>
      </c>
      <c r="E4314" s="13">
        <v>4</v>
      </c>
      <c r="F4314" s="12">
        <v>219</v>
      </c>
    </row>
    <row r="4315" spans="2:6" x14ac:dyDescent="0.4">
      <c r="B4315" s="12">
        <v>8</v>
      </c>
      <c r="C4315" s="12">
        <v>3</v>
      </c>
      <c r="D4315" s="12">
        <v>41</v>
      </c>
      <c r="E4315" s="13">
        <v>4</v>
      </c>
      <c r="F4315" s="12">
        <v>223</v>
      </c>
    </row>
    <row r="4316" spans="2:6" x14ac:dyDescent="0.4">
      <c r="B4316" s="12">
        <v>8</v>
      </c>
      <c r="C4316" s="12">
        <v>3</v>
      </c>
      <c r="D4316" s="12">
        <v>42</v>
      </c>
      <c r="E4316" s="13">
        <v>4</v>
      </c>
      <c r="F4316" s="12">
        <v>227</v>
      </c>
    </row>
    <row r="4317" spans="2:6" x14ac:dyDescent="0.4">
      <c r="B4317" s="12">
        <v>8</v>
      </c>
      <c r="C4317" s="12">
        <v>3</v>
      </c>
      <c r="D4317" s="12">
        <v>43</v>
      </c>
      <c r="E4317" s="13">
        <v>4</v>
      </c>
      <c r="F4317" s="12">
        <v>230</v>
      </c>
    </row>
    <row r="4318" spans="2:6" x14ac:dyDescent="0.4">
      <c r="B4318" s="12">
        <v>8</v>
      </c>
      <c r="C4318" s="12">
        <v>3</v>
      </c>
      <c r="D4318" s="12">
        <v>44</v>
      </c>
      <c r="E4318" s="13">
        <v>4</v>
      </c>
      <c r="F4318" s="12">
        <v>234</v>
      </c>
    </row>
    <row r="4319" spans="2:6" x14ac:dyDescent="0.4">
      <c r="B4319" s="12">
        <v>8</v>
      </c>
      <c r="C4319" s="12">
        <v>3</v>
      </c>
      <c r="D4319" s="12">
        <v>45</v>
      </c>
      <c r="E4319" s="13">
        <v>4</v>
      </c>
      <c r="F4319" s="12">
        <v>238</v>
      </c>
    </row>
    <row r="4320" spans="2:6" x14ac:dyDescent="0.4">
      <c r="B4320" s="12">
        <v>8</v>
      </c>
      <c r="C4320" s="12">
        <v>3</v>
      </c>
      <c r="D4320" s="12">
        <v>46</v>
      </c>
      <c r="E4320" s="13">
        <v>3</v>
      </c>
      <c r="F4320" s="12">
        <v>241</v>
      </c>
    </row>
    <row r="4321" spans="2:6" x14ac:dyDescent="0.4">
      <c r="B4321" s="12">
        <v>8</v>
      </c>
      <c r="C4321" s="12">
        <v>3</v>
      </c>
      <c r="D4321" s="12">
        <v>47</v>
      </c>
      <c r="E4321" s="13">
        <v>3</v>
      </c>
      <c r="F4321" s="12">
        <v>244</v>
      </c>
    </row>
    <row r="4322" spans="2:6" x14ac:dyDescent="0.4">
      <c r="B4322" s="12">
        <v>8</v>
      </c>
      <c r="C4322" s="12">
        <v>3</v>
      </c>
      <c r="D4322" s="12">
        <v>48</v>
      </c>
      <c r="E4322" s="13">
        <v>3</v>
      </c>
      <c r="F4322" s="12">
        <v>248</v>
      </c>
    </row>
    <row r="4323" spans="2:6" x14ac:dyDescent="0.4">
      <c r="B4323" s="12">
        <v>8</v>
      </c>
      <c r="C4323" s="12">
        <v>3</v>
      </c>
      <c r="D4323" s="12">
        <v>49</v>
      </c>
      <c r="E4323" s="13">
        <v>3</v>
      </c>
      <c r="F4323" s="12">
        <v>251</v>
      </c>
    </row>
    <row r="4324" spans="2:6" x14ac:dyDescent="0.4">
      <c r="B4324" s="12">
        <v>8</v>
      </c>
      <c r="C4324" s="12">
        <v>3</v>
      </c>
      <c r="D4324" s="12">
        <v>50</v>
      </c>
      <c r="E4324" s="13">
        <v>3</v>
      </c>
      <c r="F4324" s="12">
        <v>254</v>
      </c>
    </row>
  </sheetData>
  <sheetProtection algorithmName="SHA-512" hashValue="4hK78VAkXfFk6mkKOvYcEeW4R4vkoxEjJtlYbPH+fsNc/qBkWYJOcKo3nbxr6U8/+GdTkTFzJk17b2L9VA3snA==" saltValue="GUxceHsuvfdSCX/LI90hOQ==" spinCount="100000" sheet="1" formatCells="0" formatColumns="0" formatRows="0" insertColumns="0" insertRows="0" insertHyperlinks="0" deleteColumns="0" deleteRows="0" sort="0" autoFilter="0" pivotTables="0"/>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7"/>
  <sheetViews>
    <sheetView workbookViewId="0">
      <selection activeCell="E20" sqref="E20"/>
    </sheetView>
  </sheetViews>
  <sheetFormatPr defaultRowHeight="13.5" x14ac:dyDescent="0.4"/>
  <cols>
    <col min="1" max="1" width="3.875" style="88" customWidth="1"/>
    <col min="2" max="2" width="5.25" style="88" bestFit="1" customWidth="1"/>
    <col min="3" max="3" width="46" style="88" bestFit="1" customWidth="1"/>
    <col min="4" max="4" width="10.125" style="89" bestFit="1" customWidth="1"/>
    <col min="5" max="5" width="59.875" style="88" bestFit="1" customWidth="1"/>
    <col min="6" max="6" width="9" style="88" customWidth="1"/>
    <col min="7" max="16384" width="9" style="88"/>
  </cols>
  <sheetData>
    <row r="1" spans="2:5" x14ac:dyDescent="0.4">
      <c r="C1" s="88" t="s">
        <v>307</v>
      </c>
      <c r="D1" s="89" t="s">
        <v>308</v>
      </c>
      <c r="E1" s="88" t="s">
        <v>14</v>
      </c>
    </row>
    <row r="2" spans="2:5" x14ac:dyDescent="0.4">
      <c r="B2" s="90" t="s">
        <v>309</v>
      </c>
      <c r="C2" s="90" t="s">
        <v>144</v>
      </c>
      <c r="D2" s="91" t="s">
        <v>373</v>
      </c>
      <c r="E2" s="83" t="s">
        <v>242</v>
      </c>
    </row>
    <row r="3" spans="2:5" x14ac:dyDescent="0.4">
      <c r="B3" s="90" t="s">
        <v>309</v>
      </c>
      <c r="C3" s="90" t="s">
        <v>75</v>
      </c>
      <c r="D3" s="91" t="s">
        <v>366</v>
      </c>
      <c r="E3" s="83" t="s">
        <v>243</v>
      </c>
    </row>
    <row r="4" spans="2:5" x14ac:dyDescent="0.4">
      <c r="B4" s="90" t="s">
        <v>309</v>
      </c>
      <c r="C4" s="90" t="s">
        <v>126</v>
      </c>
      <c r="D4" s="91" t="s">
        <v>366</v>
      </c>
      <c r="E4" s="83" t="s">
        <v>244</v>
      </c>
    </row>
    <row r="5" spans="2:5" x14ac:dyDescent="0.4">
      <c r="B5" s="90" t="s">
        <v>309</v>
      </c>
      <c r="C5" s="90" t="s">
        <v>137</v>
      </c>
      <c r="D5" s="91" t="s">
        <v>311</v>
      </c>
      <c r="E5" s="83" t="s">
        <v>245</v>
      </c>
    </row>
    <row r="6" spans="2:5" x14ac:dyDescent="0.4">
      <c r="B6" s="90" t="s">
        <v>309</v>
      </c>
      <c r="C6" s="90" t="s">
        <v>128</v>
      </c>
      <c r="D6" s="91" t="s">
        <v>368</v>
      </c>
      <c r="E6" s="83" t="s">
        <v>246</v>
      </c>
    </row>
    <row r="7" spans="2:5" x14ac:dyDescent="0.4">
      <c r="B7" s="90" t="s">
        <v>309</v>
      </c>
      <c r="C7" s="90" t="s">
        <v>238</v>
      </c>
      <c r="D7" s="91" t="s">
        <v>369</v>
      </c>
      <c r="E7" s="83" t="s">
        <v>367</v>
      </c>
    </row>
    <row r="8" spans="2:5" x14ac:dyDescent="0.4">
      <c r="B8" s="90" t="s">
        <v>309</v>
      </c>
      <c r="C8" s="90" t="s">
        <v>220</v>
      </c>
      <c r="D8" s="91" t="s">
        <v>369</v>
      </c>
      <c r="E8" s="83" t="s">
        <v>248</v>
      </c>
    </row>
    <row r="9" spans="2:5" x14ac:dyDescent="0.4">
      <c r="B9" s="90" t="s">
        <v>309</v>
      </c>
      <c r="C9" s="90" t="s">
        <v>50</v>
      </c>
      <c r="D9" s="91" t="s">
        <v>310</v>
      </c>
      <c r="E9" s="83" t="s">
        <v>249</v>
      </c>
    </row>
    <row r="10" spans="2:5" x14ac:dyDescent="0.4">
      <c r="B10" s="90" t="s">
        <v>309</v>
      </c>
      <c r="C10" s="90" t="s">
        <v>87</v>
      </c>
      <c r="D10" s="91" t="s">
        <v>369</v>
      </c>
      <c r="E10" s="83" t="s">
        <v>250</v>
      </c>
    </row>
    <row r="11" spans="2:5" x14ac:dyDescent="0.4">
      <c r="B11" s="90" t="s">
        <v>309</v>
      </c>
      <c r="C11" s="90" t="s">
        <v>186</v>
      </c>
      <c r="D11" s="91" t="s">
        <v>369</v>
      </c>
      <c r="E11" s="83" t="s">
        <v>251</v>
      </c>
    </row>
    <row r="12" spans="2:5" x14ac:dyDescent="0.4">
      <c r="B12" s="90" t="s">
        <v>309</v>
      </c>
      <c r="C12" s="90" t="s">
        <v>85</v>
      </c>
      <c r="D12" s="91" t="s">
        <v>369</v>
      </c>
      <c r="E12" s="83" t="s">
        <v>252</v>
      </c>
    </row>
    <row r="13" spans="2:5" x14ac:dyDescent="0.4">
      <c r="B13" s="90" t="s">
        <v>309</v>
      </c>
      <c r="C13" s="90" t="s">
        <v>86</v>
      </c>
      <c r="D13" s="91" t="s">
        <v>366</v>
      </c>
      <c r="E13" s="83" t="s">
        <v>253</v>
      </c>
    </row>
    <row r="14" spans="2:5" x14ac:dyDescent="0.4">
      <c r="B14" s="90" t="s">
        <v>309</v>
      </c>
      <c r="C14" s="90" t="s">
        <v>235</v>
      </c>
      <c r="D14" s="91" t="s">
        <v>369</v>
      </c>
      <c r="E14" s="92" t="s">
        <v>254</v>
      </c>
    </row>
    <row r="15" spans="2:5" x14ac:dyDescent="0.4">
      <c r="B15" s="90" t="s">
        <v>309</v>
      </c>
      <c r="C15" s="90" t="s">
        <v>107</v>
      </c>
      <c r="D15" s="91" t="s">
        <v>369</v>
      </c>
      <c r="E15" s="83" t="s">
        <v>255</v>
      </c>
    </row>
    <row r="16" spans="2:5" x14ac:dyDescent="0.4">
      <c r="B16" s="90" t="s">
        <v>309</v>
      </c>
      <c r="C16" s="90" t="s">
        <v>108</v>
      </c>
      <c r="D16" s="91" t="s">
        <v>370</v>
      </c>
      <c r="E16" s="83" t="s">
        <v>256</v>
      </c>
    </row>
    <row r="17" spans="2:5" x14ac:dyDescent="0.4">
      <c r="B17" s="90" t="s">
        <v>309</v>
      </c>
      <c r="C17" s="90" t="s">
        <v>109</v>
      </c>
      <c r="D17" s="91" t="s">
        <v>312</v>
      </c>
      <c r="E17" s="83" t="s">
        <v>257</v>
      </c>
    </row>
    <row r="18" spans="2:5" x14ac:dyDescent="0.4">
      <c r="B18" s="90" t="s">
        <v>309</v>
      </c>
      <c r="C18" s="90" t="s">
        <v>56</v>
      </c>
      <c r="D18" s="91" t="s">
        <v>366</v>
      </c>
      <c r="E18" s="83" t="s">
        <v>258</v>
      </c>
    </row>
    <row r="19" spans="2:5" x14ac:dyDescent="0.4">
      <c r="B19" s="90" t="s">
        <v>309</v>
      </c>
      <c r="C19" s="90" t="s">
        <v>68</v>
      </c>
      <c r="D19" s="91" t="s">
        <v>370</v>
      </c>
      <c r="E19" s="83" t="s">
        <v>259</v>
      </c>
    </row>
    <row r="20" spans="2:5" x14ac:dyDescent="0.4">
      <c r="B20" s="90" t="s">
        <v>309</v>
      </c>
      <c r="C20" s="90" t="s">
        <v>116</v>
      </c>
      <c r="D20" s="91" t="s">
        <v>369</v>
      </c>
      <c r="E20" s="83" t="s">
        <v>260</v>
      </c>
    </row>
    <row r="21" spans="2:5" x14ac:dyDescent="0.4">
      <c r="B21" s="90" t="s">
        <v>309</v>
      </c>
      <c r="C21" s="90" t="s">
        <v>117</v>
      </c>
      <c r="D21" s="91" t="s">
        <v>366</v>
      </c>
      <c r="E21" s="83" t="s">
        <v>261</v>
      </c>
    </row>
    <row r="22" spans="2:5" x14ac:dyDescent="0.4">
      <c r="B22" s="90" t="s">
        <v>309</v>
      </c>
      <c r="C22" s="90" t="s">
        <v>118</v>
      </c>
      <c r="D22" s="91" t="s">
        <v>370</v>
      </c>
      <c r="E22" s="83" t="s">
        <v>262</v>
      </c>
    </row>
    <row r="23" spans="2:5" x14ac:dyDescent="0.4">
      <c r="B23" s="90" t="s">
        <v>309</v>
      </c>
      <c r="C23" s="90" t="s">
        <v>129</v>
      </c>
      <c r="D23" s="91" t="s">
        <v>371</v>
      </c>
      <c r="E23" s="83" t="s">
        <v>263</v>
      </c>
    </row>
    <row r="24" spans="2:5" x14ac:dyDescent="0.4">
      <c r="B24" s="90" t="s">
        <v>309</v>
      </c>
      <c r="C24" s="90" t="s">
        <v>124</v>
      </c>
      <c r="D24" s="91" t="s">
        <v>372</v>
      </c>
      <c r="E24" s="83" t="s">
        <v>264</v>
      </c>
    </row>
    <row r="25" spans="2:5" x14ac:dyDescent="0.4">
      <c r="B25" s="90" t="s">
        <v>309</v>
      </c>
      <c r="C25" s="90" t="s">
        <v>98</v>
      </c>
      <c r="D25" s="91" t="s">
        <v>372</v>
      </c>
      <c r="E25" s="83" t="s">
        <v>265</v>
      </c>
    </row>
    <row r="26" spans="2:5" x14ac:dyDescent="0.4">
      <c r="B26" s="90" t="s">
        <v>309</v>
      </c>
      <c r="C26" s="90" t="s">
        <v>240</v>
      </c>
      <c r="D26" s="91" t="s">
        <v>370</v>
      </c>
      <c r="E26" s="83" t="s">
        <v>266</v>
      </c>
    </row>
    <row r="27" spans="2:5" x14ac:dyDescent="0.4">
      <c r="B27" s="90" t="s">
        <v>309</v>
      </c>
      <c r="C27" s="90" t="s">
        <v>136</v>
      </c>
      <c r="D27" s="91" t="s">
        <v>369</v>
      </c>
      <c r="E27" s="83" t="s">
        <v>267</v>
      </c>
    </row>
    <row r="28" spans="2:5" x14ac:dyDescent="0.4">
      <c r="B28" s="90" t="s">
        <v>309</v>
      </c>
      <c r="C28" s="90" t="s">
        <v>48</v>
      </c>
      <c r="D28" s="91" t="s">
        <v>370</v>
      </c>
      <c r="E28" s="83" t="s">
        <v>268</v>
      </c>
    </row>
    <row r="29" spans="2:5" x14ac:dyDescent="0.4">
      <c r="B29" s="90" t="s">
        <v>309</v>
      </c>
      <c r="C29" s="90" t="s">
        <v>173</v>
      </c>
      <c r="D29" s="91" t="s">
        <v>369</v>
      </c>
      <c r="E29" s="83" t="s">
        <v>269</v>
      </c>
    </row>
    <row r="30" spans="2:5" x14ac:dyDescent="0.4">
      <c r="B30" s="90" t="s">
        <v>309</v>
      </c>
      <c r="C30" s="90" t="s">
        <v>174</v>
      </c>
      <c r="D30" s="91" t="s">
        <v>369</v>
      </c>
      <c r="E30" s="83" t="s">
        <v>270</v>
      </c>
    </row>
    <row r="31" spans="2:5" x14ac:dyDescent="0.4">
      <c r="B31" s="90" t="s">
        <v>309</v>
      </c>
      <c r="C31" s="90" t="s">
        <v>102</v>
      </c>
      <c r="D31" s="91" t="s">
        <v>366</v>
      </c>
      <c r="E31" s="83" t="s">
        <v>271</v>
      </c>
    </row>
    <row r="32" spans="2:5" x14ac:dyDescent="0.4">
      <c r="B32" s="90" t="s">
        <v>309</v>
      </c>
      <c r="C32" s="90" t="s">
        <v>104</v>
      </c>
      <c r="D32" s="91" t="s">
        <v>369</v>
      </c>
      <c r="E32" s="83" t="s">
        <v>272</v>
      </c>
    </row>
    <row r="33" spans="2:5" x14ac:dyDescent="0.4">
      <c r="B33" s="90" t="s">
        <v>309</v>
      </c>
      <c r="C33" s="90" t="s">
        <v>100</v>
      </c>
      <c r="D33" s="91" t="s">
        <v>369</v>
      </c>
      <c r="E33" s="83" t="s">
        <v>273</v>
      </c>
    </row>
    <row r="34" spans="2:5" x14ac:dyDescent="0.4">
      <c r="B34" s="90" t="s">
        <v>309</v>
      </c>
      <c r="C34" s="90" t="s">
        <v>196</v>
      </c>
      <c r="D34" s="91" t="s">
        <v>370</v>
      </c>
      <c r="E34" s="83" t="s">
        <v>274</v>
      </c>
    </row>
    <row r="35" spans="2:5" x14ac:dyDescent="0.4">
      <c r="B35" s="90" t="s">
        <v>309</v>
      </c>
      <c r="C35" s="90" t="s">
        <v>197</v>
      </c>
      <c r="D35" s="91" t="s">
        <v>369</v>
      </c>
      <c r="E35" s="83" t="s">
        <v>275</v>
      </c>
    </row>
    <row r="36" spans="2:5" x14ac:dyDescent="0.4">
      <c r="B36" s="90" t="s">
        <v>309</v>
      </c>
      <c r="C36" s="90" t="s">
        <v>198</v>
      </c>
      <c r="D36" s="91" t="s">
        <v>370</v>
      </c>
      <c r="E36" s="83" t="s">
        <v>276</v>
      </c>
    </row>
    <row r="37" spans="2:5" x14ac:dyDescent="0.4">
      <c r="B37" s="90" t="s">
        <v>309</v>
      </c>
      <c r="C37" s="90" t="s">
        <v>199</v>
      </c>
      <c r="D37" s="91" t="s">
        <v>366</v>
      </c>
      <c r="E37" s="83" t="s">
        <v>277</v>
      </c>
    </row>
    <row r="38" spans="2:5" x14ac:dyDescent="0.4">
      <c r="B38" s="90" t="s">
        <v>309</v>
      </c>
      <c r="C38" s="90" t="s">
        <v>168</v>
      </c>
      <c r="D38" s="91"/>
      <c r="E38" s="90"/>
    </row>
    <row r="39" spans="2:5" x14ac:dyDescent="0.4">
      <c r="B39" s="90" t="s">
        <v>309</v>
      </c>
      <c r="C39" s="90" t="s">
        <v>206</v>
      </c>
      <c r="D39" s="91"/>
      <c r="E39" s="90"/>
    </row>
    <row r="40" spans="2:5" x14ac:dyDescent="0.4">
      <c r="B40" s="90" t="s">
        <v>309</v>
      </c>
      <c r="C40" s="90" t="s">
        <v>184</v>
      </c>
      <c r="D40" s="91"/>
      <c r="E40" s="90"/>
    </row>
    <row r="41" spans="2:5" x14ac:dyDescent="0.4">
      <c r="B41" s="90" t="s">
        <v>309</v>
      </c>
      <c r="C41" s="90" t="s">
        <v>185</v>
      </c>
      <c r="D41" s="91"/>
      <c r="E41" s="90"/>
    </row>
    <row r="42" spans="2:5" x14ac:dyDescent="0.4">
      <c r="B42" s="90" t="s">
        <v>309</v>
      </c>
      <c r="C42" s="90" t="s">
        <v>52</v>
      </c>
      <c r="D42" s="91"/>
      <c r="E42" s="90"/>
    </row>
    <row r="43" spans="2:5" x14ac:dyDescent="0.4">
      <c r="B43" s="90" t="s">
        <v>309</v>
      </c>
      <c r="C43" s="90" t="s">
        <v>194</v>
      </c>
      <c r="D43" s="91"/>
      <c r="E43" s="90"/>
    </row>
    <row r="44" spans="2:5" x14ac:dyDescent="0.4">
      <c r="B44" s="90" t="s">
        <v>309</v>
      </c>
      <c r="C44" s="90" t="s">
        <v>204</v>
      </c>
      <c r="D44" s="91"/>
      <c r="E44" s="90"/>
    </row>
    <row r="45" spans="2:5" x14ac:dyDescent="0.4">
      <c r="B45" s="90" t="s">
        <v>309</v>
      </c>
      <c r="C45" s="90" t="s">
        <v>42</v>
      </c>
      <c r="D45" s="91"/>
      <c r="E45" s="90"/>
    </row>
    <row r="46" spans="2:5" x14ac:dyDescent="0.4">
      <c r="B46" s="90" t="s">
        <v>309</v>
      </c>
      <c r="C46" s="90" t="s">
        <v>76</v>
      </c>
      <c r="D46" s="91"/>
      <c r="E46" s="90"/>
    </row>
    <row r="47" spans="2:5" x14ac:dyDescent="0.4">
      <c r="B47" s="90" t="s">
        <v>309</v>
      </c>
      <c r="C47" s="90" t="s">
        <v>159</v>
      </c>
      <c r="D47" s="91"/>
      <c r="E47" s="90"/>
    </row>
    <row r="48" spans="2:5" x14ac:dyDescent="0.4">
      <c r="B48" s="90" t="s">
        <v>309</v>
      </c>
      <c r="C48" s="90" t="s">
        <v>222</v>
      </c>
      <c r="D48" s="91"/>
      <c r="E48" s="90"/>
    </row>
    <row r="49" spans="2:5" x14ac:dyDescent="0.4">
      <c r="B49" s="90" t="s">
        <v>309</v>
      </c>
      <c r="C49" s="90" t="s">
        <v>51</v>
      </c>
      <c r="D49" s="91"/>
      <c r="E49" s="90"/>
    </row>
    <row r="50" spans="2:5" x14ac:dyDescent="0.4">
      <c r="B50" s="90" t="s">
        <v>309</v>
      </c>
      <c r="C50" s="90" t="s">
        <v>241</v>
      </c>
      <c r="D50" s="91"/>
      <c r="E50" s="90"/>
    </row>
    <row r="51" spans="2:5" x14ac:dyDescent="0.4">
      <c r="B51" s="90" t="s">
        <v>309</v>
      </c>
      <c r="C51" s="90" t="s">
        <v>164</v>
      </c>
      <c r="D51" s="91"/>
      <c r="E51" s="90"/>
    </row>
    <row r="52" spans="2:5" x14ac:dyDescent="0.4">
      <c r="B52" s="90" t="s">
        <v>313</v>
      </c>
      <c r="C52" s="90" t="s">
        <v>145</v>
      </c>
      <c r="D52" s="91"/>
      <c r="E52" s="90"/>
    </row>
    <row r="53" spans="2:5" x14ac:dyDescent="0.4">
      <c r="B53" s="90" t="s">
        <v>313</v>
      </c>
      <c r="C53" s="90" t="s">
        <v>224</v>
      </c>
      <c r="D53" s="91"/>
      <c r="E53" s="90"/>
    </row>
    <row r="54" spans="2:5" x14ac:dyDescent="0.4">
      <c r="B54" s="90" t="s">
        <v>313</v>
      </c>
      <c r="C54" s="90" t="s">
        <v>130</v>
      </c>
      <c r="D54" s="91"/>
      <c r="E54" s="90"/>
    </row>
    <row r="55" spans="2:5" x14ac:dyDescent="0.4">
      <c r="B55" s="90" t="s">
        <v>313</v>
      </c>
      <c r="C55" s="90" t="s">
        <v>49</v>
      </c>
      <c r="D55" s="91"/>
      <c r="E55" s="90"/>
    </row>
    <row r="56" spans="2:5" x14ac:dyDescent="0.4">
      <c r="B56" s="90" t="s">
        <v>313</v>
      </c>
      <c r="C56" s="90" t="s">
        <v>146</v>
      </c>
      <c r="D56" s="91"/>
      <c r="E56" s="90"/>
    </row>
    <row r="57" spans="2:5" x14ac:dyDescent="0.4">
      <c r="B57" s="90" t="s">
        <v>313</v>
      </c>
      <c r="C57" s="90" t="s">
        <v>200</v>
      </c>
      <c r="D57" s="91"/>
      <c r="E57" s="90"/>
    </row>
    <row r="58" spans="2:5" x14ac:dyDescent="0.4">
      <c r="B58" s="90" t="s">
        <v>313</v>
      </c>
      <c r="C58" s="90" t="s">
        <v>70</v>
      </c>
      <c r="D58" s="91"/>
      <c r="E58" s="90"/>
    </row>
    <row r="59" spans="2:5" x14ac:dyDescent="0.4">
      <c r="B59" s="90" t="s">
        <v>313</v>
      </c>
      <c r="C59" s="90" t="s">
        <v>33</v>
      </c>
      <c r="D59" s="91"/>
      <c r="E59" s="90"/>
    </row>
    <row r="60" spans="2:5" x14ac:dyDescent="0.4">
      <c r="B60" s="90" t="s">
        <v>313</v>
      </c>
      <c r="C60" s="90" t="s">
        <v>103</v>
      </c>
      <c r="D60" s="91"/>
      <c r="E60" s="90"/>
    </row>
    <row r="61" spans="2:5" x14ac:dyDescent="0.4">
      <c r="B61" s="90" t="s">
        <v>313</v>
      </c>
      <c r="C61" s="90" t="s">
        <v>189</v>
      </c>
      <c r="D61" s="91"/>
      <c r="E61" s="90"/>
    </row>
    <row r="62" spans="2:5" x14ac:dyDescent="0.4">
      <c r="B62" s="90" t="s">
        <v>313</v>
      </c>
      <c r="C62" s="90" t="s">
        <v>190</v>
      </c>
      <c r="D62" s="91"/>
      <c r="E62" s="90"/>
    </row>
    <row r="63" spans="2:5" x14ac:dyDescent="0.4">
      <c r="B63" s="90" t="s">
        <v>313</v>
      </c>
      <c r="C63" s="90" t="s">
        <v>191</v>
      </c>
      <c r="D63" s="91"/>
      <c r="E63" s="90"/>
    </row>
    <row r="64" spans="2:5" x14ac:dyDescent="0.4">
      <c r="B64" s="90" t="s">
        <v>313</v>
      </c>
      <c r="C64" s="90" t="s">
        <v>192</v>
      </c>
      <c r="D64" s="91"/>
      <c r="E64" s="90"/>
    </row>
    <row r="65" spans="2:5" x14ac:dyDescent="0.4">
      <c r="B65" s="90" t="s">
        <v>313</v>
      </c>
      <c r="C65" s="90" t="s">
        <v>64</v>
      </c>
      <c r="D65" s="91"/>
      <c r="E65" s="90"/>
    </row>
    <row r="66" spans="2:5" x14ac:dyDescent="0.4">
      <c r="B66" s="90" t="s">
        <v>313</v>
      </c>
      <c r="C66" s="90" t="s">
        <v>65</v>
      </c>
      <c r="D66" s="91"/>
      <c r="E66" s="90"/>
    </row>
    <row r="67" spans="2:5" x14ac:dyDescent="0.4">
      <c r="B67" s="90" t="s">
        <v>313</v>
      </c>
      <c r="C67" s="90" t="s">
        <v>67</v>
      </c>
      <c r="D67" s="91"/>
      <c r="E67" s="90"/>
    </row>
    <row r="68" spans="2:5" x14ac:dyDescent="0.4">
      <c r="B68" s="90" t="s">
        <v>313</v>
      </c>
      <c r="C68" s="90" t="s">
        <v>182</v>
      </c>
      <c r="D68" s="91"/>
      <c r="E68" s="90"/>
    </row>
    <row r="69" spans="2:5" x14ac:dyDescent="0.4">
      <c r="B69" s="90" t="s">
        <v>313</v>
      </c>
      <c r="C69" s="90" t="s">
        <v>213</v>
      </c>
      <c r="D69" s="91"/>
      <c r="E69" s="90"/>
    </row>
    <row r="70" spans="2:5" x14ac:dyDescent="0.4">
      <c r="B70" s="90" t="s">
        <v>313</v>
      </c>
      <c r="C70" s="90" t="s">
        <v>214</v>
      </c>
      <c r="D70" s="91"/>
      <c r="E70" s="90"/>
    </row>
    <row r="71" spans="2:5" x14ac:dyDescent="0.4">
      <c r="B71" s="90" t="s">
        <v>313</v>
      </c>
      <c r="C71" s="90" t="s">
        <v>215</v>
      </c>
      <c r="D71" s="91"/>
      <c r="E71" s="90"/>
    </row>
    <row r="72" spans="2:5" x14ac:dyDescent="0.4">
      <c r="B72" s="90" t="s">
        <v>313</v>
      </c>
      <c r="C72" s="90" t="s">
        <v>216</v>
      </c>
      <c r="D72" s="91"/>
      <c r="E72" s="90"/>
    </row>
    <row r="73" spans="2:5" x14ac:dyDescent="0.4">
      <c r="B73" s="90" t="s">
        <v>313</v>
      </c>
      <c r="C73" s="90" t="s">
        <v>66</v>
      </c>
      <c r="D73" s="91"/>
      <c r="E73" s="90"/>
    </row>
    <row r="74" spans="2:5" x14ac:dyDescent="0.4">
      <c r="B74" s="90" t="s">
        <v>313</v>
      </c>
      <c r="C74" s="90" t="s">
        <v>112</v>
      </c>
      <c r="D74" s="91"/>
      <c r="E74" s="90"/>
    </row>
    <row r="75" spans="2:5" x14ac:dyDescent="0.4">
      <c r="B75" s="90" t="s">
        <v>313</v>
      </c>
      <c r="C75" s="90" t="s">
        <v>59</v>
      </c>
      <c r="D75" s="91"/>
      <c r="E75" s="90"/>
    </row>
    <row r="76" spans="2:5" x14ac:dyDescent="0.4">
      <c r="B76" s="90" t="s">
        <v>313</v>
      </c>
      <c r="C76" s="90" t="s">
        <v>193</v>
      </c>
      <c r="D76" s="91"/>
      <c r="E76" s="90"/>
    </row>
    <row r="77" spans="2:5" x14ac:dyDescent="0.4">
      <c r="B77" s="90" t="s">
        <v>313</v>
      </c>
      <c r="C77" s="90" t="s">
        <v>152</v>
      </c>
      <c r="D77" s="91"/>
      <c r="E77" s="90"/>
    </row>
    <row r="78" spans="2:5" x14ac:dyDescent="0.4">
      <c r="B78" s="90" t="s">
        <v>313</v>
      </c>
      <c r="C78" s="90" t="s">
        <v>183</v>
      </c>
      <c r="D78" s="91"/>
      <c r="E78" s="90"/>
    </row>
    <row r="79" spans="2:5" x14ac:dyDescent="0.4">
      <c r="B79" s="90" t="s">
        <v>314</v>
      </c>
      <c r="C79" s="90" t="s">
        <v>105</v>
      </c>
      <c r="D79" s="91"/>
      <c r="E79" s="90"/>
    </row>
    <row r="80" spans="2:5" x14ac:dyDescent="0.4">
      <c r="B80" s="90" t="s">
        <v>314</v>
      </c>
      <c r="C80" s="90" t="s">
        <v>99</v>
      </c>
      <c r="D80" s="91"/>
      <c r="E80" s="90"/>
    </row>
    <row r="81" spans="2:5" x14ac:dyDescent="0.4">
      <c r="B81" s="90" t="s">
        <v>314</v>
      </c>
      <c r="C81" s="90" t="s">
        <v>230</v>
      </c>
      <c r="D81" s="91"/>
      <c r="E81" s="90"/>
    </row>
    <row r="82" spans="2:5" x14ac:dyDescent="0.4">
      <c r="B82" s="90" t="s">
        <v>314</v>
      </c>
      <c r="C82" s="90" t="s">
        <v>170</v>
      </c>
      <c r="D82" s="91"/>
      <c r="E82" s="90"/>
    </row>
    <row r="83" spans="2:5" x14ac:dyDescent="0.4">
      <c r="B83" s="90" t="s">
        <v>314</v>
      </c>
      <c r="C83" s="90" t="s">
        <v>195</v>
      </c>
      <c r="D83" s="91"/>
      <c r="E83" s="90"/>
    </row>
    <row r="84" spans="2:5" x14ac:dyDescent="0.4">
      <c r="B84" s="90" t="s">
        <v>314</v>
      </c>
      <c r="C84" s="90" t="s">
        <v>225</v>
      </c>
      <c r="D84" s="91"/>
      <c r="E84" s="90"/>
    </row>
    <row r="85" spans="2:5" x14ac:dyDescent="0.4">
      <c r="B85" s="90" t="s">
        <v>314</v>
      </c>
      <c r="C85" s="90" t="s">
        <v>37</v>
      </c>
      <c r="D85" s="91"/>
      <c r="E85" s="90"/>
    </row>
    <row r="86" spans="2:5" x14ac:dyDescent="0.4">
      <c r="B86" s="90" t="s">
        <v>314</v>
      </c>
      <c r="C86" s="90" t="s">
        <v>218</v>
      </c>
      <c r="D86" s="91"/>
      <c r="E86" s="90"/>
    </row>
    <row r="87" spans="2:5" x14ac:dyDescent="0.4">
      <c r="B87" s="90" t="s">
        <v>314</v>
      </c>
      <c r="C87" s="90" t="s">
        <v>153</v>
      </c>
      <c r="D87" s="91"/>
      <c r="E87" s="90"/>
    </row>
    <row r="88" spans="2:5" x14ac:dyDescent="0.4">
      <c r="B88" s="90" t="s">
        <v>314</v>
      </c>
      <c r="C88" s="90" t="s">
        <v>154</v>
      </c>
      <c r="D88" s="91"/>
      <c r="E88" s="90"/>
    </row>
    <row r="89" spans="2:5" x14ac:dyDescent="0.4">
      <c r="B89" s="90" t="s">
        <v>314</v>
      </c>
      <c r="C89" s="90" t="s">
        <v>210</v>
      </c>
      <c r="D89" s="91"/>
      <c r="E89" s="90"/>
    </row>
    <row r="90" spans="2:5" x14ac:dyDescent="0.4">
      <c r="B90" s="90" t="s">
        <v>314</v>
      </c>
      <c r="C90" s="90" t="s">
        <v>223</v>
      </c>
      <c r="D90" s="91"/>
      <c r="E90" s="90"/>
    </row>
    <row r="91" spans="2:5" x14ac:dyDescent="0.4">
      <c r="B91" s="90" t="s">
        <v>314</v>
      </c>
      <c r="C91" s="90" t="s">
        <v>57</v>
      </c>
      <c r="D91" s="91"/>
      <c r="E91" s="90"/>
    </row>
    <row r="92" spans="2:5" x14ac:dyDescent="0.4">
      <c r="B92" s="90" t="s">
        <v>314</v>
      </c>
      <c r="C92" s="90" t="s">
        <v>227</v>
      </c>
      <c r="D92" s="91"/>
      <c r="E92" s="90"/>
    </row>
    <row r="93" spans="2:5" x14ac:dyDescent="0.4">
      <c r="B93" s="90" t="s">
        <v>314</v>
      </c>
      <c r="C93" s="90" t="s">
        <v>150</v>
      </c>
      <c r="D93" s="91"/>
      <c r="E93" s="90"/>
    </row>
    <row r="94" spans="2:5" x14ac:dyDescent="0.4">
      <c r="B94" s="90" t="s">
        <v>314</v>
      </c>
      <c r="C94" s="90" t="s">
        <v>157</v>
      </c>
      <c r="D94" s="91"/>
      <c r="E94" s="90"/>
    </row>
    <row r="95" spans="2:5" x14ac:dyDescent="0.4">
      <c r="B95" s="90" t="s">
        <v>314</v>
      </c>
      <c r="C95" s="90" t="s">
        <v>71</v>
      </c>
      <c r="D95" s="91"/>
      <c r="E95" s="90"/>
    </row>
    <row r="96" spans="2:5" x14ac:dyDescent="0.4">
      <c r="B96" s="90" t="s">
        <v>314</v>
      </c>
      <c r="C96" s="90" t="s">
        <v>181</v>
      </c>
      <c r="D96" s="91"/>
      <c r="E96" s="90"/>
    </row>
    <row r="97" spans="2:5" x14ac:dyDescent="0.4">
      <c r="B97" s="90" t="s">
        <v>314</v>
      </c>
      <c r="C97" s="90" t="s">
        <v>167</v>
      </c>
      <c r="D97" s="91"/>
      <c r="E97" s="90"/>
    </row>
    <row r="98" spans="2:5" x14ac:dyDescent="0.4">
      <c r="B98" s="90" t="s">
        <v>314</v>
      </c>
      <c r="C98" s="90" t="s">
        <v>84</v>
      </c>
      <c r="D98" s="91"/>
      <c r="E98" s="90"/>
    </row>
    <row r="99" spans="2:5" x14ac:dyDescent="0.4">
      <c r="B99" s="90" t="s">
        <v>314</v>
      </c>
      <c r="C99" s="90" t="s">
        <v>212</v>
      </c>
      <c r="D99" s="91"/>
      <c r="E99" s="90"/>
    </row>
    <row r="100" spans="2:5" x14ac:dyDescent="0.4">
      <c r="B100" s="90" t="s">
        <v>314</v>
      </c>
      <c r="C100" s="90" t="s">
        <v>32</v>
      </c>
      <c r="D100" s="91"/>
      <c r="E100" s="90"/>
    </row>
    <row r="101" spans="2:5" x14ac:dyDescent="0.4">
      <c r="B101" s="90" t="s">
        <v>314</v>
      </c>
      <c r="C101" s="90" t="s">
        <v>110</v>
      </c>
      <c r="D101" s="91"/>
      <c r="E101" s="90"/>
    </row>
    <row r="102" spans="2:5" x14ac:dyDescent="0.4">
      <c r="B102" s="90" t="s">
        <v>314</v>
      </c>
      <c r="C102" s="90" t="s">
        <v>226</v>
      </c>
      <c r="D102" s="91"/>
      <c r="E102" s="90"/>
    </row>
    <row r="103" spans="2:5" x14ac:dyDescent="0.4">
      <c r="B103" s="90" t="s">
        <v>314</v>
      </c>
      <c r="C103" s="90" t="s">
        <v>122</v>
      </c>
      <c r="D103" s="91"/>
      <c r="E103" s="90"/>
    </row>
    <row r="104" spans="2:5" x14ac:dyDescent="0.4">
      <c r="B104" s="90" t="s">
        <v>314</v>
      </c>
      <c r="C104" s="90" t="s">
        <v>96</v>
      </c>
      <c r="D104" s="91"/>
      <c r="E104" s="90"/>
    </row>
    <row r="105" spans="2:5" x14ac:dyDescent="0.4">
      <c r="B105" s="90" t="s">
        <v>314</v>
      </c>
      <c r="C105" s="90" t="s">
        <v>97</v>
      </c>
      <c r="D105" s="91"/>
      <c r="E105" s="90"/>
    </row>
    <row r="106" spans="2:5" x14ac:dyDescent="0.4">
      <c r="B106" s="90" t="s">
        <v>314</v>
      </c>
      <c r="C106" s="90" t="s">
        <v>58</v>
      </c>
      <c r="D106" s="91"/>
      <c r="E106" s="90"/>
    </row>
    <row r="107" spans="2:5" x14ac:dyDescent="0.4">
      <c r="B107" s="90" t="s">
        <v>314</v>
      </c>
      <c r="C107" s="90" t="s">
        <v>125</v>
      </c>
      <c r="D107" s="91"/>
      <c r="E107" s="90"/>
    </row>
    <row r="108" spans="2:5" x14ac:dyDescent="0.4">
      <c r="B108" s="90" t="s">
        <v>314</v>
      </c>
      <c r="C108" s="90" t="s">
        <v>53</v>
      </c>
      <c r="D108" s="91"/>
      <c r="E108" s="90"/>
    </row>
    <row r="109" spans="2:5" x14ac:dyDescent="0.4">
      <c r="B109" s="90" t="s">
        <v>314</v>
      </c>
      <c r="C109" s="90" t="s">
        <v>54</v>
      </c>
      <c r="D109" s="91"/>
      <c r="E109" s="90"/>
    </row>
    <row r="110" spans="2:5" x14ac:dyDescent="0.4">
      <c r="B110" s="90" t="s">
        <v>314</v>
      </c>
      <c r="C110" s="90" t="s">
        <v>55</v>
      </c>
      <c r="D110" s="91"/>
      <c r="E110" s="90"/>
    </row>
    <row r="111" spans="2:5" x14ac:dyDescent="0.4">
      <c r="B111" s="90" t="s">
        <v>314</v>
      </c>
      <c r="C111" s="90" t="s">
        <v>80</v>
      </c>
      <c r="D111" s="91"/>
      <c r="E111" s="90"/>
    </row>
    <row r="112" spans="2:5" x14ac:dyDescent="0.4">
      <c r="B112" s="90" t="s">
        <v>315</v>
      </c>
      <c r="C112" s="90" t="s">
        <v>231</v>
      </c>
      <c r="D112" s="91"/>
      <c r="E112" s="90"/>
    </row>
    <row r="113" spans="2:5" x14ac:dyDescent="0.4">
      <c r="B113" s="90" t="s">
        <v>315</v>
      </c>
      <c r="C113" s="90" t="s">
        <v>138</v>
      </c>
      <c r="D113" s="91"/>
      <c r="E113" s="90"/>
    </row>
    <row r="114" spans="2:5" x14ac:dyDescent="0.4">
      <c r="B114" s="90" t="s">
        <v>315</v>
      </c>
      <c r="C114" s="90" t="s">
        <v>127</v>
      </c>
      <c r="D114" s="91"/>
      <c r="E114" s="90"/>
    </row>
    <row r="115" spans="2:5" x14ac:dyDescent="0.4">
      <c r="B115" s="90" t="s">
        <v>315</v>
      </c>
      <c r="C115" s="90" t="s">
        <v>203</v>
      </c>
      <c r="D115" s="91"/>
      <c r="E115" s="90"/>
    </row>
    <row r="116" spans="2:5" x14ac:dyDescent="0.4">
      <c r="B116" s="90" t="s">
        <v>315</v>
      </c>
      <c r="C116" s="90" t="s">
        <v>81</v>
      </c>
      <c r="D116" s="91"/>
      <c r="E116" s="90"/>
    </row>
    <row r="117" spans="2:5" x14ac:dyDescent="0.4">
      <c r="B117" s="90" t="s">
        <v>315</v>
      </c>
      <c r="C117" s="90" t="s">
        <v>82</v>
      </c>
      <c r="D117" s="91"/>
      <c r="E117" s="90"/>
    </row>
    <row r="118" spans="2:5" x14ac:dyDescent="0.4">
      <c r="B118" s="90" t="s">
        <v>315</v>
      </c>
      <c r="C118" s="90" t="s">
        <v>133</v>
      </c>
      <c r="D118" s="91"/>
      <c r="E118" s="90"/>
    </row>
    <row r="119" spans="2:5" x14ac:dyDescent="0.4">
      <c r="B119" s="90" t="s">
        <v>315</v>
      </c>
      <c r="C119" s="90" t="s">
        <v>101</v>
      </c>
      <c r="D119" s="91"/>
      <c r="E119" s="90"/>
    </row>
    <row r="120" spans="2:5" x14ac:dyDescent="0.4">
      <c r="B120" s="90" t="s">
        <v>315</v>
      </c>
      <c r="C120" s="90" t="s">
        <v>123</v>
      </c>
      <c r="D120" s="91"/>
      <c r="E120" s="90"/>
    </row>
    <row r="121" spans="2:5" x14ac:dyDescent="0.4">
      <c r="B121" s="90" t="s">
        <v>315</v>
      </c>
      <c r="C121" s="90" t="s">
        <v>188</v>
      </c>
      <c r="D121" s="91"/>
      <c r="E121" s="90"/>
    </row>
    <row r="122" spans="2:5" x14ac:dyDescent="0.4">
      <c r="B122" s="90" t="s">
        <v>315</v>
      </c>
      <c r="C122" s="90" t="s">
        <v>217</v>
      </c>
      <c r="D122" s="91"/>
      <c r="E122" s="90"/>
    </row>
    <row r="123" spans="2:5" x14ac:dyDescent="0.4">
      <c r="B123" s="90" t="s">
        <v>315</v>
      </c>
      <c r="C123" s="90" t="s">
        <v>169</v>
      </c>
      <c r="D123" s="91"/>
      <c r="E123" s="90"/>
    </row>
    <row r="124" spans="2:5" x14ac:dyDescent="0.4">
      <c r="B124" s="90" t="s">
        <v>315</v>
      </c>
      <c r="C124" s="90" t="s">
        <v>219</v>
      </c>
      <c r="D124" s="91"/>
      <c r="E124" s="90"/>
    </row>
    <row r="125" spans="2:5" x14ac:dyDescent="0.4">
      <c r="B125" s="90" t="s">
        <v>315</v>
      </c>
      <c r="C125" s="90" t="s">
        <v>106</v>
      </c>
      <c r="D125" s="91"/>
      <c r="E125" s="90"/>
    </row>
    <row r="126" spans="2:5" x14ac:dyDescent="0.4">
      <c r="B126" s="90" t="s">
        <v>315</v>
      </c>
      <c r="C126" s="90" t="s">
        <v>143</v>
      </c>
      <c r="D126" s="91"/>
      <c r="E126" s="90"/>
    </row>
    <row r="127" spans="2:5" x14ac:dyDescent="0.4">
      <c r="B127" s="90" t="s">
        <v>315</v>
      </c>
      <c r="C127" s="90" t="s">
        <v>78</v>
      </c>
      <c r="D127" s="91"/>
      <c r="E127" s="90"/>
    </row>
    <row r="128" spans="2:5" x14ac:dyDescent="0.4">
      <c r="B128" s="90" t="s">
        <v>315</v>
      </c>
      <c r="C128" s="90" t="s">
        <v>79</v>
      </c>
      <c r="D128" s="91"/>
      <c r="E128" s="90"/>
    </row>
    <row r="129" spans="2:5" x14ac:dyDescent="0.4">
      <c r="B129" s="90" t="s">
        <v>315</v>
      </c>
      <c r="C129" s="90" t="s">
        <v>90</v>
      </c>
      <c r="D129" s="91"/>
      <c r="E129" s="90"/>
    </row>
    <row r="130" spans="2:5" x14ac:dyDescent="0.4">
      <c r="B130" s="90" t="s">
        <v>315</v>
      </c>
      <c r="C130" s="90" t="s">
        <v>165</v>
      </c>
      <c r="D130" s="91"/>
      <c r="E130" s="90"/>
    </row>
    <row r="131" spans="2:5" x14ac:dyDescent="0.4">
      <c r="B131" s="90" t="s">
        <v>315</v>
      </c>
      <c r="C131" s="90" t="s">
        <v>69</v>
      </c>
      <c r="D131" s="91"/>
      <c r="E131" s="90"/>
    </row>
    <row r="132" spans="2:5" x14ac:dyDescent="0.4">
      <c r="B132" s="90" t="s">
        <v>315</v>
      </c>
      <c r="C132" s="90" t="s">
        <v>77</v>
      </c>
      <c r="D132" s="91"/>
      <c r="E132" s="90"/>
    </row>
    <row r="133" spans="2:5" x14ac:dyDescent="0.4">
      <c r="B133" s="90" t="s">
        <v>315</v>
      </c>
      <c r="C133" s="90" t="s">
        <v>236</v>
      </c>
      <c r="D133" s="91"/>
      <c r="E133" s="90"/>
    </row>
    <row r="134" spans="2:5" x14ac:dyDescent="0.4">
      <c r="B134" s="90" t="s">
        <v>315</v>
      </c>
      <c r="C134" s="90" t="s">
        <v>175</v>
      </c>
      <c r="D134" s="91"/>
      <c r="E134" s="90"/>
    </row>
    <row r="135" spans="2:5" x14ac:dyDescent="0.4">
      <c r="B135" s="90" t="s">
        <v>316</v>
      </c>
      <c r="C135" s="90" t="s">
        <v>121</v>
      </c>
      <c r="D135" s="91"/>
      <c r="E135" s="90"/>
    </row>
    <row r="136" spans="2:5" x14ac:dyDescent="0.4">
      <c r="B136" s="90" t="s">
        <v>316</v>
      </c>
      <c r="C136" s="90" t="s">
        <v>160</v>
      </c>
      <c r="D136" s="91"/>
      <c r="E136" s="90"/>
    </row>
    <row r="137" spans="2:5" x14ac:dyDescent="0.4">
      <c r="B137" s="90" t="s">
        <v>316</v>
      </c>
      <c r="C137" s="90" t="s">
        <v>229</v>
      </c>
      <c r="D137" s="91"/>
      <c r="E137" s="90"/>
    </row>
    <row r="138" spans="2:5" x14ac:dyDescent="0.4">
      <c r="B138" s="90" t="s">
        <v>316</v>
      </c>
      <c r="C138" s="90" t="s">
        <v>209</v>
      </c>
      <c r="D138" s="91"/>
      <c r="E138" s="90"/>
    </row>
    <row r="139" spans="2:5" x14ac:dyDescent="0.4">
      <c r="B139" s="90" t="s">
        <v>316</v>
      </c>
      <c r="C139" s="90" t="s">
        <v>172</v>
      </c>
      <c r="D139" s="91"/>
      <c r="E139" s="90"/>
    </row>
    <row r="140" spans="2:5" x14ac:dyDescent="0.4">
      <c r="B140" s="90" t="s">
        <v>316</v>
      </c>
      <c r="C140" s="90" t="s">
        <v>114</v>
      </c>
      <c r="D140" s="91"/>
      <c r="E140" s="90"/>
    </row>
    <row r="141" spans="2:5" x14ac:dyDescent="0.4">
      <c r="B141" s="90" t="s">
        <v>316</v>
      </c>
      <c r="C141" s="90" t="s">
        <v>147</v>
      </c>
      <c r="D141" s="91"/>
      <c r="E141" s="90"/>
    </row>
    <row r="142" spans="2:5" x14ac:dyDescent="0.4">
      <c r="B142" s="90" t="s">
        <v>316</v>
      </c>
      <c r="C142" s="90" t="s">
        <v>36</v>
      </c>
      <c r="D142" s="91"/>
      <c r="E142" s="90"/>
    </row>
    <row r="143" spans="2:5" x14ac:dyDescent="0.4">
      <c r="B143" s="90" t="s">
        <v>316</v>
      </c>
      <c r="C143" s="90" t="s">
        <v>155</v>
      </c>
      <c r="D143" s="91"/>
      <c r="E143" s="90"/>
    </row>
    <row r="144" spans="2:5" x14ac:dyDescent="0.4">
      <c r="B144" s="90" t="s">
        <v>316</v>
      </c>
      <c r="C144" s="90" t="s">
        <v>156</v>
      </c>
      <c r="D144" s="91"/>
      <c r="E144" s="90"/>
    </row>
    <row r="145" spans="2:5" x14ac:dyDescent="0.4">
      <c r="B145" s="90" t="s">
        <v>316</v>
      </c>
      <c r="C145" s="90" t="s">
        <v>115</v>
      </c>
      <c r="D145" s="91"/>
      <c r="E145" s="90"/>
    </row>
    <row r="146" spans="2:5" x14ac:dyDescent="0.4">
      <c r="B146" s="90" t="s">
        <v>316</v>
      </c>
      <c r="C146" s="90" t="s">
        <v>95</v>
      </c>
      <c r="D146" s="91"/>
      <c r="E146" s="90"/>
    </row>
    <row r="147" spans="2:5" x14ac:dyDescent="0.4">
      <c r="B147" s="90" t="s">
        <v>316</v>
      </c>
      <c r="C147" s="90" t="s">
        <v>73</v>
      </c>
      <c r="D147" s="91"/>
      <c r="E147" s="90"/>
    </row>
    <row r="148" spans="2:5" x14ac:dyDescent="0.4">
      <c r="B148" s="90" t="s">
        <v>316</v>
      </c>
      <c r="C148" s="90" t="s">
        <v>205</v>
      </c>
      <c r="D148" s="91"/>
      <c r="E148" s="90"/>
    </row>
    <row r="149" spans="2:5" x14ac:dyDescent="0.4">
      <c r="B149" s="90" t="s">
        <v>316</v>
      </c>
      <c r="C149" s="90" t="s">
        <v>61</v>
      </c>
      <c r="D149" s="91"/>
      <c r="E149" s="90"/>
    </row>
    <row r="150" spans="2:5" x14ac:dyDescent="0.4">
      <c r="B150" s="90" t="s">
        <v>316</v>
      </c>
      <c r="C150" s="90" t="s">
        <v>134</v>
      </c>
      <c r="D150" s="91"/>
      <c r="E150" s="90"/>
    </row>
    <row r="151" spans="2:5" x14ac:dyDescent="0.4">
      <c r="B151" s="90" t="s">
        <v>316</v>
      </c>
      <c r="C151" s="90" t="s">
        <v>207</v>
      </c>
      <c r="D151" s="91"/>
      <c r="E151" s="90"/>
    </row>
    <row r="152" spans="2:5" x14ac:dyDescent="0.4">
      <c r="B152" s="90" t="s">
        <v>316</v>
      </c>
      <c r="C152" s="90" t="s">
        <v>83</v>
      </c>
      <c r="D152" s="91"/>
      <c r="E152" s="90"/>
    </row>
    <row r="153" spans="2:5" x14ac:dyDescent="0.4">
      <c r="B153" s="90" t="s">
        <v>317</v>
      </c>
      <c r="C153" s="90" t="s">
        <v>43</v>
      </c>
      <c r="D153" s="91"/>
      <c r="E153" s="90"/>
    </row>
    <row r="154" spans="2:5" x14ac:dyDescent="0.4">
      <c r="B154" s="90" t="s">
        <v>317</v>
      </c>
      <c r="C154" s="90" t="s">
        <v>44</v>
      </c>
      <c r="D154" s="91"/>
      <c r="E154" s="90"/>
    </row>
    <row r="155" spans="2:5" x14ac:dyDescent="0.4">
      <c r="B155" s="90" t="s">
        <v>317</v>
      </c>
      <c r="C155" s="90" t="s">
        <v>45</v>
      </c>
      <c r="D155" s="91"/>
      <c r="E155" s="90"/>
    </row>
    <row r="156" spans="2:5" x14ac:dyDescent="0.4">
      <c r="B156" s="90" t="s">
        <v>317</v>
      </c>
      <c r="C156" s="90" t="s">
        <v>46</v>
      </c>
      <c r="D156" s="91"/>
      <c r="E156" s="90"/>
    </row>
    <row r="157" spans="2:5" x14ac:dyDescent="0.4">
      <c r="B157" s="90" t="s">
        <v>317</v>
      </c>
      <c r="C157" s="90" t="s">
        <v>47</v>
      </c>
      <c r="D157" s="91"/>
      <c r="E157" s="90"/>
    </row>
    <row r="158" spans="2:5" x14ac:dyDescent="0.4">
      <c r="B158" s="90" t="s">
        <v>317</v>
      </c>
      <c r="C158" s="90" t="s">
        <v>166</v>
      </c>
      <c r="D158" s="91"/>
      <c r="E158" s="90"/>
    </row>
    <row r="159" spans="2:5" x14ac:dyDescent="0.4">
      <c r="B159" s="90" t="s">
        <v>317</v>
      </c>
      <c r="C159" s="90" t="s">
        <v>171</v>
      </c>
      <c r="D159" s="91"/>
      <c r="E159" s="90"/>
    </row>
    <row r="160" spans="2:5" x14ac:dyDescent="0.4">
      <c r="B160" s="90" t="s">
        <v>317</v>
      </c>
      <c r="C160" s="90" t="s">
        <v>221</v>
      </c>
      <c r="D160" s="91"/>
      <c r="E160" s="90"/>
    </row>
    <row r="161" spans="2:5" x14ac:dyDescent="0.4">
      <c r="B161" s="90" t="s">
        <v>317</v>
      </c>
      <c r="C161" s="90" t="s">
        <v>141</v>
      </c>
      <c r="D161" s="91"/>
      <c r="E161" s="90"/>
    </row>
    <row r="162" spans="2:5" x14ac:dyDescent="0.4">
      <c r="B162" s="90" t="s">
        <v>317</v>
      </c>
      <c r="C162" s="90" t="s">
        <v>140</v>
      </c>
      <c r="D162" s="91"/>
      <c r="E162" s="90"/>
    </row>
    <row r="163" spans="2:5" x14ac:dyDescent="0.4">
      <c r="B163" s="90" t="s">
        <v>317</v>
      </c>
      <c r="C163" s="90" t="s">
        <v>142</v>
      </c>
      <c r="D163" s="91"/>
      <c r="E163" s="90"/>
    </row>
    <row r="164" spans="2:5" x14ac:dyDescent="0.4">
      <c r="B164" s="90" t="s">
        <v>317</v>
      </c>
      <c r="C164" s="90" t="s">
        <v>93</v>
      </c>
      <c r="D164" s="91"/>
      <c r="E164" s="90"/>
    </row>
    <row r="165" spans="2:5" x14ac:dyDescent="0.4">
      <c r="B165" s="90" t="s">
        <v>317</v>
      </c>
      <c r="C165" s="90" t="s">
        <v>94</v>
      </c>
      <c r="D165" s="91"/>
      <c r="E165" s="90"/>
    </row>
    <row r="166" spans="2:5" x14ac:dyDescent="0.4">
      <c r="B166" s="90" t="s">
        <v>317</v>
      </c>
      <c r="C166" s="90" t="s">
        <v>139</v>
      </c>
      <c r="D166" s="91"/>
      <c r="E166" s="90"/>
    </row>
    <row r="167" spans="2:5" x14ac:dyDescent="0.4">
      <c r="B167" s="90" t="s">
        <v>317</v>
      </c>
      <c r="C167" s="90" t="s">
        <v>120</v>
      </c>
      <c r="D167" s="91"/>
      <c r="E167" s="90"/>
    </row>
    <row r="168" spans="2:5" x14ac:dyDescent="0.4">
      <c r="B168" s="90" t="s">
        <v>317</v>
      </c>
      <c r="C168" s="90" t="s">
        <v>158</v>
      </c>
      <c r="D168" s="91"/>
      <c r="E168" s="90"/>
    </row>
    <row r="169" spans="2:5" x14ac:dyDescent="0.4">
      <c r="B169" s="90" t="s">
        <v>317</v>
      </c>
      <c r="C169" s="90" t="s">
        <v>187</v>
      </c>
      <c r="D169" s="91"/>
      <c r="E169" s="90"/>
    </row>
    <row r="170" spans="2:5" x14ac:dyDescent="0.4">
      <c r="B170" s="90" t="s">
        <v>317</v>
      </c>
      <c r="C170" s="90" t="s">
        <v>92</v>
      </c>
      <c r="D170" s="91"/>
      <c r="E170" s="90"/>
    </row>
    <row r="171" spans="2:5" x14ac:dyDescent="0.4">
      <c r="B171" s="90" t="s">
        <v>317</v>
      </c>
      <c r="C171" s="90" t="s">
        <v>232</v>
      </c>
      <c r="D171" s="91"/>
      <c r="E171" s="90"/>
    </row>
    <row r="172" spans="2:5" x14ac:dyDescent="0.4">
      <c r="B172" s="90" t="s">
        <v>317</v>
      </c>
      <c r="C172" s="90" t="s">
        <v>131</v>
      </c>
      <c r="D172" s="91"/>
      <c r="E172" s="90"/>
    </row>
    <row r="173" spans="2:5" x14ac:dyDescent="0.4">
      <c r="B173" s="90" t="s">
        <v>317</v>
      </c>
      <c r="C173" s="90" t="s">
        <v>31</v>
      </c>
      <c r="D173" s="91"/>
      <c r="E173" s="90"/>
    </row>
    <row r="174" spans="2:5" x14ac:dyDescent="0.4">
      <c r="B174" s="90" t="s">
        <v>317</v>
      </c>
      <c r="C174" s="90" t="s">
        <v>148</v>
      </c>
      <c r="D174" s="91"/>
      <c r="E174" s="90"/>
    </row>
    <row r="175" spans="2:5" x14ac:dyDescent="0.4">
      <c r="B175" s="90" t="s">
        <v>317</v>
      </c>
      <c r="C175" s="90" t="s">
        <v>72</v>
      </c>
      <c r="D175" s="91"/>
      <c r="E175" s="90"/>
    </row>
    <row r="176" spans="2:5" x14ac:dyDescent="0.4">
      <c r="B176" s="90" t="s">
        <v>317</v>
      </c>
      <c r="C176" s="90" t="s">
        <v>208</v>
      </c>
      <c r="D176" s="91"/>
      <c r="E176" s="90"/>
    </row>
    <row r="177" spans="2:5" x14ac:dyDescent="0.4">
      <c r="B177" s="90" t="s">
        <v>317</v>
      </c>
      <c r="C177" s="90" t="s">
        <v>34</v>
      </c>
      <c r="D177" s="91"/>
      <c r="E177" s="90"/>
    </row>
    <row r="178" spans="2:5" x14ac:dyDescent="0.4">
      <c r="B178" s="90" t="s">
        <v>317</v>
      </c>
      <c r="C178" s="90" t="s">
        <v>35</v>
      </c>
      <c r="D178" s="91"/>
      <c r="E178" s="90"/>
    </row>
    <row r="179" spans="2:5" x14ac:dyDescent="0.4">
      <c r="B179" s="90" t="s">
        <v>317</v>
      </c>
      <c r="C179" s="90" t="s">
        <v>135</v>
      </c>
      <c r="D179" s="91"/>
      <c r="E179" s="90"/>
    </row>
    <row r="180" spans="2:5" x14ac:dyDescent="0.4">
      <c r="B180" s="90" t="s">
        <v>317</v>
      </c>
      <c r="C180" s="90" t="s">
        <v>161</v>
      </c>
      <c r="D180" s="91"/>
      <c r="E180" s="90"/>
    </row>
    <row r="181" spans="2:5" x14ac:dyDescent="0.4">
      <c r="B181" s="90" t="s">
        <v>317</v>
      </c>
      <c r="C181" s="90" t="s">
        <v>180</v>
      </c>
      <c r="D181" s="91"/>
      <c r="E181" s="90"/>
    </row>
    <row r="182" spans="2:5" x14ac:dyDescent="0.4">
      <c r="B182" s="90" t="s">
        <v>317</v>
      </c>
      <c r="C182" s="90" t="s">
        <v>237</v>
      </c>
      <c r="D182" s="91"/>
      <c r="E182" s="90"/>
    </row>
    <row r="183" spans="2:5" x14ac:dyDescent="0.4">
      <c r="B183" s="90" t="s">
        <v>318</v>
      </c>
      <c r="C183" s="90" t="s">
        <v>233</v>
      </c>
      <c r="D183" s="91"/>
      <c r="E183" s="90"/>
    </row>
    <row r="184" spans="2:5" x14ac:dyDescent="0.4">
      <c r="B184" s="90" t="s">
        <v>318</v>
      </c>
      <c r="C184" s="90" t="s">
        <v>234</v>
      </c>
      <c r="D184" s="91"/>
      <c r="E184" s="90"/>
    </row>
    <row r="185" spans="2:5" x14ac:dyDescent="0.4">
      <c r="B185" s="90" t="s">
        <v>318</v>
      </c>
      <c r="C185" s="90" t="s">
        <v>162</v>
      </c>
      <c r="D185" s="91"/>
      <c r="E185" s="90"/>
    </row>
    <row r="186" spans="2:5" x14ac:dyDescent="0.4">
      <c r="B186" s="90" t="s">
        <v>318</v>
      </c>
      <c r="C186" s="90" t="s">
        <v>62</v>
      </c>
      <c r="D186" s="91"/>
      <c r="E186" s="90"/>
    </row>
    <row r="187" spans="2:5" x14ac:dyDescent="0.4">
      <c r="B187" s="90" t="s">
        <v>318</v>
      </c>
      <c r="C187" s="90" t="s">
        <v>30</v>
      </c>
      <c r="D187" s="91"/>
      <c r="E187" s="90"/>
    </row>
    <row r="188" spans="2:5" x14ac:dyDescent="0.4">
      <c r="B188" s="90" t="s">
        <v>318</v>
      </c>
      <c r="C188" s="90" t="s">
        <v>119</v>
      </c>
      <c r="D188" s="91"/>
      <c r="E188" s="90"/>
    </row>
    <row r="189" spans="2:5" x14ac:dyDescent="0.4">
      <c r="B189" s="90" t="s">
        <v>318</v>
      </c>
      <c r="C189" s="90" t="s">
        <v>149</v>
      </c>
      <c r="D189" s="91"/>
      <c r="E189" s="90"/>
    </row>
    <row r="190" spans="2:5" x14ac:dyDescent="0.4">
      <c r="B190" s="90" t="s">
        <v>318</v>
      </c>
      <c r="C190" s="90" t="s">
        <v>88</v>
      </c>
      <c r="D190" s="91"/>
      <c r="E190" s="90"/>
    </row>
    <row r="191" spans="2:5" x14ac:dyDescent="0.4">
      <c r="B191" s="90" t="s">
        <v>318</v>
      </c>
      <c r="C191" s="90" t="s">
        <v>89</v>
      </c>
      <c r="D191" s="91"/>
      <c r="E191" s="90"/>
    </row>
    <row r="192" spans="2:5" x14ac:dyDescent="0.4">
      <c r="B192" s="90" t="s">
        <v>318</v>
      </c>
      <c r="C192" s="90" t="s">
        <v>91</v>
      </c>
      <c r="D192" s="91"/>
      <c r="E192" s="90"/>
    </row>
    <row r="193" spans="2:5" x14ac:dyDescent="0.4">
      <c r="B193" s="90" t="s">
        <v>318</v>
      </c>
      <c r="C193" s="90" t="s">
        <v>228</v>
      </c>
      <c r="D193" s="91"/>
      <c r="E193" s="90"/>
    </row>
    <row r="194" spans="2:5" x14ac:dyDescent="0.4">
      <c r="B194" s="90" t="s">
        <v>318</v>
      </c>
      <c r="C194" s="90" t="s">
        <v>132</v>
      </c>
      <c r="D194" s="91"/>
      <c r="E194" s="90"/>
    </row>
    <row r="195" spans="2:5" x14ac:dyDescent="0.4">
      <c r="B195" s="90" t="s">
        <v>318</v>
      </c>
      <c r="C195" s="90" t="s">
        <v>38</v>
      </c>
      <c r="D195" s="91"/>
      <c r="E195" s="90"/>
    </row>
    <row r="196" spans="2:5" x14ac:dyDescent="0.4">
      <c r="B196" s="90" t="s">
        <v>318</v>
      </c>
      <c r="C196" s="90" t="s">
        <v>39</v>
      </c>
      <c r="D196" s="91"/>
      <c r="E196" s="90"/>
    </row>
    <row r="197" spans="2:5" x14ac:dyDescent="0.4">
      <c r="B197" s="90" t="s">
        <v>318</v>
      </c>
      <c r="C197" s="90" t="s">
        <v>202</v>
      </c>
      <c r="D197" s="91"/>
      <c r="E197" s="90"/>
    </row>
    <row r="198" spans="2:5" x14ac:dyDescent="0.4">
      <c r="B198" s="90" t="s">
        <v>319</v>
      </c>
      <c r="C198" s="90" t="s">
        <v>40</v>
      </c>
      <c r="D198" s="91"/>
      <c r="E198" s="90"/>
    </row>
    <row r="199" spans="2:5" x14ac:dyDescent="0.4">
      <c r="B199" s="90" t="s">
        <v>319</v>
      </c>
      <c r="C199" s="90" t="s">
        <v>41</v>
      </c>
      <c r="D199" s="91"/>
      <c r="E199" s="90"/>
    </row>
    <row r="200" spans="2:5" x14ac:dyDescent="0.4">
      <c r="B200" s="90" t="s">
        <v>319</v>
      </c>
      <c r="C200" s="90" t="s">
        <v>111</v>
      </c>
      <c r="D200" s="91"/>
      <c r="E200" s="90"/>
    </row>
    <row r="201" spans="2:5" x14ac:dyDescent="0.4">
      <c r="B201" s="90" t="s">
        <v>319</v>
      </c>
      <c r="C201" s="90" t="s">
        <v>201</v>
      </c>
      <c r="D201" s="91"/>
      <c r="E201" s="90"/>
    </row>
    <row r="202" spans="2:5" x14ac:dyDescent="0.4">
      <c r="B202" s="90" t="s">
        <v>319</v>
      </c>
      <c r="C202" s="90" t="s">
        <v>113</v>
      </c>
      <c r="D202" s="91"/>
      <c r="E202" s="90"/>
    </row>
    <row r="203" spans="2:5" x14ac:dyDescent="0.4">
      <c r="B203" s="90" t="s">
        <v>319</v>
      </c>
      <c r="C203" s="90" t="s">
        <v>74</v>
      </c>
      <c r="D203" s="91"/>
      <c r="E203" s="90"/>
    </row>
    <row r="204" spans="2:5" x14ac:dyDescent="0.4">
      <c r="B204" s="90" t="s">
        <v>320</v>
      </c>
      <c r="C204" s="90" t="s">
        <v>211</v>
      </c>
      <c r="D204" s="91"/>
      <c r="E204" s="90"/>
    </row>
    <row r="205" spans="2:5" x14ac:dyDescent="0.4">
      <c r="B205" s="90" t="s">
        <v>320</v>
      </c>
      <c r="C205" s="90" t="s">
        <v>60</v>
      </c>
      <c r="D205" s="91"/>
      <c r="E205" s="90"/>
    </row>
    <row r="206" spans="2:5" x14ac:dyDescent="0.4">
      <c r="B206" s="90" t="s">
        <v>320</v>
      </c>
      <c r="C206" s="90" t="s">
        <v>239</v>
      </c>
      <c r="D206" s="91"/>
      <c r="E206" s="90"/>
    </row>
    <row r="207" spans="2:5" x14ac:dyDescent="0.4">
      <c r="B207" s="90" t="s">
        <v>320</v>
      </c>
      <c r="C207" s="90" t="s">
        <v>177</v>
      </c>
      <c r="D207" s="91"/>
      <c r="E207" s="90"/>
    </row>
    <row r="208" spans="2:5" x14ac:dyDescent="0.4">
      <c r="B208" s="90" t="s">
        <v>320</v>
      </c>
      <c r="C208" s="90" t="s">
        <v>178</v>
      </c>
      <c r="D208" s="91"/>
      <c r="E208" s="90"/>
    </row>
    <row r="209" spans="2:5" x14ac:dyDescent="0.4">
      <c r="B209" s="90" t="s">
        <v>320</v>
      </c>
      <c r="C209" s="90" t="s">
        <v>63</v>
      </c>
      <c r="D209" s="91"/>
      <c r="E209" s="90"/>
    </row>
    <row r="210" spans="2:5" x14ac:dyDescent="0.4">
      <c r="B210" s="90" t="s">
        <v>320</v>
      </c>
      <c r="C210" s="90" t="s">
        <v>163</v>
      </c>
      <c r="D210" s="91"/>
      <c r="E210" s="90"/>
    </row>
    <row r="211" spans="2:5" x14ac:dyDescent="0.4">
      <c r="B211" s="90" t="s">
        <v>320</v>
      </c>
      <c r="C211" s="90" t="s">
        <v>176</v>
      </c>
      <c r="D211" s="91"/>
      <c r="E211" s="90"/>
    </row>
    <row r="212" spans="2:5" x14ac:dyDescent="0.4">
      <c r="B212" s="90" t="s">
        <v>321</v>
      </c>
      <c r="C212" s="90" t="s">
        <v>179</v>
      </c>
      <c r="D212" s="91"/>
      <c r="E212" s="90"/>
    </row>
    <row r="213" spans="2:5" x14ac:dyDescent="0.4">
      <c r="B213" s="90" t="s">
        <v>321</v>
      </c>
      <c r="C213" s="90" t="s">
        <v>151</v>
      </c>
      <c r="D213" s="91"/>
      <c r="E213" s="90"/>
    </row>
    <row r="214" spans="2:5" x14ac:dyDescent="0.4">
      <c r="D214" s="91"/>
      <c r="E214" s="90"/>
    </row>
    <row r="215" spans="2:5" x14ac:dyDescent="0.4">
      <c r="D215" s="91"/>
      <c r="E215" s="90"/>
    </row>
    <row r="216" spans="2:5" x14ac:dyDescent="0.4">
      <c r="D216" s="91"/>
      <c r="E216" s="90"/>
    </row>
    <row r="217" spans="2:5" x14ac:dyDescent="0.4">
      <c r="D217" s="91"/>
      <c r="E217" s="90"/>
    </row>
  </sheetData>
  <sheetProtection algorithmName="SHA-512" hashValue="cMhRCLc7xDIdr820CLnC6BEBVzK6kA9520qaIRAd+8FXy0lGxFF/RCkedUyBz+OWZsdERTzOVvIVGnSAChYwqQ==" saltValue="7qv+BRdMOSYURCYgC76GgQ==" spinCount="100000" sheet="1" formatCells="0" formatColumns="0" formatRows="0" insertColumns="0" insertRows="0" insertHyperlinks="0" deleteColumns="0" deleteRows="0" sort="0" autoFilter="0" pivotTables="0"/>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入力シート</vt:lpstr>
      <vt:lpstr>参考情報</vt:lpstr>
      <vt:lpstr>樹種</vt:lpstr>
      <vt:lpstr>パラメータ</vt:lpstr>
      <vt:lpstr>吸収量・固定量</vt:lpstr>
      <vt:lpstr>b</vt:lpstr>
      <vt:lpstr>a</vt:lpstr>
      <vt:lpstr>リスト</vt:lpstr>
      <vt:lpstr>樹種!Print_Titles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佐藤＿友紀（計画調整係）</dc:creator>
  <cp:lastModifiedBy>佐藤＿友紀（計画調整係）</cp:lastModifiedBy>
  <cp:lastPrinted>2022-07-04T05:34:27Z</cp:lastPrinted>
  <dcterms:created xsi:type="dcterms:W3CDTF">2022-04-28T00:26:31Z</dcterms:created>
  <dcterms:modified xsi:type="dcterms:W3CDTF">2022-09-14T05:26:02Z</dcterms:modified>
</cp:coreProperties>
</file>