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 スポーツ振興係（※移行は28GBまで）\「道民のスポーツ」に係る調査\R3\05_公表\調査結果\"/>
    </mc:Choice>
  </mc:AlternateContent>
  <bookViews>
    <workbookView xWindow="0" yWindow="0" windowWidth="19200" windowHeight="6970"/>
  </bookViews>
  <sheets>
    <sheet name="全道計" sheetId="1" r:id="rId1"/>
    <sheet name="管内別 " sheetId="3" r:id="rId2"/>
  </sheets>
  <definedNames>
    <definedName name="_xlnm._FilterDatabase" localSheetId="1" hidden="1">'管内別 '!$A$60:$AM$60</definedName>
    <definedName name="_xlnm.Print_Area" localSheetId="1">'管内別 '!$B$1:$Q$444</definedName>
    <definedName name="_xlnm.Print_Area" localSheetId="0">全道計!$B$1:$M$37</definedName>
    <definedName name="_xlnm.Print_Titles" localSheetId="1">'管内別 '!$2:$3</definedName>
    <definedName name="_xlnm.Print_Titles" localSheetId="0">全道計!$2:$3</definedName>
  </definedNames>
  <calcPr calcId="162913"/>
</workbook>
</file>

<file path=xl/calcChain.xml><?xml version="1.0" encoding="utf-8"?>
<calcChain xmlns="http://schemas.openxmlformats.org/spreadsheetml/2006/main">
  <c r="L53" i="3" l="1"/>
  <c r="L43" i="3" l="1"/>
  <c r="L44" i="3"/>
  <c r="Q443" i="3" l="1"/>
  <c r="M33" i="1" s="1"/>
  <c r="N443" i="3"/>
  <c r="K33" i="1" s="1"/>
  <c r="K444" i="3"/>
  <c r="H34" i="1" s="1"/>
  <c r="K443" i="3"/>
  <c r="H33" i="1" s="1"/>
  <c r="J444" i="3"/>
  <c r="G34" i="1" s="1"/>
  <c r="J443" i="3"/>
  <c r="K427" i="3"/>
  <c r="H31" i="1" s="1"/>
  <c r="Q427" i="3"/>
  <c r="M31" i="1" s="1"/>
  <c r="N427" i="3"/>
  <c r="K31" i="1" s="1"/>
  <c r="K428" i="3"/>
  <c r="H32" i="1" s="1"/>
  <c r="J428" i="3"/>
  <c r="G32" i="1" s="1"/>
  <c r="J427" i="3"/>
  <c r="G31" i="1" s="1"/>
  <c r="Q405" i="3"/>
  <c r="M29" i="1" s="1"/>
  <c r="O405" i="3"/>
  <c r="L29" i="1" s="1"/>
  <c r="N405" i="3"/>
  <c r="K29" i="1" s="1"/>
  <c r="M405" i="3"/>
  <c r="J29" i="1" s="1"/>
  <c r="K406" i="3"/>
  <c r="H30" i="1" s="1"/>
  <c r="K405" i="3"/>
  <c r="H29" i="1" s="1"/>
  <c r="J406" i="3"/>
  <c r="G30" i="1" s="1"/>
  <c r="J405" i="3"/>
  <c r="G29" i="1" s="1"/>
  <c r="Q361" i="3"/>
  <c r="M27" i="1" s="1"/>
  <c r="N361" i="3"/>
  <c r="K27" i="1" s="1"/>
  <c r="M361" i="3"/>
  <c r="J27" i="1" s="1"/>
  <c r="K362" i="3"/>
  <c r="H28" i="1" s="1"/>
  <c r="K361" i="3"/>
  <c r="H27" i="1" s="1"/>
  <c r="J362" i="3"/>
  <c r="G28" i="1" s="1"/>
  <c r="J361" i="3"/>
  <c r="G27" i="1" s="1"/>
  <c r="Q319" i="3"/>
  <c r="M25" i="1" s="1"/>
  <c r="N319" i="3"/>
  <c r="K25" i="1" s="1"/>
  <c r="K320" i="3"/>
  <c r="H26" i="1" s="1"/>
  <c r="K319" i="3"/>
  <c r="H25" i="1" s="1"/>
  <c r="J320" i="3"/>
  <c r="G26" i="1" s="1"/>
  <c r="J319" i="3"/>
  <c r="G25" i="1" s="1"/>
  <c r="Q293" i="3"/>
  <c r="M23" i="1" s="1"/>
  <c r="N293" i="3"/>
  <c r="K23" i="1" s="1"/>
  <c r="K294" i="3"/>
  <c r="H24" i="1" s="1"/>
  <c r="K293" i="3"/>
  <c r="H23" i="1" s="1"/>
  <c r="J294" i="3"/>
  <c r="G24" i="1" s="1"/>
  <c r="J293" i="3"/>
  <c r="G23" i="1" s="1"/>
  <c r="Q271" i="3"/>
  <c r="M21" i="1" s="1"/>
  <c r="N271" i="3"/>
  <c r="K21" i="1" s="1"/>
  <c r="M271" i="3"/>
  <c r="J21" i="1" s="1"/>
  <c r="K272" i="3"/>
  <c r="H22" i="1" s="1"/>
  <c r="K271" i="3"/>
  <c r="H21" i="1" s="1"/>
  <c r="J272" i="3"/>
  <c r="G22" i="1" s="1"/>
  <c r="J271" i="3"/>
  <c r="G21" i="1" s="1"/>
  <c r="Q219" i="3"/>
  <c r="M19" i="1" s="1"/>
  <c r="Q199" i="3"/>
  <c r="M17" i="1" s="1"/>
  <c r="P199" i="3"/>
  <c r="O199" i="3"/>
  <c r="L17" i="1" s="1"/>
  <c r="N199" i="3"/>
  <c r="K17" i="1" s="1"/>
  <c r="K200" i="3"/>
  <c r="H18" i="1" s="1"/>
  <c r="K199" i="3"/>
  <c r="H17" i="1" s="1"/>
  <c r="J200" i="3"/>
  <c r="G18" i="1" s="1"/>
  <c r="J199" i="3"/>
  <c r="G17" i="1" s="1"/>
  <c r="Q171" i="3"/>
  <c r="M15" i="1" s="1"/>
  <c r="N171" i="3"/>
  <c r="K15" i="1" s="1"/>
  <c r="K172" i="3"/>
  <c r="H16" i="1" s="1"/>
  <c r="K171" i="3"/>
  <c r="H15" i="1" s="1"/>
  <c r="J172" i="3"/>
  <c r="J171" i="3"/>
  <c r="G15" i="1" s="1"/>
  <c r="Q151" i="3"/>
  <c r="M13" i="1" s="1"/>
  <c r="N151" i="3"/>
  <c r="K13" i="1" s="1"/>
  <c r="M151" i="3"/>
  <c r="J13" i="1" s="1"/>
  <c r="K152" i="3"/>
  <c r="H14" i="1" s="1"/>
  <c r="K151" i="3"/>
  <c r="H13" i="1" s="1"/>
  <c r="J152" i="3"/>
  <c r="G14" i="1" s="1"/>
  <c r="J151" i="3"/>
  <c r="G13" i="1" s="1"/>
  <c r="Q123" i="3"/>
  <c r="M11" i="1" s="1"/>
  <c r="N123" i="3"/>
  <c r="K11" i="1" s="1"/>
  <c r="M123" i="3"/>
  <c r="J11" i="1"/>
  <c r="K124" i="3"/>
  <c r="H12" i="1" s="1"/>
  <c r="K123" i="3"/>
  <c r="H11" i="1" s="1"/>
  <c r="J124" i="3"/>
  <c r="G12" i="1" s="1"/>
  <c r="J123" i="3"/>
  <c r="G11" i="1" s="1"/>
  <c r="Q77" i="3"/>
  <c r="M9" i="1" s="1"/>
  <c r="N77" i="3"/>
  <c r="K9" i="1" s="1"/>
  <c r="M77" i="3"/>
  <c r="J9" i="1"/>
  <c r="K78" i="3"/>
  <c r="H10" i="1" s="1"/>
  <c r="K77" i="3"/>
  <c r="H9" i="1" s="1"/>
  <c r="J78" i="3"/>
  <c r="G10" i="1" s="1"/>
  <c r="J77" i="3"/>
  <c r="G9" i="1" s="1"/>
  <c r="N55" i="3"/>
  <c r="K7" i="1" s="1"/>
  <c r="Q55" i="3"/>
  <c r="M7" i="1" s="1"/>
  <c r="K56" i="3"/>
  <c r="H8" i="1" s="1"/>
  <c r="K55" i="3"/>
  <c r="H7" i="1" s="1"/>
  <c r="J56" i="3"/>
  <c r="G8" i="1" s="1"/>
  <c r="J55" i="3"/>
  <c r="G7" i="1" s="1"/>
  <c r="C31" i="1"/>
  <c r="C29" i="1"/>
  <c r="C11" i="1"/>
  <c r="C123" i="3"/>
  <c r="D11" i="1" s="1"/>
  <c r="P427" i="3"/>
  <c r="O427" i="3"/>
  <c r="M427" i="3"/>
  <c r="J31" i="1" s="1"/>
  <c r="C427" i="3"/>
  <c r="D31" i="1" s="1"/>
  <c r="P405" i="3"/>
  <c r="C405" i="3"/>
  <c r="D29" i="1" s="1"/>
  <c r="C171" i="3"/>
  <c r="D15" i="1" s="1"/>
  <c r="C151" i="3"/>
  <c r="D13" i="1" s="1"/>
  <c r="P361" i="3"/>
  <c r="O361" i="3"/>
  <c r="L27" i="1" s="1"/>
  <c r="C361" i="3"/>
  <c r="D27" i="1" s="1"/>
  <c r="P123" i="3"/>
  <c r="O123" i="3"/>
  <c r="L11" i="1" s="1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442" i="3"/>
  <c r="L441" i="3"/>
  <c r="L440" i="3"/>
  <c r="L439" i="3"/>
  <c r="L438" i="3"/>
  <c r="L437" i="3"/>
  <c r="L436" i="3"/>
  <c r="L435" i="3"/>
  <c r="L434" i="3"/>
  <c r="L433" i="3"/>
  <c r="L422" i="3"/>
  <c r="L421" i="3"/>
  <c r="C219" i="3"/>
  <c r="L424" i="3"/>
  <c r="L423" i="3"/>
  <c r="L420" i="3"/>
  <c r="L419" i="3"/>
  <c r="L418" i="3"/>
  <c r="L417" i="3"/>
  <c r="L416" i="3"/>
  <c r="L415" i="3"/>
  <c r="L414" i="3"/>
  <c r="L413" i="3"/>
  <c r="L426" i="3"/>
  <c r="L425" i="3"/>
  <c r="L427" i="3" s="1"/>
  <c r="L368" i="3"/>
  <c r="L367" i="3"/>
  <c r="L396" i="3"/>
  <c r="L395" i="3"/>
  <c r="L394" i="3"/>
  <c r="L393" i="3"/>
  <c r="L392" i="3"/>
  <c r="L391" i="3"/>
  <c r="L398" i="3"/>
  <c r="L397" i="3"/>
  <c r="L400" i="3"/>
  <c r="L399" i="3"/>
  <c r="L390" i="3"/>
  <c r="L389" i="3"/>
  <c r="L388" i="3"/>
  <c r="L387" i="3"/>
  <c r="L386" i="3"/>
  <c r="L385" i="3"/>
  <c r="L384" i="3"/>
  <c r="L383" i="3"/>
  <c r="L404" i="3"/>
  <c r="L403" i="3"/>
  <c r="L402" i="3"/>
  <c r="L401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164" i="3"/>
  <c r="L163" i="3"/>
  <c r="L170" i="3"/>
  <c r="L169" i="3"/>
  <c r="L168" i="3"/>
  <c r="L167" i="3"/>
  <c r="L166" i="3"/>
  <c r="L165" i="3"/>
  <c r="L162" i="3"/>
  <c r="L161" i="3"/>
  <c r="L160" i="3"/>
  <c r="L159" i="3"/>
  <c r="L158" i="3"/>
  <c r="L157" i="3"/>
  <c r="L332" i="3"/>
  <c r="L331" i="3"/>
  <c r="L358" i="3"/>
  <c r="L357" i="3"/>
  <c r="L360" i="3"/>
  <c r="L359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0" i="3"/>
  <c r="L329" i="3"/>
  <c r="L328" i="3"/>
  <c r="L327" i="3"/>
  <c r="L326" i="3"/>
  <c r="L325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42" i="3"/>
  <c r="L241" i="3"/>
  <c r="L240" i="3"/>
  <c r="L239" i="3"/>
  <c r="L238" i="3"/>
  <c r="L237" i="3"/>
  <c r="L54" i="3"/>
  <c r="L52" i="3"/>
  <c r="L51" i="3"/>
  <c r="L50" i="3"/>
  <c r="L49" i="3"/>
  <c r="L48" i="3"/>
  <c r="L47" i="3"/>
  <c r="L46" i="3"/>
  <c r="L45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112" i="3"/>
  <c r="L111" i="3"/>
  <c r="L86" i="3"/>
  <c r="L85" i="3"/>
  <c r="L108" i="3"/>
  <c r="L107" i="3"/>
  <c r="L88" i="3"/>
  <c r="L87" i="3"/>
  <c r="L90" i="3"/>
  <c r="L89" i="3"/>
  <c r="L114" i="3"/>
  <c r="L113" i="3"/>
  <c r="L116" i="3"/>
  <c r="L115" i="3"/>
  <c r="L92" i="3"/>
  <c r="L91" i="3"/>
  <c r="L110" i="3"/>
  <c r="L109" i="3"/>
  <c r="L94" i="3"/>
  <c r="L93" i="3"/>
  <c r="L96" i="3"/>
  <c r="L95" i="3"/>
  <c r="L98" i="3"/>
  <c r="L97" i="3"/>
  <c r="L118" i="3"/>
  <c r="L117" i="3"/>
  <c r="L120" i="3"/>
  <c r="L119" i="3"/>
  <c r="L100" i="3"/>
  <c r="L99" i="3"/>
  <c r="L102" i="3"/>
  <c r="L101" i="3"/>
  <c r="L104" i="3"/>
  <c r="L103" i="3"/>
  <c r="L106" i="3"/>
  <c r="L105" i="3"/>
  <c r="L122" i="3"/>
  <c r="L121" i="3"/>
  <c r="L84" i="3"/>
  <c r="L83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G33" i="1"/>
  <c r="J219" i="3"/>
  <c r="G19" i="1"/>
  <c r="N219" i="3"/>
  <c r="K19" i="1"/>
  <c r="M199" i="3"/>
  <c r="J17" i="1" s="1"/>
  <c r="M55" i="3"/>
  <c r="J7" i="1" s="1"/>
  <c r="M293" i="3"/>
  <c r="J23" i="1" s="1"/>
  <c r="M319" i="3"/>
  <c r="J25" i="1"/>
  <c r="M171" i="3"/>
  <c r="J15" i="1" s="1"/>
  <c r="M443" i="3"/>
  <c r="J33" i="1" s="1"/>
  <c r="K219" i="3"/>
  <c r="H19" i="1" s="1"/>
  <c r="C271" i="3"/>
  <c r="D21" i="1" s="1"/>
  <c r="C293" i="3"/>
  <c r="D23" i="1" s="1"/>
  <c r="C77" i="3"/>
  <c r="D9" i="1" s="1"/>
  <c r="C199" i="3"/>
  <c r="D17" i="1" s="1"/>
  <c r="C55" i="3"/>
  <c r="D7" i="1" s="1"/>
  <c r="C319" i="3"/>
  <c r="D25" i="1" s="1"/>
  <c r="C443" i="3"/>
  <c r="D33" i="1" s="1"/>
  <c r="D19" i="1"/>
  <c r="C9" i="1"/>
  <c r="C17" i="1"/>
  <c r="C7" i="1"/>
  <c r="C21" i="1"/>
  <c r="C23" i="1"/>
  <c r="C25" i="1"/>
  <c r="C27" i="1"/>
  <c r="C15" i="1"/>
  <c r="C33" i="1"/>
  <c r="C13" i="1"/>
  <c r="C19" i="1"/>
  <c r="P319" i="3"/>
  <c r="O319" i="3"/>
  <c r="L25" i="1" s="1"/>
  <c r="P293" i="3"/>
  <c r="O293" i="3"/>
  <c r="L23" i="1" s="1"/>
  <c r="O55" i="3"/>
  <c r="P55" i="3"/>
  <c r="L133" i="3"/>
  <c r="L134" i="3"/>
  <c r="L130" i="3"/>
  <c r="L132" i="3"/>
  <c r="L136" i="3"/>
  <c r="L138" i="3"/>
  <c r="L142" i="3"/>
  <c r="L144" i="3"/>
  <c r="L148" i="3"/>
  <c r="L140" i="3"/>
  <c r="L146" i="3"/>
  <c r="L129" i="3"/>
  <c r="L131" i="3"/>
  <c r="L135" i="3"/>
  <c r="L137" i="3"/>
  <c r="L141" i="3"/>
  <c r="L143" i="3"/>
  <c r="L147" i="3"/>
  <c r="L139" i="3"/>
  <c r="L145" i="3"/>
  <c r="L149" i="3"/>
  <c r="G16" i="1"/>
  <c r="J220" i="3"/>
  <c r="G20" i="1" s="1"/>
  <c r="K220" i="3"/>
  <c r="H20" i="1" s="1"/>
  <c r="O443" i="3"/>
  <c r="L33" i="1" s="1"/>
  <c r="L31" i="1"/>
  <c r="O171" i="3"/>
  <c r="L15" i="1" s="1"/>
  <c r="O151" i="3"/>
  <c r="L13" i="1"/>
  <c r="O271" i="3"/>
  <c r="L21" i="1" s="1"/>
  <c r="O219" i="3"/>
  <c r="L19" i="1" s="1"/>
  <c r="O77" i="3"/>
  <c r="L9" i="1" s="1"/>
  <c r="M219" i="3"/>
  <c r="J19" i="1"/>
  <c r="P443" i="3"/>
  <c r="P171" i="3"/>
  <c r="P151" i="3"/>
  <c r="P271" i="3"/>
  <c r="P219" i="3"/>
  <c r="P77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7" i="1"/>
  <c r="L443" i="3" l="1"/>
  <c r="L444" i="3"/>
  <c r="L406" i="3"/>
  <c r="L56" i="3"/>
  <c r="I33" i="1"/>
  <c r="I29" i="1"/>
  <c r="I25" i="1"/>
  <c r="L219" i="3"/>
  <c r="L319" i="3"/>
  <c r="L361" i="3"/>
  <c r="L428" i="3"/>
  <c r="L405" i="3"/>
  <c r="I34" i="1"/>
  <c r="L362" i="3"/>
  <c r="I11" i="1"/>
  <c r="I30" i="1"/>
  <c r="L320" i="3"/>
  <c r="I27" i="1"/>
  <c r="I14" i="1"/>
  <c r="I26" i="1"/>
  <c r="I28" i="1"/>
  <c r="L293" i="3"/>
  <c r="L199" i="3"/>
  <c r="L124" i="3"/>
  <c r="L294" i="3"/>
  <c r="L220" i="3"/>
  <c r="I23" i="1"/>
  <c r="I19" i="1"/>
  <c r="I20" i="1"/>
  <c r="L271" i="3"/>
  <c r="L272" i="3"/>
  <c r="I22" i="1"/>
  <c r="L200" i="3"/>
  <c r="I24" i="1"/>
  <c r="I16" i="1"/>
  <c r="I18" i="1"/>
  <c r="I7" i="1"/>
  <c r="C35" i="1"/>
  <c r="L77" i="3"/>
  <c r="H36" i="1"/>
  <c r="I17" i="1"/>
  <c r="I12" i="1"/>
  <c r="I21" i="1"/>
  <c r="I32" i="1"/>
  <c r="L152" i="3"/>
  <c r="L171" i="3"/>
  <c r="L78" i="3"/>
  <c r="L123" i="3"/>
  <c r="L55" i="3"/>
  <c r="L172" i="3"/>
  <c r="L151" i="3"/>
  <c r="I8" i="1"/>
  <c r="I10" i="1"/>
  <c r="G36" i="1"/>
  <c r="H35" i="1"/>
  <c r="I15" i="1"/>
  <c r="I13" i="1"/>
  <c r="I9" i="1"/>
  <c r="G35" i="1"/>
  <c r="L35" i="1"/>
  <c r="K35" i="1"/>
  <c r="D35" i="1"/>
  <c r="M35" i="1"/>
  <c r="J35" i="1"/>
  <c r="I35" i="1" l="1"/>
  <c r="I36" i="1"/>
</calcChain>
</file>

<file path=xl/sharedStrings.xml><?xml version="1.0" encoding="utf-8"?>
<sst xmlns="http://schemas.openxmlformats.org/spreadsheetml/2006/main" count="1240" uniqueCount="421">
  <si>
    <t>市町村名</t>
    <rPh sb="0" eb="4">
      <t>シチョウソンメイ</t>
    </rPh>
    <phoneticPr fontId="1"/>
  </si>
  <si>
    <t>名称</t>
    <rPh sb="0" eb="2">
      <t>メイショウ</t>
    </rPh>
    <phoneticPr fontId="1"/>
  </si>
  <si>
    <t>設置年度</t>
    <rPh sb="0" eb="2">
      <t>セッチ</t>
    </rPh>
    <rPh sb="2" eb="4">
      <t>ネンド</t>
    </rPh>
    <phoneticPr fontId="1"/>
  </si>
  <si>
    <t>登録者数</t>
    <rPh sb="0" eb="3">
      <t>トウロクシャ</t>
    </rPh>
    <rPh sb="3" eb="4">
      <t>スウ</t>
    </rPh>
    <phoneticPr fontId="1"/>
  </si>
  <si>
    <t>登録者研修制度の有無</t>
    <rPh sb="0" eb="3">
      <t>トウロクシャ</t>
    </rPh>
    <rPh sb="3" eb="5">
      <t>ケンシュウ</t>
    </rPh>
    <rPh sb="5" eb="7">
      <t>セイド</t>
    </rPh>
    <rPh sb="8" eb="10">
      <t>ウム</t>
    </rPh>
    <phoneticPr fontId="1"/>
  </si>
  <si>
    <t>今後の計画</t>
    <rPh sb="0" eb="2">
      <t>コンゴ</t>
    </rPh>
    <rPh sb="3" eb="5">
      <t>ケイカク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</si>
  <si>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</si>
  <si>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</si>
  <si>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</si>
  <si>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</si>
  <si>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</si>
  <si>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設置予定年度</t>
    <rPh sb="0" eb="2">
      <t>セッチ</t>
    </rPh>
    <rPh sb="2" eb="4">
      <t>ヨテイ</t>
    </rPh>
    <rPh sb="4" eb="6">
      <t>ネンド</t>
    </rPh>
    <phoneticPr fontId="1"/>
  </si>
  <si>
    <t>年度</t>
    <rPh sb="0" eb="2">
      <t>ネンド</t>
    </rPh>
    <phoneticPr fontId="1"/>
  </si>
  <si>
    <t>運営主体</t>
    <rPh sb="0" eb="2">
      <t>ウンエイ</t>
    </rPh>
    <rPh sb="2" eb="4">
      <t>シュタイ</t>
    </rPh>
    <phoneticPr fontId="1"/>
  </si>
  <si>
    <t>所管課</t>
    <rPh sb="0" eb="2">
      <t>ショカン</t>
    </rPh>
    <rPh sb="2" eb="3">
      <t>カ</t>
    </rPh>
    <phoneticPr fontId="1"/>
  </si>
  <si>
    <t>江別市</t>
    <rPh sb="0" eb="3">
      <t>エベツシ</t>
    </rPh>
    <phoneticPr fontId="1"/>
  </si>
  <si>
    <t>恵庭市</t>
    <rPh sb="0" eb="3">
      <t>エニワシ</t>
    </rPh>
    <phoneticPr fontId="1"/>
  </si>
  <si>
    <t>新篠津村</t>
    <rPh sb="0" eb="4">
      <t>シンシノツムラ</t>
    </rPh>
    <phoneticPr fontId="1"/>
  </si>
  <si>
    <t>石狩</t>
    <rPh sb="0" eb="2">
      <t>イシカリ</t>
    </rPh>
    <phoneticPr fontId="1"/>
  </si>
  <si>
    <t>上ノ国町</t>
    <rPh sb="0" eb="1">
      <t>カミ</t>
    </rPh>
    <rPh sb="2" eb="4">
      <t>クニチョウ</t>
    </rPh>
    <phoneticPr fontId="1"/>
  </si>
  <si>
    <t>厚沢部町</t>
    <rPh sb="0" eb="1">
      <t>アツ</t>
    </rPh>
    <rPh sb="1" eb="3">
      <t>サワベ</t>
    </rPh>
    <phoneticPr fontId="1"/>
  </si>
  <si>
    <t>今金町</t>
    <rPh sb="0" eb="3">
      <t>イマカネチョウ</t>
    </rPh>
    <phoneticPr fontId="1"/>
  </si>
  <si>
    <t>せたな町</t>
    <rPh sb="3" eb="4">
      <t>チョウ</t>
    </rPh>
    <phoneticPr fontId="1"/>
  </si>
  <si>
    <t>檜山</t>
    <rPh sb="0" eb="2">
      <t>ヒヤマ</t>
    </rPh>
    <phoneticPr fontId="1"/>
  </si>
  <si>
    <t>後志</t>
    <rPh sb="0" eb="2">
      <t>シリベシ</t>
    </rPh>
    <phoneticPr fontId="1"/>
  </si>
  <si>
    <t>芦別市</t>
    <rPh sb="0" eb="3">
      <t>アシベツシ</t>
    </rPh>
    <phoneticPr fontId="1"/>
  </si>
  <si>
    <t>深川市</t>
    <rPh sb="0" eb="3">
      <t>フカガワシ</t>
    </rPh>
    <phoneticPr fontId="1"/>
  </si>
  <si>
    <t>上砂川町</t>
    <rPh sb="0" eb="4">
      <t>カミスナガワチョウ</t>
    </rPh>
    <phoneticPr fontId="1"/>
  </si>
  <si>
    <t>空知</t>
    <rPh sb="0" eb="2">
      <t>ソラチ</t>
    </rPh>
    <phoneticPr fontId="1"/>
  </si>
  <si>
    <t>宗谷</t>
    <rPh sb="0" eb="2">
      <t>ソウヤ</t>
    </rPh>
    <phoneticPr fontId="1"/>
  </si>
  <si>
    <t>興部町</t>
    <rPh sb="0" eb="3">
      <t>オコッペチョウ</t>
    </rPh>
    <phoneticPr fontId="1"/>
  </si>
  <si>
    <t>苫小牧市</t>
    <rPh sb="0" eb="4">
      <t>トマコマイシ</t>
    </rPh>
    <phoneticPr fontId="1"/>
  </si>
  <si>
    <t>壮瞥町</t>
    <rPh sb="0" eb="3">
      <t>ソウベツチョウ</t>
    </rPh>
    <phoneticPr fontId="1"/>
  </si>
  <si>
    <t>胆振</t>
    <rPh sb="0" eb="2">
      <t>イブリ</t>
    </rPh>
    <phoneticPr fontId="1"/>
  </si>
  <si>
    <t>本別町</t>
    <rPh sb="0" eb="3">
      <t>ホンベツチョウ</t>
    </rPh>
    <phoneticPr fontId="1"/>
  </si>
  <si>
    <t>陸別町</t>
    <rPh sb="0" eb="3">
      <t>リクベツチョウ</t>
    </rPh>
    <phoneticPr fontId="1"/>
  </si>
  <si>
    <t>十勝</t>
    <rPh sb="0" eb="2">
      <t>トカチ</t>
    </rPh>
    <phoneticPr fontId="1"/>
  </si>
  <si>
    <t>釧路</t>
    <rPh sb="0" eb="2">
      <t>クシロ</t>
    </rPh>
    <phoneticPr fontId="1"/>
  </si>
  <si>
    <t>根室</t>
    <rPh sb="0" eb="2">
      <t>ネムロ</t>
    </rPh>
    <phoneticPr fontId="1"/>
  </si>
  <si>
    <t>全道計</t>
    <rPh sb="0" eb="1">
      <t>ゼン</t>
    </rPh>
    <rPh sb="1" eb="2">
      <t>ドウ</t>
    </rPh>
    <rPh sb="2" eb="3">
      <t>ケイ</t>
    </rPh>
    <phoneticPr fontId="1"/>
  </si>
  <si>
    <t>留萌</t>
    <rPh sb="0" eb="2">
      <t>ルモイ</t>
    </rPh>
    <phoneticPr fontId="1"/>
  </si>
  <si>
    <t>日高</t>
    <rPh sb="0" eb="2">
      <t>ヒダカ</t>
    </rPh>
    <phoneticPr fontId="1"/>
  </si>
  <si>
    <t>管内</t>
    <rPh sb="0" eb="2">
      <t>カンナイ</t>
    </rPh>
    <phoneticPr fontId="1"/>
  </si>
  <si>
    <t>渡島</t>
    <rPh sb="0" eb="2">
      <t>オシマ</t>
    </rPh>
    <phoneticPr fontId="1"/>
  </si>
  <si>
    <t>上川</t>
    <rPh sb="0" eb="2">
      <t>カミカワ</t>
    </rPh>
    <phoneticPr fontId="1"/>
  </si>
  <si>
    <t>リーダーバンク
設置市町村数</t>
    <rPh sb="8" eb="10">
      <t>セッチ</t>
    </rPh>
    <rPh sb="10" eb="13">
      <t>シチョウソン</t>
    </rPh>
    <rPh sb="13" eb="14">
      <t>スウ</t>
    </rPh>
    <phoneticPr fontId="1"/>
  </si>
  <si>
    <t>管内市町村数</t>
    <rPh sb="0" eb="2">
      <t>カンナイ</t>
    </rPh>
    <rPh sb="2" eb="5">
      <t>シチョウソン</t>
    </rPh>
    <rPh sb="5" eb="6">
      <t>スウ</t>
    </rPh>
    <phoneticPr fontId="1"/>
  </si>
  <si>
    <t>森町</t>
    <rPh sb="0" eb="2">
      <t>モリマチ</t>
    </rPh>
    <phoneticPr fontId="1"/>
  </si>
  <si>
    <t>長万部町</t>
    <rPh sb="0" eb="4">
      <t>オシャマンベチョウ</t>
    </rPh>
    <phoneticPr fontId="1"/>
  </si>
  <si>
    <t>渡島　計</t>
    <rPh sb="0" eb="2">
      <t>オシマ</t>
    </rPh>
    <rPh sb="3" eb="4">
      <t>ケイ</t>
    </rPh>
    <phoneticPr fontId="1"/>
  </si>
  <si>
    <t>美瑛町</t>
    <rPh sb="0" eb="3">
      <t>ビエイチョウ</t>
    </rPh>
    <phoneticPr fontId="1"/>
  </si>
  <si>
    <t>【石狩管内】</t>
    <rPh sb="1" eb="3">
      <t>イシカリ</t>
    </rPh>
    <rPh sb="3" eb="5">
      <t>カンナイ</t>
    </rPh>
    <phoneticPr fontId="1"/>
  </si>
  <si>
    <t>【渡島管内】</t>
    <rPh sb="1" eb="3">
      <t>オシマ</t>
    </rPh>
    <rPh sb="3" eb="5">
      <t>カンナイ</t>
    </rPh>
    <phoneticPr fontId="1"/>
  </si>
  <si>
    <t>【檜山管内】</t>
    <rPh sb="1" eb="3">
      <t>ヒヤマ</t>
    </rPh>
    <rPh sb="3" eb="5">
      <t>カンナイ</t>
    </rPh>
    <phoneticPr fontId="1"/>
  </si>
  <si>
    <t>【後志管内】</t>
    <rPh sb="1" eb="3">
      <t>シリベシ</t>
    </rPh>
    <rPh sb="3" eb="5">
      <t>カンナイ</t>
    </rPh>
    <phoneticPr fontId="1"/>
  </si>
  <si>
    <t>【空知管内】</t>
    <rPh sb="1" eb="3">
      <t>ソラチ</t>
    </rPh>
    <rPh sb="3" eb="5">
      <t>カンナイ</t>
    </rPh>
    <phoneticPr fontId="1"/>
  </si>
  <si>
    <t>【上川管内】</t>
    <rPh sb="1" eb="3">
      <t>カミカワ</t>
    </rPh>
    <rPh sb="3" eb="5">
      <t>カンナイ</t>
    </rPh>
    <phoneticPr fontId="1"/>
  </si>
  <si>
    <t>【留萌管内】</t>
    <rPh sb="1" eb="3">
      <t>ルモイ</t>
    </rPh>
    <rPh sb="3" eb="5">
      <t>カンナイ</t>
    </rPh>
    <phoneticPr fontId="1"/>
  </si>
  <si>
    <t>【宗谷管内】</t>
    <rPh sb="1" eb="3">
      <t>ソウヤ</t>
    </rPh>
    <rPh sb="3" eb="5">
      <t>カンナイ</t>
    </rPh>
    <phoneticPr fontId="1"/>
  </si>
  <si>
    <t>【胆振管内】</t>
    <rPh sb="1" eb="3">
      <t>イブリ</t>
    </rPh>
    <rPh sb="3" eb="5">
      <t>カンナイ</t>
    </rPh>
    <phoneticPr fontId="1"/>
  </si>
  <si>
    <t>【日高管内】</t>
    <rPh sb="1" eb="3">
      <t>ヒダカ</t>
    </rPh>
    <rPh sb="3" eb="5">
      <t>カンナイ</t>
    </rPh>
    <phoneticPr fontId="1"/>
  </si>
  <si>
    <t>【十勝管内】</t>
    <rPh sb="1" eb="3">
      <t>トカチ</t>
    </rPh>
    <rPh sb="3" eb="5">
      <t>カンナイ</t>
    </rPh>
    <phoneticPr fontId="1"/>
  </si>
  <si>
    <t>【釧路管内】</t>
    <rPh sb="1" eb="3">
      <t>クシロ</t>
    </rPh>
    <rPh sb="3" eb="5">
      <t>カンナイ</t>
    </rPh>
    <phoneticPr fontId="1"/>
  </si>
  <si>
    <t>【根室管内】</t>
    <rPh sb="1" eb="3">
      <t>ネムロ</t>
    </rPh>
    <rPh sb="3" eb="5">
      <t>カンナイ</t>
    </rPh>
    <phoneticPr fontId="1"/>
  </si>
  <si>
    <t>【全道集計】</t>
    <rPh sb="1" eb="2">
      <t>ゼン</t>
    </rPh>
    <rPh sb="2" eb="3">
      <t>ドウ</t>
    </rPh>
    <rPh sb="3" eb="5">
      <t>シュウケイ</t>
    </rPh>
    <phoneticPr fontId="1"/>
  </si>
  <si>
    <t>洞爺湖町</t>
    <rPh sb="0" eb="3">
      <t>トウヤコ</t>
    </rPh>
    <rPh sb="3" eb="4">
      <t>マチ</t>
    </rPh>
    <phoneticPr fontId="1"/>
  </si>
  <si>
    <t>安平町</t>
    <rPh sb="0" eb="2">
      <t>ヤスヒラ</t>
    </rPh>
    <rPh sb="2" eb="3">
      <t>マチ</t>
    </rPh>
    <phoneticPr fontId="1"/>
  </si>
  <si>
    <t>むかわ町</t>
    <rPh sb="3" eb="4">
      <t>マチ</t>
    </rPh>
    <phoneticPr fontId="1"/>
  </si>
  <si>
    <t>江差町</t>
    <phoneticPr fontId="1"/>
  </si>
  <si>
    <t>乙部町</t>
    <phoneticPr fontId="1"/>
  </si>
  <si>
    <t>奥尻町</t>
    <phoneticPr fontId="1"/>
  </si>
  <si>
    <t>夕張市</t>
    <phoneticPr fontId="1"/>
  </si>
  <si>
    <t>岩見沢市</t>
    <phoneticPr fontId="1"/>
  </si>
  <si>
    <t>室蘭市</t>
    <phoneticPr fontId="1"/>
  </si>
  <si>
    <t>登別市</t>
    <phoneticPr fontId="1"/>
  </si>
  <si>
    <t>伊達市</t>
    <phoneticPr fontId="1"/>
  </si>
  <si>
    <t>豊浦町</t>
    <phoneticPr fontId="1"/>
  </si>
  <si>
    <t>白老町</t>
    <phoneticPr fontId="1"/>
  </si>
  <si>
    <t>厚真町</t>
    <phoneticPr fontId="1"/>
  </si>
  <si>
    <t>【オホーツク管内】</t>
    <rPh sb="6" eb="8">
      <t>カンナイ</t>
    </rPh>
    <phoneticPr fontId="1"/>
  </si>
  <si>
    <t>ｵﾎｰﾂｸ</t>
    <phoneticPr fontId="1"/>
  </si>
  <si>
    <t>新得町</t>
    <rPh sb="0" eb="3">
      <t>シントクチョウ</t>
    </rPh>
    <phoneticPr fontId="1"/>
  </si>
  <si>
    <t>厚岸町</t>
    <rPh sb="0" eb="3">
      <t>アッケシチョウ</t>
    </rPh>
    <phoneticPr fontId="1"/>
  </si>
  <si>
    <t>札幌市</t>
    <rPh sb="0" eb="3">
      <t>サッポロシ</t>
    </rPh>
    <phoneticPr fontId="1"/>
  </si>
  <si>
    <t>千歳市</t>
    <rPh sb="0" eb="3">
      <t>チトセシ</t>
    </rPh>
    <phoneticPr fontId="1"/>
  </si>
  <si>
    <t>北広島市</t>
    <rPh sb="0" eb="3">
      <t>キタヒロシマ</t>
    </rPh>
    <rPh sb="3" eb="4">
      <t>シ</t>
    </rPh>
    <phoneticPr fontId="1"/>
  </si>
  <si>
    <t>石狩市</t>
    <rPh sb="0" eb="3">
      <t>イシカリシ</t>
    </rPh>
    <phoneticPr fontId="1"/>
  </si>
  <si>
    <t>当別町</t>
    <rPh sb="0" eb="3">
      <t>トウベツチョウ</t>
    </rPh>
    <phoneticPr fontId="1"/>
  </si>
  <si>
    <t>函館市</t>
    <rPh sb="0" eb="3">
      <t>ハコダテシ</t>
    </rPh>
    <phoneticPr fontId="1"/>
  </si>
  <si>
    <t>北斗市</t>
    <rPh sb="0" eb="3">
      <t>ホクトシ</t>
    </rPh>
    <phoneticPr fontId="1"/>
  </si>
  <si>
    <t>松前町</t>
    <rPh sb="0" eb="3">
      <t>マツマエチョウ</t>
    </rPh>
    <phoneticPr fontId="1"/>
  </si>
  <si>
    <t>福島町</t>
    <rPh sb="0" eb="3">
      <t>フクシマチョウ</t>
    </rPh>
    <phoneticPr fontId="1"/>
  </si>
  <si>
    <t>知内町</t>
    <rPh sb="0" eb="3">
      <t>シリウチチョウ</t>
    </rPh>
    <phoneticPr fontId="1"/>
  </si>
  <si>
    <t>木古内町</t>
    <rPh sb="0" eb="4">
      <t>キコナイチョウ</t>
    </rPh>
    <phoneticPr fontId="1"/>
  </si>
  <si>
    <t>七飯町</t>
    <rPh sb="0" eb="3">
      <t>ナナエチョウ</t>
    </rPh>
    <phoneticPr fontId="1"/>
  </si>
  <si>
    <t>鹿部町</t>
    <rPh sb="0" eb="3">
      <t>シカベチョウ</t>
    </rPh>
    <phoneticPr fontId="1"/>
  </si>
  <si>
    <t>八雲町</t>
    <rPh sb="0" eb="3">
      <t>ヤクモチョウ</t>
    </rPh>
    <phoneticPr fontId="1"/>
  </si>
  <si>
    <t>小樽市</t>
    <rPh sb="0" eb="2">
      <t>オタル</t>
    </rPh>
    <rPh sb="2" eb="3">
      <t>シ</t>
    </rPh>
    <phoneticPr fontId="1"/>
  </si>
  <si>
    <t>島牧村</t>
    <rPh sb="0" eb="3">
      <t>シママキムラ</t>
    </rPh>
    <phoneticPr fontId="1"/>
  </si>
  <si>
    <t>寿都町</t>
    <rPh sb="0" eb="3">
      <t>スッツチョウ</t>
    </rPh>
    <phoneticPr fontId="1"/>
  </si>
  <si>
    <t>黒松内町</t>
    <rPh sb="0" eb="4">
      <t>クロマツナイチョウ</t>
    </rPh>
    <phoneticPr fontId="1"/>
  </si>
  <si>
    <t>蘭越町</t>
    <rPh sb="0" eb="3">
      <t>ランコシチョウ</t>
    </rPh>
    <phoneticPr fontId="1"/>
  </si>
  <si>
    <t>ニセコ町</t>
    <rPh sb="3" eb="4">
      <t>チョウ</t>
    </rPh>
    <phoneticPr fontId="1"/>
  </si>
  <si>
    <t>真狩村</t>
    <rPh sb="0" eb="3">
      <t>マッカリムラ</t>
    </rPh>
    <phoneticPr fontId="1"/>
  </si>
  <si>
    <t>留寿都村</t>
    <rPh sb="0" eb="4">
      <t>ルスツムラ</t>
    </rPh>
    <phoneticPr fontId="1"/>
  </si>
  <si>
    <t>喜茂別町</t>
    <rPh sb="0" eb="4">
      <t>キモベツチョウ</t>
    </rPh>
    <phoneticPr fontId="1"/>
  </si>
  <si>
    <t>京極町</t>
    <rPh sb="0" eb="3">
      <t>キョウゴクチョウ</t>
    </rPh>
    <phoneticPr fontId="1"/>
  </si>
  <si>
    <t>倶知安町</t>
    <rPh sb="0" eb="4">
      <t>クッチャンチョウ</t>
    </rPh>
    <phoneticPr fontId="1"/>
  </si>
  <si>
    <t>共和町</t>
    <rPh sb="0" eb="3">
      <t>キョウワマチ</t>
    </rPh>
    <phoneticPr fontId="1"/>
  </si>
  <si>
    <t>岩内町</t>
    <rPh sb="0" eb="3">
      <t>イワナイチョウ</t>
    </rPh>
    <phoneticPr fontId="1"/>
  </si>
  <si>
    <t>泊村</t>
    <rPh sb="0" eb="2">
      <t>トマリムラ</t>
    </rPh>
    <phoneticPr fontId="1"/>
  </si>
  <si>
    <t>神恵内村</t>
    <rPh sb="0" eb="4">
      <t>カモエナイムラ</t>
    </rPh>
    <phoneticPr fontId="1"/>
  </si>
  <si>
    <t>積丹町</t>
    <rPh sb="0" eb="3">
      <t>シャコタンチョウ</t>
    </rPh>
    <phoneticPr fontId="1"/>
  </si>
  <si>
    <t>古平町</t>
    <rPh sb="0" eb="2">
      <t>フルビラ</t>
    </rPh>
    <rPh sb="2" eb="3">
      <t>マチ</t>
    </rPh>
    <phoneticPr fontId="1"/>
  </si>
  <si>
    <t>仁木町</t>
    <rPh sb="0" eb="3">
      <t>ニキチョウ</t>
    </rPh>
    <phoneticPr fontId="1"/>
  </si>
  <si>
    <t>余市町</t>
    <rPh sb="0" eb="3">
      <t>ヨ</t>
    </rPh>
    <phoneticPr fontId="1"/>
  </si>
  <si>
    <t>赤井川村</t>
    <rPh sb="0" eb="4">
      <t>アカイガワムラ</t>
    </rPh>
    <phoneticPr fontId="1"/>
  </si>
  <si>
    <t>美唄市</t>
    <rPh sb="0" eb="3">
      <t>ビバイシ</t>
    </rPh>
    <phoneticPr fontId="1"/>
  </si>
  <si>
    <t>赤平市</t>
    <rPh sb="0" eb="3">
      <t>アカビラシ</t>
    </rPh>
    <phoneticPr fontId="1"/>
  </si>
  <si>
    <t>三笠市</t>
    <rPh sb="0" eb="3">
      <t>ミカサシ</t>
    </rPh>
    <phoneticPr fontId="1"/>
  </si>
  <si>
    <t>滝川市</t>
    <rPh sb="0" eb="3">
      <t>タキカワシ</t>
    </rPh>
    <phoneticPr fontId="1"/>
  </si>
  <si>
    <t>砂川市</t>
    <rPh sb="0" eb="3">
      <t>スナガワシ</t>
    </rPh>
    <phoneticPr fontId="1"/>
  </si>
  <si>
    <t>歌志内市</t>
    <rPh sb="0" eb="4">
      <t>ウタシナイシ</t>
    </rPh>
    <phoneticPr fontId="1"/>
  </si>
  <si>
    <t>南幌町</t>
    <rPh sb="0" eb="3">
      <t>ナンポロチョウ</t>
    </rPh>
    <phoneticPr fontId="1"/>
  </si>
  <si>
    <t>奈井江町</t>
    <rPh sb="0" eb="4">
      <t>ナイエチョウ</t>
    </rPh>
    <phoneticPr fontId="1"/>
  </si>
  <si>
    <t>由仁町</t>
    <rPh sb="0" eb="3">
      <t>ユニチョウ</t>
    </rPh>
    <phoneticPr fontId="1"/>
  </si>
  <si>
    <t>長沼町</t>
    <rPh sb="0" eb="3">
      <t>ナガヌマチョウ</t>
    </rPh>
    <phoneticPr fontId="1"/>
  </si>
  <si>
    <t>栗山町</t>
    <rPh sb="0" eb="3">
      <t>クリヤマチョウ</t>
    </rPh>
    <phoneticPr fontId="1"/>
  </si>
  <si>
    <t>月形町</t>
    <rPh sb="0" eb="3">
      <t>ツキガタチョウ</t>
    </rPh>
    <phoneticPr fontId="1"/>
  </si>
  <si>
    <t>浦臼町</t>
    <rPh sb="0" eb="3">
      <t>ウラウスチョウ</t>
    </rPh>
    <phoneticPr fontId="1"/>
  </si>
  <si>
    <t>新十津川町</t>
    <rPh sb="0" eb="5">
      <t>シントツカワチョウ</t>
    </rPh>
    <phoneticPr fontId="1"/>
  </si>
  <si>
    <t>妹背牛町</t>
    <rPh sb="0" eb="4">
      <t>モセウシチョウ</t>
    </rPh>
    <phoneticPr fontId="1"/>
  </si>
  <si>
    <t>秩父別町</t>
    <rPh sb="0" eb="4">
      <t>チップベツチョウ</t>
    </rPh>
    <phoneticPr fontId="1"/>
  </si>
  <si>
    <t>雨竜町</t>
    <rPh sb="0" eb="3">
      <t>ウリュウチョウ</t>
    </rPh>
    <phoneticPr fontId="1"/>
  </si>
  <si>
    <t>北竜町</t>
    <rPh sb="0" eb="3">
      <t>ホクリュウチョウ</t>
    </rPh>
    <phoneticPr fontId="1"/>
  </si>
  <si>
    <t>沼田町</t>
    <rPh sb="0" eb="3">
      <t>ヌマタチョウ</t>
    </rPh>
    <phoneticPr fontId="1"/>
  </si>
  <si>
    <t>旭川市</t>
  </si>
  <si>
    <t>士別市</t>
    <rPh sb="0" eb="3">
      <t>シベツシ</t>
    </rPh>
    <phoneticPr fontId="1"/>
  </si>
  <si>
    <t>名寄市</t>
  </si>
  <si>
    <t>富良野市</t>
  </si>
  <si>
    <t>鷹栖町</t>
    <rPh sb="0" eb="3">
      <t>タカスチョウ</t>
    </rPh>
    <phoneticPr fontId="1"/>
  </si>
  <si>
    <t>東神楽町</t>
  </si>
  <si>
    <t>当麻町</t>
    <rPh sb="0" eb="3">
      <t>トウマチョウ</t>
    </rPh>
    <phoneticPr fontId="1"/>
  </si>
  <si>
    <t>比布町</t>
    <rPh sb="0" eb="3">
      <t>ピップチョウ</t>
    </rPh>
    <phoneticPr fontId="1"/>
  </si>
  <si>
    <t>愛別町</t>
    <rPh sb="0" eb="3">
      <t>アイベツチョウ</t>
    </rPh>
    <phoneticPr fontId="1"/>
  </si>
  <si>
    <t>上川町</t>
  </si>
  <si>
    <t>東川町</t>
    <rPh sb="0" eb="3">
      <t>ヒガシカワチョウ</t>
    </rPh>
    <phoneticPr fontId="1"/>
  </si>
  <si>
    <t>上富良野町</t>
    <rPh sb="0" eb="5">
      <t>カミフラノチョウ</t>
    </rPh>
    <phoneticPr fontId="1"/>
  </si>
  <si>
    <t>中富良野町</t>
  </si>
  <si>
    <t>南富良野町</t>
  </si>
  <si>
    <t>占冠村</t>
    <rPh sb="0" eb="3">
      <t>シムカップムラ</t>
    </rPh>
    <phoneticPr fontId="1"/>
  </si>
  <si>
    <t>和寒町</t>
    <rPh sb="0" eb="3">
      <t>ワッサムチョウ</t>
    </rPh>
    <phoneticPr fontId="1"/>
  </si>
  <si>
    <t>剣淵町</t>
    <rPh sb="0" eb="3">
      <t>ケンブチチョウ</t>
    </rPh>
    <phoneticPr fontId="1"/>
  </si>
  <si>
    <t>下川町</t>
    <rPh sb="0" eb="3">
      <t>シモカワチョウ</t>
    </rPh>
    <phoneticPr fontId="1"/>
  </si>
  <si>
    <t>美深町</t>
    <rPh sb="0" eb="3">
      <t>ビフカチョウ</t>
    </rPh>
    <phoneticPr fontId="1"/>
  </si>
  <si>
    <t>音威子府村</t>
    <rPh sb="0" eb="5">
      <t>オトイネップムラ</t>
    </rPh>
    <phoneticPr fontId="1"/>
  </si>
  <si>
    <t>中川町</t>
    <rPh sb="0" eb="3">
      <t>ナカガワチョウ</t>
    </rPh>
    <phoneticPr fontId="1"/>
  </si>
  <si>
    <t>幌加内町</t>
    <rPh sb="0" eb="4">
      <t>ホロカナイチョウ</t>
    </rPh>
    <phoneticPr fontId="1"/>
  </si>
  <si>
    <t>留萌市</t>
  </si>
  <si>
    <t>増毛町</t>
  </si>
  <si>
    <t>小平町</t>
  </si>
  <si>
    <t>苫前町</t>
    <rPh sb="0" eb="3">
      <t>トママエチョウ</t>
    </rPh>
    <phoneticPr fontId="1"/>
  </si>
  <si>
    <t>羽幌町</t>
    <rPh sb="0" eb="2">
      <t>ハボロ</t>
    </rPh>
    <rPh sb="2" eb="3">
      <t>チョウ</t>
    </rPh>
    <phoneticPr fontId="1"/>
  </si>
  <si>
    <t>初山別村</t>
    <rPh sb="0" eb="4">
      <t>ショサンベツムラ</t>
    </rPh>
    <phoneticPr fontId="1"/>
  </si>
  <si>
    <t>遠別町</t>
  </si>
  <si>
    <t>天塩町</t>
    <rPh sb="0" eb="3">
      <t>テシオチョウ</t>
    </rPh>
    <phoneticPr fontId="1"/>
  </si>
  <si>
    <t>稚内市</t>
    <rPh sb="0" eb="3">
      <t>ワッカナイシ</t>
    </rPh>
    <phoneticPr fontId="1"/>
  </si>
  <si>
    <t>猿払村</t>
    <rPh sb="0" eb="3">
      <t>サル</t>
    </rPh>
    <phoneticPr fontId="1"/>
  </si>
  <si>
    <t>浜頓別町</t>
    <rPh sb="0" eb="3">
      <t>ハマトンベツ</t>
    </rPh>
    <rPh sb="3" eb="4">
      <t>マチ</t>
    </rPh>
    <phoneticPr fontId="1"/>
  </si>
  <si>
    <t>中頓別町</t>
    <rPh sb="0" eb="3">
      <t>ナカトンベツ</t>
    </rPh>
    <rPh sb="3" eb="4">
      <t>マチ</t>
    </rPh>
    <phoneticPr fontId="1"/>
  </si>
  <si>
    <t>枝幸町</t>
    <rPh sb="0" eb="3">
      <t>エ</t>
    </rPh>
    <phoneticPr fontId="1"/>
  </si>
  <si>
    <t>豊富町</t>
    <rPh sb="0" eb="2">
      <t>トヨトミ</t>
    </rPh>
    <rPh sb="2" eb="3">
      <t>マチ</t>
    </rPh>
    <phoneticPr fontId="1"/>
  </si>
  <si>
    <t>礼文町</t>
    <rPh sb="0" eb="3">
      <t>レブンチョウ</t>
    </rPh>
    <phoneticPr fontId="1"/>
  </si>
  <si>
    <t>利尻町</t>
    <rPh sb="0" eb="2">
      <t>リシリ</t>
    </rPh>
    <rPh sb="2" eb="3">
      <t>チョウ</t>
    </rPh>
    <phoneticPr fontId="1"/>
  </si>
  <si>
    <t>利尻富士町</t>
    <rPh sb="0" eb="4">
      <t>リシリフジ</t>
    </rPh>
    <rPh sb="4" eb="5">
      <t>チョウ</t>
    </rPh>
    <phoneticPr fontId="1"/>
  </si>
  <si>
    <t>幌延町</t>
    <rPh sb="0" eb="3">
      <t>ホロノベチョウ</t>
    </rPh>
    <phoneticPr fontId="1"/>
  </si>
  <si>
    <t>北見市</t>
    <rPh sb="0" eb="3">
      <t>キタミシ</t>
    </rPh>
    <phoneticPr fontId="1"/>
  </si>
  <si>
    <t>網走市</t>
    <rPh sb="0" eb="3">
      <t>アバシリシ</t>
    </rPh>
    <phoneticPr fontId="1"/>
  </si>
  <si>
    <t>紋別市</t>
    <rPh sb="0" eb="3">
      <t>モンベツシ</t>
    </rPh>
    <phoneticPr fontId="1"/>
  </si>
  <si>
    <t>美幌町</t>
    <rPh sb="0" eb="2">
      <t>ビホロ</t>
    </rPh>
    <rPh sb="2" eb="3">
      <t>チョウ</t>
    </rPh>
    <phoneticPr fontId="1"/>
  </si>
  <si>
    <t>津別町</t>
    <rPh sb="0" eb="3">
      <t>ツベツチョウ</t>
    </rPh>
    <phoneticPr fontId="1"/>
  </si>
  <si>
    <t>斜里町</t>
    <rPh sb="0" eb="2">
      <t>シャリ</t>
    </rPh>
    <rPh sb="2" eb="3">
      <t>チョウ</t>
    </rPh>
    <phoneticPr fontId="1"/>
  </si>
  <si>
    <t>清里町</t>
    <rPh sb="0" eb="2">
      <t>キヨサト</t>
    </rPh>
    <rPh sb="2" eb="3">
      <t>チョウ</t>
    </rPh>
    <phoneticPr fontId="1"/>
  </si>
  <si>
    <t>小清水町</t>
    <rPh sb="0" eb="3">
      <t>コシミズ</t>
    </rPh>
    <rPh sb="3" eb="4">
      <t>チョウ</t>
    </rPh>
    <phoneticPr fontId="1"/>
  </si>
  <si>
    <t>訓子府町</t>
    <rPh sb="0" eb="3">
      <t>クンネップ</t>
    </rPh>
    <rPh sb="3" eb="4">
      <t>チョウ</t>
    </rPh>
    <phoneticPr fontId="1"/>
  </si>
  <si>
    <t>置戸町</t>
    <rPh sb="0" eb="3">
      <t>オケトチョウ</t>
    </rPh>
    <phoneticPr fontId="1"/>
  </si>
  <si>
    <t>佐呂間町</t>
    <rPh sb="0" eb="3">
      <t>サロマ</t>
    </rPh>
    <rPh sb="3" eb="4">
      <t>チョウ</t>
    </rPh>
    <phoneticPr fontId="1"/>
  </si>
  <si>
    <t>遠軽町</t>
    <rPh sb="0" eb="3">
      <t>エンガルチョウ</t>
    </rPh>
    <phoneticPr fontId="1"/>
  </si>
  <si>
    <t>湧別町</t>
    <rPh sb="0" eb="2">
      <t>ユウベツ</t>
    </rPh>
    <rPh sb="2" eb="3">
      <t>チョウ</t>
    </rPh>
    <phoneticPr fontId="1"/>
  </si>
  <si>
    <t>滝上町</t>
    <rPh sb="0" eb="3">
      <t>タキノウエチョウ</t>
    </rPh>
    <phoneticPr fontId="1"/>
  </si>
  <si>
    <t>西興部村</t>
    <rPh sb="0" eb="3">
      <t>ニシオコッペ</t>
    </rPh>
    <rPh sb="3" eb="4">
      <t>ムラ</t>
    </rPh>
    <phoneticPr fontId="1"/>
  </si>
  <si>
    <t>雄武町</t>
    <rPh sb="0" eb="2">
      <t>オウム</t>
    </rPh>
    <rPh sb="2" eb="3">
      <t>チョウ</t>
    </rPh>
    <phoneticPr fontId="1"/>
  </si>
  <si>
    <t>大空町</t>
    <rPh sb="0" eb="3">
      <t>オオゾラチョウ</t>
    </rPh>
    <phoneticPr fontId="1"/>
  </si>
  <si>
    <t>日高町</t>
    <rPh sb="0" eb="2">
      <t>ヒダカ</t>
    </rPh>
    <rPh sb="2" eb="3">
      <t>チョウ</t>
    </rPh>
    <phoneticPr fontId="1"/>
  </si>
  <si>
    <t>平取町</t>
    <rPh sb="0" eb="2">
      <t>ビラトリ</t>
    </rPh>
    <rPh sb="2" eb="3">
      <t>チョウ</t>
    </rPh>
    <phoneticPr fontId="1"/>
  </si>
  <si>
    <t>新冠町</t>
    <rPh sb="0" eb="2">
      <t>ニイカップ</t>
    </rPh>
    <rPh sb="2" eb="3">
      <t>チョウ</t>
    </rPh>
    <phoneticPr fontId="1"/>
  </si>
  <si>
    <t>浦河町</t>
    <rPh sb="0" eb="1">
      <t>ウラ</t>
    </rPh>
    <rPh sb="1" eb="2">
      <t>カワ</t>
    </rPh>
    <rPh sb="2" eb="3">
      <t>チョウ</t>
    </rPh>
    <phoneticPr fontId="1"/>
  </si>
  <si>
    <t>様似町</t>
    <rPh sb="0" eb="2">
      <t>サマニ</t>
    </rPh>
    <rPh sb="2" eb="3">
      <t>チョウ</t>
    </rPh>
    <phoneticPr fontId="1"/>
  </si>
  <si>
    <t>えりも町</t>
    <rPh sb="3" eb="4">
      <t>マチ</t>
    </rPh>
    <phoneticPr fontId="1"/>
  </si>
  <si>
    <t>音更町</t>
    <rPh sb="0" eb="3">
      <t>オトフケチョウ</t>
    </rPh>
    <phoneticPr fontId="1"/>
  </si>
  <si>
    <t>士幌町</t>
    <rPh sb="0" eb="2">
      <t>シホロ</t>
    </rPh>
    <rPh sb="2" eb="3">
      <t>チョウ</t>
    </rPh>
    <phoneticPr fontId="1"/>
  </si>
  <si>
    <t>上士幌町</t>
    <rPh sb="0" eb="4">
      <t>カミシホロチョウ</t>
    </rPh>
    <phoneticPr fontId="1"/>
  </si>
  <si>
    <t>鹿追町</t>
    <rPh sb="0" eb="3">
      <t>シカオイチョウ</t>
    </rPh>
    <phoneticPr fontId="1"/>
  </si>
  <si>
    <t>清水町</t>
    <rPh sb="0" eb="3">
      <t>シミズチョウ</t>
    </rPh>
    <phoneticPr fontId="1"/>
  </si>
  <si>
    <t>芽室町</t>
    <rPh sb="0" eb="2">
      <t>メムロ</t>
    </rPh>
    <rPh sb="2" eb="3">
      <t>チョウ</t>
    </rPh>
    <phoneticPr fontId="1"/>
  </si>
  <si>
    <t>中札内村</t>
    <rPh sb="0" eb="4">
      <t>ナカサツナイムラ</t>
    </rPh>
    <phoneticPr fontId="1"/>
  </si>
  <si>
    <t>更別村</t>
    <rPh sb="0" eb="3">
      <t>サラベツムラ</t>
    </rPh>
    <phoneticPr fontId="1"/>
  </si>
  <si>
    <t>大樹町</t>
    <rPh sb="0" eb="3">
      <t>タイキチョウ</t>
    </rPh>
    <phoneticPr fontId="1"/>
  </si>
  <si>
    <t>広尾町</t>
    <rPh sb="0" eb="3">
      <t>ヒロオチョウ</t>
    </rPh>
    <phoneticPr fontId="1"/>
  </si>
  <si>
    <t>幕別町</t>
    <rPh sb="0" eb="3">
      <t>マクベツチョウ</t>
    </rPh>
    <phoneticPr fontId="1"/>
  </si>
  <si>
    <t>池田町</t>
    <rPh sb="0" eb="3">
      <t>イケダチョウ</t>
    </rPh>
    <phoneticPr fontId="1"/>
  </si>
  <si>
    <t>豊頃町</t>
    <rPh sb="0" eb="3">
      <t>トヨコロチョウ</t>
    </rPh>
    <phoneticPr fontId="1"/>
  </si>
  <si>
    <t>浦幌町</t>
    <rPh sb="0" eb="3">
      <t>ウラホロチョウ</t>
    </rPh>
    <phoneticPr fontId="1"/>
  </si>
  <si>
    <t>足寄町</t>
    <rPh sb="0" eb="3">
      <t>アショロチョウ</t>
    </rPh>
    <phoneticPr fontId="1"/>
  </si>
  <si>
    <t>帯広市</t>
    <rPh sb="0" eb="3">
      <t>オビヒロシ</t>
    </rPh>
    <phoneticPr fontId="1"/>
  </si>
  <si>
    <t>釧路市</t>
    <rPh sb="0" eb="3">
      <t>クシロシ</t>
    </rPh>
    <phoneticPr fontId="1"/>
  </si>
  <si>
    <t>釧路町</t>
    <rPh sb="0" eb="3">
      <t>クシロチョウ</t>
    </rPh>
    <phoneticPr fontId="1"/>
  </si>
  <si>
    <t>浜中町</t>
    <rPh sb="0" eb="3">
      <t>ハマナカチョウ</t>
    </rPh>
    <phoneticPr fontId="1"/>
  </si>
  <si>
    <t>標茶町</t>
    <rPh sb="0" eb="3">
      <t>シベチャチョウ</t>
    </rPh>
    <phoneticPr fontId="1"/>
  </si>
  <si>
    <t>弟子屈町</t>
  </si>
  <si>
    <t>鶴居村</t>
    <rPh sb="0" eb="3">
      <t>ツルイムラ</t>
    </rPh>
    <phoneticPr fontId="1"/>
  </si>
  <si>
    <t>白糠町</t>
    <rPh sb="0" eb="3">
      <t>シラヌカチョウ</t>
    </rPh>
    <phoneticPr fontId="1"/>
  </si>
  <si>
    <t>根室市</t>
  </si>
  <si>
    <t>別海町</t>
  </si>
  <si>
    <t>中標津町</t>
  </si>
  <si>
    <t>標津町</t>
  </si>
  <si>
    <t>羅臼町</t>
  </si>
  <si>
    <t>新ひだか町</t>
    <rPh sb="0" eb="1">
      <t>シン</t>
    </rPh>
    <rPh sb="4" eb="5">
      <t>チョウ</t>
    </rPh>
    <phoneticPr fontId="1"/>
  </si>
  <si>
    <t>２　市町村におけるスポーツリーダーバンクの設置状況</t>
    <rPh sb="2" eb="5">
      <t>シチョウソン</t>
    </rPh>
    <rPh sb="21" eb="23">
      <t>セッチ</t>
    </rPh>
    <rPh sb="23" eb="25">
      <t>ジョウキョウ</t>
    </rPh>
    <phoneticPr fontId="1"/>
  </si>
  <si>
    <t>計</t>
    <rPh sb="0" eb="1">
      <t>ニッケイ</t>
    </rPh>
    <phoneticPr fontId="1"/>
  </si>
  <si>
    <t>〇</t>
    <phoneticPr fontId="1"/>
  </si>
  <si>
    <t>芦別市マナビィリーダーバンク</t>
    <rPh sb="0" eb="3">
      <t>アシベツシ</t>
    </rPh>
    <phoneticPr fontId="1"/>
  </si>
  <si>
    <t>H11</t>
    <phoneticPr fontId="1"/>
  </si>
  <si>
    <t>芦別市教育委員会</t>
    <rPh sb="0" eb="3">
      <t>アシベツシ</t>
    </rPh>
    <rPh sb="3" eb="5">
      <t>キョウイク</t>
    </rPh>
    <rPh sb="5" eb="8">
      <t>イインカイ</t>
    </rPh>
    <phoneticPr fontId="1"/>
  </si>
  <si>
    <t>生涯学習課</t>
    <rPh sb="0" eb="2">
      <t>ショウガイ</t>
    </rPh>
    <rPh sb="2" eb="4">
      <t>ガクシュウ</t>
    </rPh>
    <rPh sb="4" eb="5">
      <t>カ</t>
    </rPh>
    <phoneticPr fontId="1"/>
  </si>
  <si>
    <t>〇</t>
    <phoneticPr fontId="1"/>
  </si>
  <si>
    <t>H4</t>
    <phoneticPr fontId="1"/>
  </si>
  <si>
    <t>歌志内市教育委員会</t>
    <rPh sb="0" eb="4">
      <t>ウタシナイシ</t>
    </rPh>
    <rPh sb="4" eb="6">
      <t>キョウイク</t>
    </rPh>
    <rPh sb="6" eb="9">
      <t>イインカイ</t>
    </rPh>
    <phoneticPr fontId="1"/>
  </si>
  <si>
    <t>社会教育グループ</t>
    <rPh sb="0" eb="2">
      <t>シャカイ</t>
    </rPh>
    <rPh sb="2" eb="4">
      <t>キョウイク</t>
    </rPh>
    <phoneticPr fontId="1"/>
  </si>
  <si>
    <t>○</t>
    <phoneticPr fontId="1"/>
  </si>
  <si>
    <t>新十津川町生涯学習人材バンク</t>
    <rPh sb="0" eb="1">
      <t>シン</t>
    </rPh>
    <rPh sb="1" eb="4">
      <t>トツガワ</t>
    </rPh>
    <rPh sb="4" eb="5">
      <t>マチ</t>
    </rPh>
    <rPh sb="5" eb="7">
      <t>ショウガイ</t>
    </rPh>
    <rPh sb="7" eb="9">
      <t>ガクシュウ</t>
    </rPh>
    <rPh sb="9" eb="11">
      <t>ジンザイ</t>
    </rPh>
    <phoneticPr fontId="1"/>
  </si>
  <si>
    <t>H20</t>
    <phoneticPr fontId="1"/>
  </si>
  <si>
    <t>新十津川町教育委員会</t>
    <rPh sb="0" eb="5">
      <t>シントツカワチョウ</t>
    </rPh>
    <rPh sb="5" eb="7">
      <t>キョウイク</t>
    </rPh>
    <rPh sb="7" eb="10">
      <t>イインカイ</t>
    </rPh>
    <phoneticPr fontId="1"/>
  </si>
  <si>
    <t>○</t>
    <phoneticPr fontId="1"/>
  </si>
  <si>
    <t>ひまわりボランク</t>
    <phoneticPr fontId="1"/>
  </si>
  <si>
    <t>H15</t>
    <phoneticPr fontId="1"/>
  </si>
  <si>
    <t>○</t>
    <phoneticPr fontId="1"/>
  </si>
  <si>
    <t>教育委員会</t>
    <rPh sb="0" eb="2">
      <t>キョウイク</t>
    </rPh>
    <rPh sb="2" eb="5">
      <t>イインカイ</t>
    </rPh>
    <phoneticPr fontId="1"/>
  </si>
  <si>
    <t>登録インストラクター制度</t>
    <rPh sb="0" eb="2">
      <t>トウロク</t>
    </rPh>
    <rPh sb="10" eb="12">
      <t>セイド</t>
    </rPh>
    <phoneticPr fontId="1"/>
  </si>
  <si>
    <t>○</t>
    <phoneticPr fontId="1"/>
  </si>
  <si>
    <t>H3</t>
    <phoneticPr fontId="1"/>
  </si>
  <si>
    <t>恵庭市</t>
    <rPh sb="0" eb="3">
      <t>エニワシ</t>
    </rPh>
    <phoneticPr fontId="1"/>
  </si>
  <si>
    <t>健康スポーツ課</t>
    <rPh sb="0" eb="2">
      <t>ケンコウ</t>
    </rPh>
    <rPh sb="6" eb="7">
      <t>カ</t>
    </rPh>
    <phoneticPr fontId="1"/>
  </si>
  <si>
    <t>○</t>
    <phoneticPr fontId="1"/>
  </si>
  <si>
    <t>H13</t>
    <phoneticPr fontId="1"/>
  </si>
  <si>
    <t>新篠津村</t>
    <rPh sb="0" eb="4">
      <t>シンシノツムラ</t>
    </rPh>
    <phoneticPr fontId="1"/>
  </si>
  <si>
    <t>新篠津村教育委員会</t>
    <rPh sb="0" eb="4">
      <t>シンシノツムラ</t>
    </rPh>
    <rPh sb="4" eb="6">
      <t>キョウイク</t>
    </rPh>
    <rPh sb="6" eb="9">
      <t>イインカイ</t>
    </rPh>
    <phoneticPr fontId="1"/>
  </si>
  <si>
    <t>○</t>
    <phoneticPr fontId="1"/>
  </si>
  <si>
    <t>小樽市生涯学習ボランティアリーダー（スポーツレク担当）</t>
    <rPh sb="0" eb="3">
      <t>オタルシ</t>
    </rPh>
    <rPh sb="3" eb="5">
      <t>ショウガイ</t>
    </rPh>
    <rPh sb="5" eb="7">
      <t>ガクシュウ</t>
    </rPh>
    <rPh sb="24" eb="26">
      <t>タントウ</t>
    </rPh>
    <phoneticPr fontId="1"/>
  </si>
  <si>
    <t>小樽市教育委員会</t>
    <rPh sb="0" eb="3">
      <t>オタルシ</t>
    </rPh>
    <rPh sb="3" eb="5">
      <t>キョウイク</t>
    </rPh>
    <rPh sb="5" eb="8">
      <t>イインカイ</t>
    </rPh>
    <phoneticPr fontId="1"/>
  </si>
  <si>
    <t>○</t>
    <phoneticPr fontId="1"/>
  </si>
  <si>
    <t>余市町スポーツリーダーバンク</t>
    <rPh sb="0" eb="3">
      <t>ヨイチチョウ</t>
    </rPh>
    <phoneticPr fontId="1"/>
  </si>
  <si>
    <t>S57</t>
    <phoneticPr fontId="1"/>
  </si>
  <si>
    <t>余市町教育委員会</t>
    <rPh sb="0" eb="3">
      <t>ヨイチチョウ</t>
    </rPh>
    <rPh sb="3" eb="5">
      <t>キョウイク</t>
    </rPh>
    <rPh sb="5" eb="8">
      <t>イインカイ</t>
    </rPh>
    <phoneticPr fontId="1"/>
  </si>
  <si>
    <t>社会教育課</t>
    <rPh sb="0" eb="2">
      <t>シャカイ</t>
    </rPh>
    <rPh sb="2" eb="5">
      <t>キョウイクカ</t>
    </rPh>
    <phoneticPr fontId="1"/>
  </si>
  <si>
    <t>○</t>
    <phoneticPr fontId="1"/>
  </si>
  <si>
    <t>喜茂別町生涯学習ボランティアバンク</t>
    <rPh sb="0" eb="4">
      <t>キモベツチョウ</t>
    </rPh>
    <rPh sb="4" eb="6">
      <t>ショウガイ</t>
    </rPh>
    <rPh sb="6" eb="8">
      <t>ガクシュウ</t>
    </rPh>
    <phoneticPr fontId="1"/>
  </si>
  <si>
    <t>H23</t>
    <phoneticPr fontId="1"/>
  </si>
  <si>
    <t>○</t>
    <phoneticPr fontId="1"/>
  </si>
  <si>
    <t>まっかりマイスター</t>
    <phoneticPr fontId="1"/>
  </si>
  <si>
    <t>真狩村教育委員会</t>
    <rPh sb="0" eb="3">
      <t>マッカリムラ</t>
    </rPh>
    <rPh sb="3" eb="5">
      <t>キョウイク</t>
    </rPh>
    <rPh sb="5" eb="8">
      <t>イインカイ</t>
    </rPh>
    <phoneticPr fontId="1"/>
  </si>
  <si>
    <t>社会教育係</t>
    <rPh sb="0" eb="2">
      <t>シャカイ</t>
    </rPh>
    <rPh sb="2" eb="4">
      <t>キョウイク</t>
    </rPh>
    <rPh sb="4" eb="5">
      <t>ガカリ</t>
    </rPh>
    <phoneticPr fontId="1"/>
  </si>
  <si>
    <t>○</t>
    <phoneticPr fontId="1"/>
  </si>
  <si>
    <t>スポーツ指導者バンク</t>
    <rPh sb="4" eb="7">
      <t>シドウシャ</t>
    </rPh>
    <phoneticPr fontId="1"/>
  </si>
  <si>
    <t>生涯学習人材バンク</t>
    <rPh sb="0" eb="2">
      <t>ショウガイ</t>
    </rPh>
    <rPh sb="2" eb="4">
      <t>ガクシュウ</t>
    </rPh>
    <rPh sb="4" eb="6">
      <t>ジンザイ</t>
    </rPh>
    <phoneticPr fontId="1"/>
  </si>
  <si>
    <t>H13</t>
    <phoneticPr fontId="1"/>
  </si>
  <si>
    <t>登別市教育委員会</t>
    <rPh sb="0" eb="3">
      <t>ノボリベツシ</t>
    </rPh>
    <rPh sb="3" eb="5">
      <t>キョウイク</t>
    </rPh>
    <rPh sb="5" eb="8">
      <t>イインカイ</t>
    </rPh>
    <phoneticPr fontId="1"/>
  </si>
  <si>
    <t>社会教育グループ</t>
    <rPh sb="0" eb="2">
      <t>シャカイ</t>
    </rPh>
    <rPh sb="2" eb="4">
      <t>キョウイク</t>
    </rPh>
    <phoneticPr fontId="1"/>
  </si>
  <si>
    <t>東胆振３町生涯学習リーダーバンク</t>
    <rPh sb="0" eb="1">
      <t>ヒガシ</t>
    </rPh>
    <rPh sb="1" eb="3">
      <t>イブリ</t>
    </rPh>
    <rPh sb="4" eb="5">
      <t>マチ</t>
    </rPh>
    <rPh sb="5" eb="7">
      <t>ショウガイ</t>
    </rPh>
    <rPh sb="7" eb="9">
      <t>ガクシュウ</t>
    </rPh>
    <phoneticPr fontId="1"/>
  </si>
  <si>
    <t>H11</t>
    <phoneticPr fontId="1"/>
  </si>
  <si>
    <t>東胆振３町広域交流推進協議会</t>
    <rPh sb="0" eb="1">
      <t>ヒガシ</t>
    </rPh>
    <rPh sb="1" eb="3">
      <t>イブリ</t>
    </rPh>
    <rPh sb="4" eb="5">
      <t>マチ</t>
    </rPh>
    <rPh sb="5" eb="7">
      <t>コウイキ</t>
    </rPh>
    <rPh sb="7" eb="9">
      <t>コウリュウ</t>
    </rPh>
    <rPh sb="9" eb="11">
      <t>スイシン</t>
    </rPh>
    <rPh sb="11" eb="14">
      <t>キョウギカイ</t>
    </rPh>
    <phoneticPr fontId="1"/>
  </si>
  <si>
    <t>みんなが先生どこでも教室</t>
    <rPh sb="4" eb="6">
      <t>センセイ</t>
    </rPh>
    <rPh sb="10" eb="12">
      <t>キョウシツ</t>
    </rPh>
    <phoneticPr fontId="1"/>
  </si>
  <si>
    <t>H19</t>
    <phoneticPr fontId="1"/>
  </si>
  <si>
    <t>むかわ町教育委員会</t>
    <rPh sb="3" eb="4">
      <t>マチ</t>
    </rPh>
    <rPh sb="4" eb="6">
      <t>キョウイク</t>
    </rPh>
    <rPh sb="6" eb="9">
      <t>イインカイ</t>
    </rPh>
    <phoneticPr fontId="1"/>
  </si>
  <si>
    <t>生涯学習課</t>
    <rPh sb="0" eb="2">
      <t>ショウガイ</t>
    </rPh>
    <rPh sb="2" eb="4">
      <t>ガクシュウ</t>
    </rPh>
    <rPh sb="4" eb="5">
      <t>カ</t>
    </rPh>
    <phoneticPr fontId="1"/>
  </si>
  <si>
    <t>○</t>
    <phoneticPr fontId="1"/>
  </si>
  <si>
    <t>函館市地域スポーツ指導員</t>
    <rPh sb="0" eb="3">
      <t>ハコダテシ</t>
    </rPh>
    <rPh sb="3" eb="5">
      <t>チイキ</t>
    </rPh>
    <rPh sb="9" eb="12">
      <t>シドウイン</t>
    </rPh>
    <phoneticPr fontId="1"/>
  </si>
  <si>
    <t>S62</t>
    <phoneticPr fontId="1"/>
  </si>
  <si>
    <t>函館市教育委員会</t>
    <rPh sb="0" eb="3">
      <t>ハコダテシ</t>
    </rPh>
    <rPh sb="3" eb="5">
      <t>キョウイク</t>
    </rPh>
    <rPh sb="5" eb="8">
      <t>イインカイ</t>
    </rPh>
    <phoneticPr fontId="1"/>
  </si>
  <si>
    <t>スポーツ振興課</t>
    <rPh sb="4" eb="7">
      <t>シンコウカ</t>
    </rPh>
    <phoneticPr fontId="1"/>
  </si>
  <si>
    <t>○</t>
    <phoneticPr fontId="1"/>
  </si>
  <si>
    <t>旭川スポーツリーダーバンク</t>
    <rPh sb="0" eb="2">
      <t>アサヒカワ</t>
    </rPh>
    <phoneticPr fontId="1"/>
  </si>
  <si>
    <t>H9</t>
    <phoneticPr fontId="1"/>
  </si>
  <si>
    <t>旭川市観光スポーツ交流部スポーツ課</t>
    <rPh sb="0" eb="3">
      <t>アサヒカワシ</t>
    </rPh>
    <rPh sb="3" eb="5">
      <t>カンコウ</t>
    </rPh>
    <rPh sb="9" eb="12">
      <t>コウリュウブ</t>
    </rPh>
    <rPh sb="16" eb="17">
      <t>カ</t>
    </rPh>
    <phoneticPr fontId="1"/>
  </si>
  <si>
    <t>生涯学習リーダーバンク</t>
    <rPh sb="0" eb="2">
      <t>ショウガイ</t>
    </rPh>
    <rPh sb="2" eb="4">
      <t>ガクシュウ</t>
    </rPh>
    <phoneticPr fontId="1"/>
  </si>
  <si>
    <t>H14</t>
    <phoneticPr fontId="1"/>
  </si>
  <si>
    <t>名寄市教育委員会</t>
    <rPh sb="0" eb="3">
      <t>ナヨロシ</t>
    </rPh>
    <rPh sb="3" eb="5">
      <t>キョウイク</t>
    </rPh>
    <rPh sb="5" eb="8">
      <t>イインカイ</t>
    </rPh>
    <phoneticPr fontId="1"/>
  </si>
  <si>
    <t>生涯学習課</t>
    <rPh sb="0" eb="2">
      <t>ショウガイ</t>
    </rPh>
    <rPh sb="2" eb="4">
      <t>ガクシュウ</t>
    </rPh>
    <rPh sb="4" eb="5">
      <t>カ</t>
    </rPh>
    <phoneticPr fontId="1"/>
  </si>
  <si>
    <t>東神楽町生涯学習リーダーバンク</t>
    <rPh sb="0" eb="4">
      <t>ヒガシカグラチョウ</t>
    </rPh>
    <rPh sb="4" eb="6">
      <t>ショウガイ</t>
    </rPh>
    <rPh sb="6" eb="8">
      <t>ガクシュウ</t>
    </rPh>
    <phoneticPr fontId="1"/>
  </si>
  <si>
    <t>H10</t>
    <phoneticPr fontId="1"/>
  </si>
  <si>
    <t>東神楽町教育委員会</t>
    <rPh sb="0" eb="4">
      <t>ヒガシカグラチョウ</t>
    </rPh>
    <rPh sb="4" eb="6">
      <t>キョウイク</t>
    </rPh>
    <rPh sb="6" eb="9">
      <t>イインカイ</t>
    </rPh>
    <phoneticPr fontId="1"/>
  </si>
  <si>
    <t>地域の元気づくり課</t>
    <rPh sb="0" eb="2">
      <t>チイキ</t>
    </rPh>
    <rPh sb="3" eb="5">
      <t>ゲンキ</t>
    </rPh>
    <rPh sb="8" eb="9">
      <t>カ</t>
    </rPh>
    <phoneticPr fontId="1"/>
  </si>
  <si>
    <t>○</t>
    <phoneticPr fontId="1"/>
  </si>
  <si>
    <t>上川町生涯学習指導者銀行</t>
    <rPh sb="0" eb="3">
      <t>カミカワチョウ</t>
    </rPh>
    <rPh sb="3" eb="5">
      <t>ショウガイ</t>
    </rPh>
    <rPh sb="5" eb="7">
      <t>ガクシュウ</t>
    </rPh>
    <rPh sb="7" eb="10">
      <t>シドウシャ</t>
    </rPh>
    <rPh sb="10" eb="12">
      <t>ギンコウ</t>
    </rPh>
    <phoneticPr fontId="1"/>
  </si>
  <si>
    <t>S61</t>
    <phoneticPr fontId="1"/>
  </si>
  <si>
    <t>上川町生涯学習推進本部</t>
    <rPh sb="0" eb="3">
      <t>カミカワチョウ</t>
    </rPh>
    <rPh sb="3" eb="5">
      <t>ショウガイ</t>
    </rPh>
    <rPh sb="5" eb="7">
      <t>ガクシュウ</t>
    </rPh>
    <rPh sb="7" eb="9">
      <t>スイシン</t>
    </rPh>
    <rPh sb="9" eb="11">
      <t>ホンブ</t>
    </rPh>
    <phoneticPr fontId="1"/>
  </si>
  <si>
    <t>上川町教育委員会</t>
    <rPh sb="0" eb="3">
      <t>カミカワチョウ</t>
    </rPh>
    <rPh sb="3" eb="5">
      <t>キョウイク</t>
    </rPh>
    <rPh sb="5" eb="8">
      <t>イインカイ</t>
    </rPh>
    <phoneticPr fontId="1"/>
  </si>
  <si>
    <t>○</t>
    <phoneticPr fontId="1"/>
  </si>
  <si>
    <t>○</t>
    <phoneticPr fontId="1"/>
  </si>
  <si>
    <t>留萌市生涯学習リーダーバンク</t>
    <rPh sb="0" eb="3">
      <t>ルモイシ</t>
    </rPh>
    <rPh sb="3" eb="5">
      <t>ショウガイ</t>
    </rPh>
    <rPh sb="5" eb="7">
      <t>ガクシュウ</t>
    </rPh>
    <phoneticPr fontId="1"/>
  </si>
  <si>
    <t>留萌市教育委員会</t>
    <rPh sb="0" eb="3">
      <t>ルモイシ</t>
    </rPh>
    <rPh sb="3" eb="5">
      <t>キョウイク</t>
    </rPh>
    <rPh sb="5" eb="8">
      <t>イインカイ</t>
    </rPh>
    <phoneticPr fontId="1"/>
  </si>
  <si>
    <t>生涯学習課</t>
    <rPh sb="0" eb="2">
      <t>ショウガイ</t>
    </rPh>
    <rPh sb="2" eb="5">
      <t>ガクシュウカ</t>
    </rPh>
    <phoneticPr fontId="1"/>
  </si>
  <si>
    <t>○</t>
    <phoneticPr fontId="1"/>
  </si>
  <si>
    <t>○</t>
    <phoneticPr fontId="1"/>
  </si>
  <si>
    <t>小平町生涯学習リーダーバンク</t>
    <rPh sb="0" eb="3">
      <t>オビラチョウ</t>
    </rPh>
    <rPh sb="3" eb="5">
      <t>ショウガイ</t>
    </rPh>
    <rPh sb="5" eb="7">
      <t>ガクシュウ</t>
    </rPh>
    <phoneticPr fontId="1"/>
  </si>
  <si>
    <t>H16</t>
    <phoneticPr fontId="1"/>
  </si>
  <si>
    <t>小平町教育委員会</t>
    <rPh sb="0" eb="3">
      <t>オビラチョウ</t>
    </rPh>
    <rPh sb="3" eb="5">
      <t>キョウイク</t>
    </rPh>
    <rPh sb="5" eb="8">
      <t>イインカイ</t>
    </rPh>
    <phoneticPr fontId="1"/>
  </si>
  <si>
    <t>遠軽町生涯学習まちづくり人材バンク</t>
    <rPh sb="0" eb="3">
      <t>エンガルチョウ</t>
    </rPh>
    <rPh sb="3" eb="5">
      <t>ショウガイ</t>
    </rPh>
    <rPh sb="5" eb="7">
      <t>ガクシュウ</t>
    </rPh>
    <rPh sb="12" eb="14">
      <t>ジンザイ</t>
    </rPh>
    <phoneticPr fontId="1"/>
  </si>
  <si>
    <t>H28</t>
    <phoneticPr fontId="1"/>
  </si>
  <si>
    <t>遠軽町教育委員会</t>
    <rPh sb="0" eb="3">
      <t>エンガルチョウ</t>
    </rPh>
    <rPh sb="3" eb="5">
      <t>キョウイク</t>
    </rPh>
    <rPh sb="5" eb="8">
      <t>イインカイ</t>
    </rPh>
    <phoneticPr fontId="1"/>
  </si>
  <si>
    <t>○</t>
    <phoneticPr fontId="1"/>
  </si>
  <si>
    <t>○</t>
    <phoneticPr fontId="1"/>
  </si>
  <si>
    <t>社会教育課</t>
    <rPh sb="0" eb="2">
      <t>シャカイ</t>
    </rPh>
    <rPh sb="2" eb="4">
      <t>キョウイク</t>
    </rPh>
    <rPh sb="4" eb="5">
      <t>カ</t>
    </rPh>
    <phoneticPr fontId="1"/>
  </si>
  <si>
    <t>枝幸スポーツリーダーバンク</t>
    <rPh sb="0" eb="2">
      <t>エサシ</t>
    </rPh>
    <phoneticPr fontId="1"/>
  </si>
  <si>
    <t>H4</t>
    <phoneticPr fontId="1"/>
  </si>
  <si>
    <t>○</t>
    <phoneticPr fontId="1"/>
  </si>
  <si>
    <t>○</t>
    <phoneticPr fontId="1"/>
  </si>
  <si>
    <t>H15</t>
    <phoneticPr fontId="1"/>
  </si>
  <si>
    <t>教育委員会社会教育係</t>
    <rPh sb="0" eb="2">
      <t>キョウイク</t>
    </rPh>
    <rPh sb="2" eb="5">
      <t>イインカイ</t>
    </rPh>
    <rPh sb="5" eb="7">
      <t>シャカイ</t>
    </rPh>
    <rPh sb="7" eb="9">
      <t>キョウイク</t>
    </rPh>
    <rPh sb="9" eb="10">
      <t>カカリ</t>
    </rPh>
    <phoneticPr fontId="1"/>
  </si>
  <si>
    <t>H10</t>
    <phoneticPr fontId="1"/>
  </si>
  <si>
    <t>大空町教育委員会</t>
    <rPh sb="0" eb="3">
      <t>オオゾラチョウ</t>
    </rPh>
    <rPh sb="3" eb="5">
      <t>キョウイク</t>
    </rPh>
    <rPh sb="5" eb="8">
      <t>イインカイ</t>
    </rPh>
    <phoneticPr fontId="1"/>
  </si>
  <si>
    <t>生涯学習課</t>
    <rPh sb="0" eb="2">
      <t>ショウガイ</t>
    </rPh>
    <rPh sb="2" eb="4">
      <t>ガクシュウ</t>
    </rPh>
    <rPh sb="4" eb="5">
      <t>カ</t>
    </rPh>
    <phoneticPr fontId="1"/>
  </si>
  <si>
    <t>○</t>
    <phoneticPr fontId="1"/>
  </si>
  <si>
    <t>社会教育課</t>
    <rPh sb="0" eb="2">
      <t>シャカイ</t>
    </rPh>
    <rPh sb="2" eb="4">
      <t>キョウイク</t>
    </rPh>
    <rPh sb="4" eb="5">
      <t>カ</t>
    </rPh>
    <phoneticPr fontId="1"/>
  </si>
  <si>
    <t>○</t>
    <phoneticPr fontId="1"/>
  </si>
  <si>
    <t>興部町生涯学習人材バンク</t>
    <rPh sb="0" eb="3">
      <t>オコッペチョウ</t>
    </rPh>
    <rPh sb="3" eb="5">
      <t>ショウガイ</t>
    </rPh>
    <rPh sb="5" eb="7">
      <t>ガクシュウ</t>
    </rPh>
    <rPh sb="7" eb="9">
      <t>ジンザイ</t>
    </rPh>
    <phoneticPr fontId="1"/>
  </si>
  <si>
    <t>H9</t>
    <phoneticPr fontId="1"/>
  </si>
  <si>
    <t>興部町教育委員会</t>
    <rPh sb="0" eb="3">
      <t>オコッペチョウ</t>
    </rPh>
    <rPh sb="3" eb="5">
      <t>キョウイク</t>
    </rPh>
    <rPh sb="5" eb="8">
      <t>イインカイ</t>
    </rPh>
    <phoneticPr fontId="1"/>
  </si>
  <si>
    <t>音更町生涯学習リーダーバンク</t>
    <rPh sb="0" eb="3">
      <t>オトフケチョウ</t>
    </rPh>
    <rPh sb="3" eb="5">
      <t>ショウガイ</t>
    </rPh>
    <rPh sb="5" eb="7">
      <t>ガクシュウ</t>
    </rPh>
    <phoneticPr fontId="1"/>
  </si>
  <si>
    <t>S57</t>
    <phoneticPr fontId="1"/>
  </si>
  <si>
    <t>生涯学習課</t>
    <rPh sb="0" eb="2">
      <t>ショウガイ</t>
    </rPh>
    <rPh sb="2" eb="5">
      <t>ガクシュウカ</t>
    </rPh>
    <phoneticPr fontId="1"/>
  </si>
  <si>
    <t>○</t>
    <phoneticPr fontId="1"/>
  </si>
  <si>
    <t>S55</t>
    <phoneticPr fontId="1"/>
  </si>
  <si>
    <t>教育課</t>
    <rPh sb="0" eb="3">
      <t>キョウイクカ</t>
    </rPh>
    <phoneticPr fontId="1"/>
  </si>
  <si>
    <t>まちの先生</t>
    <rPh sb="3" eb="5">
      <t>センセイ</t>
    </rPh>
    <phoneticPr fontId="1"/>
  </si>
  <si>
    <t>H13</t>
    <phoneticPr fontId="1"/>
  </si>
  <si>
    <t>新得町教育委員会</t>
    <rPh sb="0" eb="3">
      <t>シントクチョウ</t>
    </rPh>
    <rPh sb="3" eb="5">
      <t>キョウイク</t>
    </rPh>
    <rPh sb="5" eb="8">
      <t>イインカイ</t>
    </rPh>
    <phoneticPr fontId="1"/>
  </si>
  <si>
    <t>社会教育課</t>
    <rPh sb="0" eb="2">
      <t>シャカイ</t>
    </rPh>
    <rPh sb="2" eb="5">
      <t>キョウイクカ</t>
    </rPh>
    <phoneticPr fontId="1"/>
  </si>
  <si>
    <t>○</t>
    <phoneticPr fontId="1"/>
  </si>
  <si>
    <t>地域指導者人材バンク</t>
    <rPh sb="0" eb="2">
      <t>チイキ</t>
    </rPh>
    <rPh sb="2" eb="5">
      <t>シドウシャ</t>
    </rPh>
    <rPh sb="5" eb="7">
      <t>ジンザイ</t>
    </rPh>
    <phoneticPr fontId="1"/>
  </si>
  <si>
    <t>H15</t>
    <phoneticPr fontId="1"/>
  </si>
  <si>
    <t>芽室町教育委員会</t>
    <rPh sb="0" eb="3">
      <t>メムロチョウ</t>
    </rPh>
    <rPh sb="3" eb="5">
      <t>キョウイク</t>
    </rPh>
    <rPh sb="5" eb="8">
      <t>イインカイ</t>
    </rPh>
    <phoneticPr fontId="1"/>
  </si>
  <si>
    <t>広尾町スポーツ推進指導員協議会</t>
    <rPh sb="0" eb="3">
      <t>ヒロオチョウ</t>
    </rPh>
    <rPh sb="7" eb="9">
      <t>スイシン</t>
    </rPh>
    <rPh sb="9" eb="12">
      <t>シドウイン</t>
    </rPh>
    <rPh sb="12" eb="15">
      <t>キョウギカイ</t>
    </rPh>
    <phoneticPr fontId="1"/>
  </si>
  <si>
    <t>H3</t>
    <phoneticPr fontId="1"/>
  </si>
  <si>
    <t>幕別町生涯学習リーダーバンク</t>
    <rPh sb="0" eb="3">
      <t>マクベツチョウ</t>
    </rPh>
    <rPh sb="3" eb="5">
      <t>ショウガイ</t>
    </rPh>
    <rPh sb="5" eb="7">
      <t>ガクシュウ</t>
    </rPh>
    <phoneticPr fontId="1"/>
  </si>
  <si>
    <t>H12</t>
    <phoneticPr fontId="1"/>
  </si>
  <si>
    <t>幕別町教育委員会</t>
    <rPh sb="0" eb="3">
      <t>マクベツチョウ</t>
    </rPh>
    <rPh sb="3" eb="5">
      <t>キョウイク</t>
    </rPh>
    <rPh sb="5" eb="8">
      <t>イインカイ</t>
    </rPh>
    <phoneticPr fontId="1"/>
  </si>
  <si>
    <t>足寄町スポーツ指導員</t>
    <rPh sb="0" eb="3">
      <t>アショロチョウ</t>
    </rPh>
    <rPh sb="7" eb="10">
      <t>シドウイン</t>
    </rPh>
    <phoneticPr fontId="1"/>
  </si>
  <si>
    <t>S53</t>
    <phoneticPr fontId="1"/>
  </si>
  <si>
    <t>生涯学習室</t>
    <rPh sb="0" eb="2">
      <t>ショウガイ</t>
    </rPh>
    <rPh sb="2" eb="5">
      <t>ガクシュウシツ</t>
    </rPh>
    <phoneticPr fontId="1"/>
  </si>
  <si>
    <t>釧路市スポーツ指導団体</t>
    <rPh sb="0" eb="3">
      <t>クシロシ</t>
    </rPh>
    <rPh sb="7" eb="9">
      <t>シドウ</t>
    </rPh>
    <rPh sb="9" eb="11">
      <t>ダンタイ</t>
    </rPh>
    <phoneticPr fontId="1"/>
  </si>
  <si>
    <t>H20</t>
    <phoneticPr fontId="1"/>
  </si>
  <si>
    <t>スポーツ課</t>
    <rPh sb="4" eb="5">
      <t>カ</t>
    </rPh>
    <phoneticPr fontId="1"/>
  </si>
  <si>
    <t>弟子屈町人材バンク</t>
    <rPh sb="0" eb="4">
      <t>テシカガチョウ</t>
    </rPh>
    <rPh sb="4" eb="6">
      <t>ジンザイ</t>
    </rPh>
    <phoneticPr fontId="1"/>
  </si>
  <si>
    <t>H28</t>
    <phoneticPr fontId="1"/>
  </si>
  <si>
    <t>弟子屈町</t>
    <rPh sb="0" eb="4">
      <t>テシカガチョウ</t>
    </rPh>
    <phoneticPr fontId="1"/>
  </si>
  <si>
    <t>標津町スポーツ指導員</t>
    <rPh sb="0" eb="3">
      <t>シベツチョウ</t>
    </rPh>
    <rPh sb="7" eb="10">
      <t>シドウイン</t>
    </rPh>
    <phoneticPr fontId="1"/>
  </si>
  <si>
    <t>H3</t>
    <phoneticPr fontId="1"/>
  </si>
  <si>
    <t>標津町教育委員会</t>
    <rPh sb="0" eb="3">
      <t>シベツチョウ</t>
    </rPh>
    <rPh sb="3" eb="5">
      <t>キョウイク</t>
    </rPh>
    <rPh sb="5" eb="8">
      <t>イインカイ</t>
    </rPh>
    <phoneticPr fontId="1"/>
  </si>
  <si>
    <t>○</t>
    <phoneticPr fontId="1"/>
  </si>
  <si>
    <t>○</t>
    <phoneticPr fontId="1"/>
  </si>
  <si>
    <t>学びのサポート情報誌
「まなぶっく」</t>
    <phoneticPr fontId="1"/>
  </si>
  <si>
    <t>H21</t>
    <phoneticPr fontId="1"/>
  </si>
  <si>
    <t>富良野市教育委員会</t>
    <phoneticPr fontId="1"/>
  </si>
  <si>
    <t>社会教育課</t>
    <phoneticPr fontId="1"/>
  </si>
  <si>
    <t>○</t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</si>
  <si>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</si>
  <si>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</si>
  <si>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</si>
  <si>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</si>
  <si>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</si>
  <si>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平成30年度</t>
  </si>
  <si>
    <t>平成30年度</t>
    <phoneticPr fontId="1"/>
  </si>
  <si>
    <t>令和2年度</t>
    <rPh sb="0" eb="2">
      <t>レイワ</t>
    </rPh>
    <phoneticPr fontId="1"/>
  </si>
  <si>
    <t>美唄市スポーツ指導者データバンク事業</t>
    <phoneticPr fontId="1"/>
  </si>
  <si>
    <t>教育委員会</t>
    <phoneticPr fontId="1"/>
  </si>
  <si>
    <t>生涯学習課</t>
    <phoneticPr fontId="1"/>
  </si>
  <si>
    <t>スポーツ推進委員</t>
    <phoneticPr fontId="1"/>
  </si>
  <si>
    <t>一般財団法人江別市スポーツ振興財団</t>
    <phoneticPr fontId="1"/>
  </si>
  <si>
    <t>恵庭スポーツ指導者</t>
    <phoneticPr fontId="1"/>
  </si>
  <si>
    <t>新篠津村人材活用登録（sunあい人材バンク）</t>
    <phoneticPr fontId="1"/>
  </si>
  <si>
    <t>生涯学習課（生涯学習プラザ）</t>
    <phoneticPr fontId="1"/>
  </si>
  <si>
    <t>生涯学習係</t>
    <phoneticPr fontId="1"/>
  </si>
  <si>
    <t>生涯学習ボランティアバンク
（うち スポーツ関連のみ)</t>
    <phoneticPr fontId="1"/>
  </si>
  <si>
    <t>H9</t>
    <phoneticPr fontId="1"/>
  </si>
  <si>
    <t>随時</t>
    <rPh sb="0" eb="2">
      <t>ズイジ</t>
    </rPh>
    <phoneticPr fontId="1"/>
  </si>
  <si>
    <t>H2１</t>
    <phoneticPr fontId="1"/>
  </si>
  <si>
    <t>H16（※H24年度末をもって休止中）</t>
    <phoneticPr fontId="1"/>
  </si>
  <si>
    <t>（一財）室蘭市スポーツ協会</t>
    <phoneticPr fontId="1"/>
  </si>
  <si>
    <t>(一財)室蘭市スポーツ協会
生涯スポーツ振興課</t>
    <phoneticPr fontId="1"/>
  </si>
  <si>
    <t>教育委員会
社会教育グループ</t>
    <phoneticPr fontId="1"/>
  </si>
  <si>
    <t>東胆振３町生涯学習リーダーバンク</t>
    <phoneticPr fontId="1"/>
  </si>
  <si>
    <t>H11</t>
    <phoneticPr fontId="1"/>
  </si>
  <si>
    <t>東胆振３町広域　　　　　　交流推進協議会</t>
    <phoneticPr fontId="1"/>
  </si>
  <si>
    <t>教育委員会</t>
    <phoneticPr fontId="1"/>
  </si>
  <si>
    <t>（公財）旭川市スポーツ協会</t>
    <phoneticPr fontId="1"/>
  </si>
  <si>
    <t>遠別町教育委員会
社会教育係</t>
    <phoneticPr fontId="1"/>
  </si>
  <si>
    <t>教育委員会事務局社会教育グループ</t>
    <phoneticPr fontId="1"/>
  </si>
  <si>
    <t>利尻町生涯学習ボランティア</t>
    <rPh sb="0" eb="3">
      <t>リシリチョウ</t>
    </rPh>
    <rPh sb="3" eb="5">
      <t>ショウガイ</t>
    </rPh>
    <rPh sb="5" eb="7">
      <t>ガクシュウ</t>
    </rPh>
    <phoneticPr fontId="1"/>
  </si>
  <si>
    <t>生涯学習本部</t>
    <rPh sb="0" eb="2">
      <t>ショウガイ</t>
    </rPh>
    <rPh sb="2" eb="4">
      <t>ガクシュウ</t>
    </rPh>
    <rPh sb="4" eb="6">
      <t>ホンブ</t>
    </rPh>
    <rPh sb="5" eb="6">
      <t>スイホン</t>
    </rPh>
    <phoneticPr fontId="1"/>
  </si>
  <si>
    <t>大空町生涯学習リーダーネット</t>
    <phoneticPr fontId="1"/>
  </si>
  <si>
    <t>士幌町スポーツ指導委員</t>
    <rPh sb="0" eb="3">
      <t>シホロチョウ</t>
    </rPh>
    <rPh sb="7" eb="9">
      <t>シドウ</t>
    </rPh>
    <rPh sb="9" eb="11">
      <t>イイン</t>
    </rPh>
    <phoneticPr fontId="1"/>
  </si>
  <si>
    <t>H25</t>
    <phoneticPr fontId="1"/>
  </si>
  <si>
    <t>H5</t>
    <phoneticPr fontId="1"/>
  </si>
  <si>
    <t>スポーツ指導員</t>
    <phoneticPr fontId="1"/>
  </si>
  <si>
    <t>S50</t>
    <phoneticPr fontId="1"/>
  </si>
  <si>
    <t>本別町教育委員会</t>
    <phoneticPr fontId="1"/>
  </si>
  <si>
    <t>社会教育課　　　　　スポーツ担当</t>
    <phoneticPr fontId="1"/>
  </si>
  <si>
    <t>生涯学習課
総合体育館</t>
    <phoneticPr fontId="1"/>
  </si>
  <si>
    <t>R3.4.1現在</t>
    <rPh sb="6" eb="8">
      <t>ゲンザイ</t>
    </rPh>
    <phoneticPr fontId="1"/>
  </si>
  <si>
    <t>枝幸町教育委員会</t>
    <rPh sb="0" eb="2">
      <t>エサシ</t>
    </rPh>
    <rPh sb="2" eb="3">
      <t>チョウ</t>
    </rPh>
    <rPh sb="3" eb="5">
      <t>キョウイク</t>
    </rPh>
    <rPh sb="5" eb="8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</si>
</sst>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left" vertical="center" wrapText="1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wrapText="1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57" fontId="5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tabSelected="1" view="pageBreakPreview" zoomScale="60" zoomScaleNormal="60" workbookViewId="0">
      <selection activeCell="Y7" sqref="Y7"/>
    </sheetView>
  </sheetViews>
  <sheetFormatPr defaultColWidth="9" defaultRowHeight="17.25" customHeight="1" x14ac:dyDescent="0.2"/>
  <cols>
    <col min="1" max="1" width="4.08984375" style="1" customWidth="1"/>
    <col min="2" max="2" width="10.08984375" style="1" customWidth="1"/>
    <col min="3" max="3" width="19.26953125" style="1" customWidth="1"/>
    <col min="4" max="5" width="11.6328125" style="1" customWidth="1"/>
    <col min="6" max="6" width="10.08984375" style="1" customWidth="1"/>
    <col min="7" max="7" width="10.6328125" style="1" bestFit="1" customWidth="1"/>
    <col min="8" max="8" width="10.08984375" style="1" customWidth="1"/>
    <col min="9" max="9" width="10.6328125" style="1" bestFit="1" customWidth="1"/>
    <col min="10" max="13" width="7.6328125" style="1" customWidth="1"/>
    <col min="14" max="14" width="2.6328125" style="1" customWidth="1"/>
    <col min="15" max="25" width="5.7265625" style="1" customWidth="1"/>
    <col min="26" max="27" width="7" style="1" customWidth="1"/>
    <col min="28" max="28" width="5.7265625" style="1" bestFit="1" customWidth="1"/>
    <col min="29" max="29" width="5.7265625" style="1" customWidth="1"/>
    <col min="30" max="30" width="5.7265625" style="1" bestFit="1" customWidth="1"/>
    <col min="31" max="35" width="7" style="1" customWidth="1"/>
    <col min="36" max="16384" width="9" style="1"/>
  </cols>
  <sheetData>
    <row r="2" spans="2:14" ht="30.75" customHeight="1" x14ac:dyDescent="0.2">
      <c r="B2" s="49" t="s">
        <v>228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2:14" ht="24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43" t="s">
        <v>419</v>
      </c>
      <c r="M3" s="44"/>
      <c r="N3" s="3"/>
    </row>
    <row r="4" spans="2:14" ht="30" customHeight="1" x14ac:dyDescent="0.2">
      <c r="B4" s="51" t="s">
        <v>64</v>
      </c>
      <c r="C4" s="52"/>
      <c r="D4" s="4"/>
      <c r="E4" s="4"/>
      <c r="F4" s="4"/>
      <c r="G4" s="4"/>
      <c r="H4" s="4"/>
      <c r="I4" s="4"/>
      <c r="J4" s="4"/>
      <c r="K4" s="4"/>
      <c r="L4" s="5"/>
      <c r="M4" s="6"/>
      <c r="N4" s="3"/>
    </row>
    <row r="5" spans="2:14" ht="36" customHeight="1" x14ac:dyDescent="0.2">
      <c r="B5" s="45" t="s">
        <v>42</v>
      </c>
      <c r="C5" s="45" t="s">
        <v>46</v>
      </c>
      <c r="D5" s="48" t="s">
        <v>45</v>
      </c>
      <c r="E5" s="47"/>
      <c r="F5" s="45" t="s">
        <v>3</v>
      </c>
      <c r="G5" s="45"/>
      <c r="H5" s="45"/>
      <c r="I5" s="45"/>
      <c r="J5" s="50" t="s">
        <v>4</v>
      </c>
      <c r="K5" s="50"/>
      <c r="L5" s="45" t="s">
        <v>5</v>
      </c>
      <c r="M5" s="45"/>
    </row>
    <row r="6" spans="2:14" ht="22.5" customHeight="1" x14ac:dyDescent="0.2">
      <c r="B6" s="47"/>
      <c r="C6" s="46"/>
      <c r="D6" s="45"/>
      <c r="E6" s="47"/>
      <c r="F6" s="28" t="s">
        <v>12</v>
      </c>
      <c r="G6" s="28" t="s">
        <v>6</v>
      </c>
      <c r="H6" s="28" t="s">
        <v>7</v>
      </c>
      <c r="I6" s="28" t="s">
        <v>8</v>
      </c>
      <c r="J6" s="28" t="s">
        <v>9</v>
      </c>
      <c r="K6" s="28" t="s">
        <v>10</v>
      </c>
      <c r="L6" s="28" t="s">
        <v>9</v>
      </c>
      <c r="M6" s="28" t="s">
        <v>10</v>
      </c>
    </row>
    <row r="7" spans="2:14" ht="33" customHeight="1" x14ac:dyDescent="0.2">
      <c r="B7" s="45" t="s">
        <v>28</v>
      </c>
      <c r="C7" s="45">
        <f>COUNTA('管内別 '!B7:B54)</f>
        <v>24</v>
      </c>
      <c r="D7" s="45">
        <f>'管内別 '!C55</f>
        <v>5</v>
      </c>
      <c r="E7" s="47"/>
      <c r="F7" s="31" t="s">
        <v>382</v>
      </c>
      <c r="G7" s="30">
        <f>'管内別 '!J55</f>
        <v>142</v>
      </c>
      <c r="H7" s="30">
        <f>'管内別 '!K55</f>
        <v>53</v>
      </c>
      <c r="I7" s="30">
        <f>G7+H7</f>
        <v>195</v>
      </c>
      <c r="J7" s="45">
        <f>'管内別 '!M55</f>
        <v>0</v>
      </c>
      <c r="K7" s="45">
        <f>'管内別 '!N55</f>
        <v>5</v>
      </c>
      <c r="L7" s="45">
        <f>'管内別 '!O55</f>
        <v>0</v>
      </c>
      <c r="M7" s="45">
        <f>'管内別 '!Q55</f>
        <v>16</v>
      </c>
    </row>
    <row r="8" spans="2:14" ht="33" customHeight="1" x14ac:dyDescent="0.2">
      <c r="B8" s="47"/>
      <c r="C8" s="46"/>
      <c r="D8" s="47"/>
      <c r="E8" s="47"/>
      <c r="F8" s="31" t="s">
        <v>383</v>
      </c>
      <c r="G8" s="30">
        <f>'管内別 '!J56</f>
        <v>127</v>
      </c>
      <c r="H8" s="30">
        <f>'管内別 '!K56</f>
        <v>52</v>
      </c>
      <c r="I8" s="30">
        <f>G8+H8</f>
        <v>179</v>
      </c>
      <c r="J8" s="47"/>
      <c r="K8" s="47"/>
      <c r="L8" s="47"/>
      <c r="M8" s="47"/>
    </row>
    <row r="9" spans="2:14" ht="33" customHeight="1" x14ac:dyDescent="0.2">
      <c r="B9" s="45" t="s">
        <v>18</v>
      </c>
      <c r="C9" s="45">
        <f>COUNTA('管内別 '!B61:B76)</f>
        <v>8</v>
      </c>
      <c r="D9" s="45">
        <f>'管内別 '!C77</f>
        <v>3</v>
      </c>
      <c r="E9" s="47"/>
      <c r="F9" s="31" t="s">
        <v>382</v>
      </c>
      <c r="G9" s="30">
        <f>'管内別 '!J77</f>
        <v>29</v>
      </c>
      <c r="H9" s="30">
        <f>'管内別 '!K77</f>
        <v>39</v>
      </c>
      <c r="I9" s="30">
        <f t="shared" ref="I9:I36" si="0">G9+H9</f>
        <v>68</v>
      </c>
      <c r="J9" s="45">
        <f>'管内別 '!M77</f>
        <v>1</v>
      </c>
      <c r="K9" s="45">
        <f>'管内別 '!N77</f>
        <v>2</v>
      </c>
      <c r="L9" s="45">
        <f>'管内別 '!O77</f>
        <v>0</v>
      </c>
      <c r="M9" s="45">
        <f>'管内別 '!Q77</f>
        <v>5</v>
      </c>
    </row>
    <row r="10" spans="2:14" ht="33" customHeight="1" x14ac:dyDescent="0.2">
      <c r="B10" s="47"/>
      <c r="C10" s="46"/>
      <c r="D10" s="47"/>
      <c r="E10" s="47"/>
      <c r="F10" s="31" t="s">
        <v>383</v>
      </c>
      <c r="G10" s="30">
        <f>'管内別 '!J78</f>
        <v>13</v>
      </c>
      <c r="H10" s="30">
        <f>'管内別 '!K78</f>
        <v>29</v>
      </c>
      <c r="I10" s="30">
        <f t="shared" si="0"/>
        <v>42</v>
      </c>
      <c r="J10" s="47"/>
      <c r="K10" s="47"/>
      <c r="L10" s="47"/>
      <c r="M10" s="47"/>
    </row>
    <row r="11" spans="2:14" ht="33" customHeight="1" x14ac:dyDescent="0.2">
      <c r="B11" s="45" t="s">
        <v>24</v>
      </c>
      <c r="C11" s="45">
        <f>COUNTA('管内別 '!B83:B122)</f>
        <v>20</v>
      </c>
      <c r="D11" s="45">
        <f>'管内別 '!C123</f>
        <v>5</v>
      </c>
      <c r="E11" s="47"/>
      <c r="F11" s="31" t="s">
        <v>382</v>
      </c>
      <c r="G11" s="30">
        <f>'管内別 '!J123</f>
        <v>322</v>
      </c>
      <c r="H11" s="30">
        <f>'管内別 '!K123</f>
        <v>83</v>
      </c>
      <c r="I11" s="30">
        <f t="shared" ref="I11:I16" si="1">G11+H11</f>
        <v>405</v>
      </c>
      <c r="J11" s="45">
        <f>'管内別 '!M123</f>
        <v>0</v>
      </c>
      <c r="K11" s="45">
        <f>'管内別 '!N123</f>
        <v>5</v>
      </c>
      <c r="L11" s="45">
        <f>'管内別 '!O123</f>
        <v>1</v>
      </c>
      <c r="M11" s="45">
        <f>'管内別 '!Q123</f>
        <v>12</v>
      </c>
    </row>
    <row r="12" spans="2:14" ht="33" customHeight="1" x14ac:dyDescent="0.2">
      <c r="B12" s="47"/>
      <c r="C12" s="46"/>
      <c r="D12" s="47"/>
      <c r="E12" s="47"/>
      <c r="F12" s="31" t="s">
        <v>383</v>
      </c>
      <c r="G12" s="30">
        <f>'管内別 '!J124</f>
        <v>145</v>
      </c>
      <c r="H12" s="30">
        <f>'管内別 '!K124</f>
        <v>37</v>
      </c>
      <c r="I12" s="30">
        <f t="shared" si="1"/>
        <v>182</v>
      </c>
      <c r="J12" s="47"/>
      <c r="K12" s="47"/>
      <c r="L12" s="47"/>
      <c r="M12" s="47"/>
    </row>
    <row r="13" spans="2:14" ht="33" customHeight="1" x14ac:dyDescent="0.2">
      <c r="B13" s="45" t="s">
        <v>33</v>
      </c>
      <c r="C13" s="45">
        <f>COUNTA('管内別 '!B129:B150)</f>
        <v>11</v>
      </c>
      <c r="D13" s="45">
        <f>'管内別 '!C151</f>
        <v>5</v>
      </c>
      <c r="E13" s="47"/>
      <c r="F13" s="31" t="s">
        <v>382</v>
      </c>
      <c r="G13" s="30">
        <f>'管内別 '!J151</f>
        <v>65</v>
      </c>
      <c r="H13" s="30">
        <f>'管内別 '!K151</f>
        <v>39</v>
      </c>
      <c r="I13" s="30">
        <f t="shared" si="1"/>
        <v>104</v>
      </c>
      <c r="J13" s="45">
        <f>'管内別 '!M151</f>
        <v>0</v>
      </c>
      <c r="K13" s="45">
        <f>'管内別 '!N151</f>
        <v>4</v>
      </c>
      <c r="L13" s="45">
        <f>'管内別 '!O151</f>
        <v>0</v>
      </c>
      <c r="M13" s="45">
        <f>'管内別 '!Q151</f>
        <v>7</v>
      </c>
    </row>
    <row r="14" spans="2:14" ht="33" customHeight="1" x14ac:dyDescent="0.2">
      <c r="B14" s="47"/>
      <c r="C14" s="46"/>
      <c r="D14" s="47"/>
      <c r="E14" s="47"/>
      <c r="F14" s="31" t="s">
        <v>383</v>
      </c>
      <c r="G14" s="30">
        <f>'管内別 '!J152</f>
        <v>9</v>
      </c>
      <c r="H14" s="30">
        <f>'管内別 '!K152</f>
        <v>1</v>
      </c>
      <c r="I14" s="30">
        <f t="shared" si="1"/>
        <v>10</v>
      </c>
      <c r="J14" s="47"/>
      <c r="K14" s="47"/>
      <c r="L14" s="47"/>
      <c r="M14" s="47"/>
    </row>
    <row r="15" spans="2:14" ht="33" customHeight="1" x14ac:dyDescent="0.2">
      <c r="B15" s="45" t="s">
        <v>41</v>
      </c>
      <c r="C15" s="45">
        <f>COUNTA('管内別 '!B157:B170)</f>
        <v>7</v>
      </c>
      <c r="D15" s="45">
        <f>'管内別 '!C171</f>
        <v>0</v>
      </c>
      <c r="E15" s="47"/>
      <c r="F15" s="31" t="s">
        <v>382</v>
      </c>
      <c r="G15" s="30">
        <f>'管内別 '!J171</f>
        <v>11</v>
      </c>
      <c r="H15" s="30">
        <f>'管内別 '!K171</f>
        <v>6</v>
      </c>
      <c r="I15" s="30">
        <f t="shared" si="1"/>
        <v>17</v>
      </c>
      <c r="J15" s="45">
        <f>'管内別 '!M171</f>
        <v>0</v>
      </c>
      <c r="K15" s="45">
        <f>'管内別 '!N171</f>
        <v>0</v>
      </c>
      <c r="L15" s="45">
        <f>'管内別 '!O171</f>
        <v>0</v>
      </c>
      <c r="M15" s="45">
        <f>'管内別 '!Q171</f>
        <v>5</v>
      </c>
    </row>
    <row r="16" spans="2:14" ht="33" customHeight="1" x14ac:dyDescent="0.2">
      <c r="B16" s="47"/>
      <c r="C16" s="46"/>
      <c r="D16" s="47"/>
      <c r="E16" s="47"/>
      <c r="F16" s="31" t="s">
        <v>383</v>
      </c>
      <c r="G16" s="30">
        <f>'管内別 '!J172</f>
        <v>0</v>
      </c>
      <c r="H16" s="30">
        <f>'管内別 '!K172</f>
        <v>0</v>
      </c>
      <c r="I16" s="30">
        <f t="shared" si="1"/>
        <v>0</v>
      </c>
      <c r="J16" s="47"/>
      <c r="K16" s="47"/>
      <c r="L16" s="47"/>
      <c r="M16" s="47"/>
    </row>
    <row r="17" spans="2:13" ht="33" customHeight="1" x14ac:dyDescent="0.2">
      <c r="B17" s="45" t="s">
        <v>43</v>
      </c>
      <c r="C17" s="45">
        <f>COUNTA('管内別 '!B177:B198)</f>
        <v>11</v>
      </c>
      <c r="D17" s="45">
        <f>'管内別 '!C199</f>
        <v>1</v>
      </c>
      <c r="E17" s="47"/>
      <c r="F17" s="31" t="s">
        <v>382</v>
      </c>
      <c r="G17" s="30">
        <f>'管内別 '!J199</f>
        <v>73</v>
      </c>
      <c r="H17" s="30">
        <f>'管内別 '!K199</f>
        <v>94</v>
      </c>
      <c r="I17" s="30">
        <f t="shared" si="0"/>
        <v>167</v>
      </c>
      <c r="J17" s="45">
        <f>'管内別 '!M199</f>
        <v>1</v>
      </c>
      <c r="K17" s="45">
        <f>'管内別 '!N199</f>
        <v>0</v>
      </c>
      <c r="L17" s="45">
        <f>'管内別 '!O199</f>
        <v>0</v>
      </c>
      <c r="M17" s="45">
        <f>'管内別 '!Q199</f>
        <v>10</v>
      </c>
    </row>
    <row r="18" spans="2:13" ht="33" customHeight="1" x14ac:dyDescent="0.2">
      <c r="B18" s="47"/>
      <c r="C18" s="46"/>
      <c r="D18" s="47"/>
      <c r="E18" s="47"/>
      <c r="F18" s="31" t="s">
        <v>383</v>
      </c>
      <c r="G18" s="30">
        <f>'管内別 '!J200</f>
        <v>53</v>
      </c>
      <c r="H18" s="30">
        <f>'管内別 '!K200</f>
        <v>67</v>
      </c>
      <c r="I18" s="30">
        <f t="shared" si="0"/>
        <v>120</v>
      </c>
      <c r="J18" s="47"/>
      <c r="K18" s="47"/>
      <c r="L18" s="47"/>
      <c r="M18" s="47"/>
    </row>
    <row r="19" spans="2:13" ht="33" customHeight="1" x14ac:dyDescent="0.2">
      <c r="B19" s="45" t="s">
        <v>23</v>
      </c>
      <c r="C19" s="45">
        <f>COUNTA('管内別 '!B205:B218)</f>
        <v>7</v>
      </c>
      <c r="D19" s="45">
        <f>'管内別 '!C219</f>
        <v>0</v>
      </c>
      <c r="E19" s="47"/>
      <c r="F19" s="31" t="s">
        <v>382</v>
      </c>
      <c r="G19" s="30">
        <f>'管内別 '!J219</f>
        <v>0</v>
      </c>
      <c r="H19" s="30">
        <f>'管内別 '!K219</f>
        <v>0</v>
      </c>
      <c r="I19" s="30">
        <f t="shared" si="0"/>
        <v>0</v>
      </c>
      <c r="J19" s="45">
        <f>'管内別 '!M219</f>
        <v>0</v>
      </c>
      <c r="K19" s="45">
        <f>'管内別 '!N219</f>
        <v>0</v>
      </c>
      <c r="L19" s="45">
        <f>'管内別 '!O219</f>
        <v>0</v>
      </c>
      <c r="M19" s="45">
        <f>'管内別 '!Q219</f>
        <v>7</v>
      </c>
    </row>
    <row r="20" spans="2:13" ht="33" customHeight="1" x14ac:dyDescent="0.2">
      <c r="B20" s="47"/>
      <c r="C20" s="46"/>
      <c r="D20" s="47"/>
      <c r="E20" s="47"/>
      <c r="F20" s="31" t="s">
        <v>383</v>
      </c>
      <c r="G20" s="30">
        <f>'管内別 '!J220</f>
        <v>0</v>
      </c>
      <c r="H20" s="30">
        <f>'管内別 '!K220</f>
        <v>0</v>
      </c>
      <c r="I20" s="30">
        <f t="shared" si="0"/>
        <v>0</v>
      </c>
      <c r="J20" s="47"/>
      <c r="K20" s="47"/>
      <c r="L20" s="47"/>
      <c r="M20" s="47"/>
    </row>
    <row r="21" spans="2:13" ht="33" customHeight="1" x14ac:dyDescent="0.2">
      <c r="B21" s="45" t="s">
        <v>44</v>
      </c>
      <c r="C21" s="45">
        <f>COUNTA('管内別 '!B225:B270)</f>
        <v>23</v>
      </c>
      <c r="D21" s="45">
        <f>'管内別 '!C271</f>
        <v>5</v>
      </c>
      <c r="E21" s="47"/>
      <c r="F21" s="31" t="s">
        <v>382</v>
      </c>
      <c r="G21" s="30">
        <f>'管内別 '!J271</f>
        <v>117</v>
      </c>
      <c r="H21" s="30">
        <f>'管内別 '!K271</f>
        <v>65</v>
      </c>
      <c r="I21" s="30">
        <f t="shared" si="0"/>
        <v>182</v>
      </c>
      <c r="J21" s="45">
        <f>'管内別 '!M271</f>
        <v>0</v>
      </c>
      <c r="K21" s="45">
        <f>'管内別 '!N271</f>
        <v>6</v>
      </c>
      <c r="L21" s="45">
        <f>'管内別 '!O271</f>
        <v>0</v>
      </c>
      <c r="M21" s="45">
        <f>'管内別 '!Q271</f>
        <v>18</v>
      </c>
    </row>
    <row r="22" spans="2:13" ht="33" customHeight="1" x14ac:dyDescent="0.2">
      <c r="B22" s="47"/>
      <c r="C22" s="46"/>
      <c r="D22" s="47"/>
      <c r="E22" s="47"/>
      <c r="F22" s="31" t="s">
        <v>383</v>
      </c>
      <c r="G22" s="30">
        <f>'管内別 '!J272</f>
        <v>111</v>
      </c>
      <c r="H22" s="30">
        <f>'管内別 '!K272</f>
        <v>58</v>
      </c>
      <c r="I22" s="30">
        <f t="shared" si="0"/>
        <v>169</v>
      </c>
      <c r="J22" s="47"/>
      <c r="K22" s="47"/>
      <c r="L22" s="47"/>
      <c r="M22" s="47"/>
    </row>
    <row r="23" spans="2:13" ht="33" customHeight="1" x14ac:dyDescent="0.2">
      <c r="B23" s="45" t="s">
        <v>40</v>
      </c>
      <c r="C23" s="45">
        <f>COUNTA('管内別 '!B277:B292)</f>
        <v>8</v>
      </c>
      <c r="D23" s="45">
        <f>'管内別 '!C293</f>
        <v>3</v>
      </c>
      <c r="E23" s="47"/>
      <c r="F23" s="31" t="s">
        <v>382</v>
      </c>
      <c r="G23" s="30">
        <f>'管内別 '!J293</f>
        <v>26</v>
      </c>
      <c r="H23" s="30">
        <f>'管内別 '!K293</f>
        <v>9</v>
      </c>
      <c r="I23" s="30">
        <f t="shared" si="0"/>
        <v>35</v>
      </c>
      <c r="J23" s="45">
        <f>'管内別 '!M293</f>
        <v>0</v>
      </c>
      <c r="K23" s="45">
        <f>'管内別 '!N293</f>
        <v>4</v>
      </c>
      <c r="L23" s="45">
        <f>'管内別 '!O293</f>
        <v>0</v>
      </c>
      <c r="M23" s="45">
        <f>'管内別 '!Q293</f>
        <v>5</v>
      </c>
    </row>
    <row r="24" spans="2:13" ht="33" customHeight="1" x14ac:dyDescent="0.2">
      <c r="B24" s="47"/>
      <c r="C24" s="46"/>
      <c r="D24" s="47"/>
      <c r="E24" s="47"/>
      <c r="F24" s="31" t="s">
        <v>383</v>
      </c>
      <c r="G24" s="30">
        <f>'管内別 '!J294</f>
        <v>25</v>
      </c>
      <c r="H24" s="30">
        <f>'管内別 '!K294</f>
        <v>8</v>
      </c>
      <c r="I24" s="30">
        <f t="shared" si="0"/>
        <v>33</v>
      </c>
      <c r="J24" s="47"/>
      <c r="K24" s="47"/>
      <c r="L24" s="47"/>
      <c r="M24" s="47"/>
    </row>
    <row r="25" spans="2:13" ht="33" customHeight="1" x14ac:dyDescent="0.2">
      <c r="B25" s="45" t="s">
        <v>29</v>
      </c>
      <c r="C25" s="45">
        <f>COUNTA('管内別 '!B299:B318)</f>
        <v>10</v>
      </c>
      <c r="D25" s="45">
        <f>'管内別 '!C319</f>
        <v>2</v>
      </c>
      <c r="E25" s="47"/>
      <c r="F25" s="31" t="s">
        <v>382</v>
      </c>
      <c r="G25" s="30">
        <f>'管内別 '!J319</f>
        <v>28</v>
      </c>
      <c r="H25" s="30">
        <f>'管内別 '!K319</f>
        <v>10</v>
      </c>
      <c r="I25" s="30">
        <f t="shared" si="0"/>
        <v>38</v>
      </c>
      <c r="J25" s="45">
        <f>'管内別 '!M319</f>
        <v>0</v>
      </c>
      <c r="K25" s="45">
        <f>'管内別 '!N319</f>
        <v>3</v>
      </c>
      <c r="L25" s="45">
        <f>'管内別 '!O319</f>
        <v>0</v>
      </c>
      <c r="M25" s="45">
        <f>'管内別 '!Q319</f>
        <v>7</v>
      </c>
    </row>
    <row r="26" spans="2:13" ht="33" customHeight="1" x14ac:dyDescent="0.2">
      <c r="B26" s="47"/>
      <c r="C26" s="46"/>
      <c r="D26" s="47"/>
      <c r="E26" s="47"/>
      <c r="F26" s="31" t="s">
        <v>383</v>
      </c>
      <c r="G26" s="30">
        <f>'管内別 '!J320</f>
        <v>25</v>
      </c>
      <c r="H26" s="30">
        <f>'管内別 '!K320</f>
        <v>9</v>
      </c>
      <c r="I26" s="30">
        <f t="shared" si="0"/>
        <v>34</v>
      </c>
      <c r="J26" s="47"/>
      <c r="K26" s="47"/>
      <c r="L26" s="47"/>
      <c r="M26" s="47"/>
    </row>
    <row r="27" spans="2:13" ht="33" customHeight="1" x14ac:dyDescent="0.2">
      <c r="B27" s="45" t="s">
        <v>80</v>
      </c>
      <c r="C27" s="45">
        <f>COUNTA('管内別 '!B325:B360)</f>
        <v>18</v>
      </c>
      <c r="D27" s="45">
        <f>'管内別 '!C361</f>
        <v>2</v>
      </c>
      <c r="E27" s="47"/>
      <c r="F27" s="31" t="s">
        <v>382</v>
      </c>
      <c r="G27" s="30">
        <f>'管内別 '!J361</f>
        <v>73</v>
      </c>
      <c r="H27" s="30">
        <f>'管内別 '!K361</f>
        <v>102</v>
      </c>
      <c r="I27" s="30">
        <f t="shared" si="0"/>
        <v>175</v>
      </c>
      <c r="J27" s="45">
        <f>'管内別 '!M361</f>
        <v>0</v>
      </c>
      <c r="K27" s="45">
        <f>'管内別 '!N361</f>
        <v>2</v>
      </c>
      <c r="L27" s="45">
        <f>'管内別 '!O361</f>
        <v>0</v>
      </c>
      <c r="M27" s="45">
        <f>'管内別 '!Q361</f>
        <v>14</v>
      </c>
    </row>
    <row r="28" spans="2:13" ht="33" customHeight="1" x14ac:dyDescent="0.2">
      <c r="B28" s="47"/>
      <c r="C28" s="46"/>
      <c r="D28" s="47"/>
      <c r="E28" s="47"/>
      <c r="F28" s="31" t="s">
        <v>383</v>
      </c>
      <c r="G28" s="30">
        <f>'管内別 '!J362</f>
        <v>13</v>
      </c>
      <c r="H28" s="30">
        <f>'管内別 '!K362</f>
        <v>11</v>
      </c>
      <c r="I28" s="30">
        <f t="shared" si="0"/>
        <v>24</v>
      </c>
      <c r="J28" s="47"/>
      <c r="K28" s="47"/>
      <c r="L28" s="47"/>
      <c r="M28" s="47"/>
    </row>
    <row r="29" spans="2:13" ht="33" customHeight="1" x14ac:dyDescent="0.2">
      <c r="B29" s="45" t="s">
        <v>36</v>
      </c>
      <c r="C29" s="45">
        <f>COUNTA('管内別 '!B367:B404)</f>
        <v>19</v>
      </c>
      <c r="D29" s="45">
        <f>'管内別 '!C405</f>
        <v>8</v>
      </c>
      <c r="E29" s="47"/>
      <c r="F29" s="31" t="s">
        <v>382</v>
      </c>
      <c r="G29" s="30">
        <f>'管内別 '!J405</f>
        <v>176</v>
      </c>
      <c r="H29" s="30">
        <f>'管内別 '!K405</f>
        <v>73</v>
      </c>
      <c r="I29" s="30">
        <f>G29+H29</f>
        <v>249</v>
      </c>
      <c r="J29" s="45">
        <f>'管内別 '!M405</f>
        <v>1</v>
      </c>
      <c r="K29" s="45">
        <f>'管内別 '!N405</f>
        <v>7</v>
      </c>
      <c r="L29" s="45">
        <f>'管内別 '!O405</f>
        <v>0</v>
      </c>
      <c r="M29" s="45">
        <f>'管内別 '!Q405</f>
        <v>13</v>
      </c>
    </row>
    <row r="30" spans="2:13" ht="33" customHeight="1" x14ac:dyDescent="0.2">
      <c r="B30" s="47"/>
      <c r="C30" s="46"/>
      <c r="D30" s="47"/>
      <c r="E30" s="47"/>
      <c r="F30" s="31" t="s">
        <v>383</v>
      </c>
      <c r="G30" s="30">
        <f>'管内別 '!J406</f>
        <v>153</v>
      </c>
      <c r="H30" s="30">
        <f>'管内別 '!K406</f>
        <v>54</v>
      </c>
      <c r="I30" s="30">
        <f t="shared" si="0"/>
        <v>207</v>
      </c>
      <c r="J30" s="47"/>
      <c r="K30" s="47"/>
      <c r="L30" s="47"/>
      <c r="M30" s="47"/>
    </row>
    <row r="31" spans="2:13" ht="33" customHeight="1" x14ac:dyDescent="0.2">
      <c r="B31" s="45" t="s">
        <v>37</v>
      </c>
      <c r="C31" s="45">
        <f>COUNTA('管内別 '!B411:B426)</f>
        <v>8</v>
      </c>
      <c r="D31" s="45">
        <f>'管内別 '!C427</f>
        <v>2</v>
      </c>
      <c r="E31" s="47"/>
      <c r="F31" s="31" t="s">
        <v>382</v>
      </c>
      <c r="G31" s="30">
        <f>'管内別 '!J427</f>
        <v>6</v>
      </c>
      <c r="H31" s="30">
        <f>'管内別 '!K427</f>
        <v>3</v>
      </c>
      <c r="I31" s="30">
        <v>873</v>
      </c>
      <c r="J31" s="45">
        <f>'管内別 '!M427</f>
        <v>0</v>
      </c>
      <c r="K31" s="45">
        <f>'管内別 '!N427</f>
        <v>2</v>
      </c>
      <c r="L31" s="45">
        <f>'管内別 '!O427</f>
        <v>0</v>
      </c>
      <c r="M31" s="45">
        <f>'管内別 '!Q427</f>
        <v>7</v>
      </c>
    </row>
    <row r="32" spans="2:13" ht="33" customHeight="1" x14ac:dyDescent="0.2">
      <c r="B32" s="47"/>
      <c r="C32" s="46"/>
      <c r="D32" s="47"/>
      <c r="E32" s="47"/>
      <c r="F32" s="31" t="s">
        <v>383</v>
      </c>
      <c r="G32" s="30">
        <f>'管内別 '!J428</f>
        <v>3</v>
      </c>
      <c r="H32" s="30">
        <f>'管内別 '!K428</f>
        <v>2</v>
      </c>
      <c r="I32" s="30">
        <f>G32+H32</f>
        <v>5</v>
      </c>
      <c r="J32" s="47"/>
      <c r="K32" s="47"/>
      <c r="L32" s="47"/>
      <c r="M32" s="47"/>
    </row>
    <row r="33" spans="2:13" ht="33" customHeight="1" x14ac:dyDescent="0.2">
      <c r="B33" s="45" t="s">
        <v>38</v>
      </c>
      <c r="C33" s="45">
        <f>COUNTA('管内別 '!B433:B442)</f>
        <v>5</v>
      </c>
      <c r="D33" s="45">
        <f>'管内別 '!C443</f>
        <v>1</v>
      </c>
      <c r="E33" s="47"/>
      <c r="F33" s="31" t="s">
        <v>382</v>
      </c>
      <c r="G33" s="30">
        <f>'管内別 '!J443</f>
        <v>31</v>
      </c>
      <c r="H33" s="30">
        <f>'管内別 '!K443</f>
        <v>5</v>
      </c>
      <c r="I33" s="30">
        <f t="shared" si="0"/>
        <v>36</v>
      </c>
      <c r="J33" s="45">
        <f>'管内別 '!M443</f>
        <v>0</v>
      </c>
      <c r="K33" s="45">
        <f>'管内別 '!N443</f>
        <v>1</v>
      </c>
      <c r="L33" s="45">
        <f>'管内別 '!O443</f>
        <v>0</v>
      </c>
      <c r="M33" s="45">
        <f>'管内別 '!Q443</f>
        <v>4</v>
      </c>
    </row>
    <row r="34" spans="2:13" ht="33" customHeight="1" x14ac:dyDescent="0.2">
      <c r="B34" s="47"/>
      <c r="C34" s="46"/>
      <c r="D34" s="47"/>
      <c r="E34" s="47"/>
      <c r="F34" s="31" t="s">
        <v>383</v>
      </c>
      <c r="G34" s="30">
        <f>'管内別 '!J444</f>
        <v>29</v>
      </c>
      <c r="H34" s="30">
        <f>'管内別 '!K444</f>
        <v>4</v>
      </c>
      <c r="I34" s="30">
        <f t="shared" si="0"/>
        <v>33</v>
      </c>
      <c r="J34" s="47"/>
      <c r="K34" s="47"/>
      <c r="L34" s="47"/>
      <c r="M34" s="47"/>
    </row>
    <row r="35" spans="2:13" ht="33" customHeight="1" x14ac:dyDescent="0.2">
      <c r="B35" s="45" t="s">
        <v>39</v>
      </c>
      <c r="C35" s="45">
        <f>SUM(C7:C34)</f>
        <v>179</v>
      </c>
      <c r="D35" s="45">
        <f>SUM(D7:E34)</f>
        <v>42</v>
      </c>
      <c r="E35" s="47"/>
      <c r="F35" s="31" t="s">
        <v>382</v>
      </c>
      <c r="G35" s="30">
        <f>SUM(G9,G17,G19,G11,G7,G21,G23,G25,G27,G13,G15,G29,G31,G33)</f>
        <v>1099</v>
      </c>
      <c r="H35" s="30">
        <f>SUM(H9,H17,H19,H11,H7,H21,H23,H25,H27,H13,H15,H29,H31,H33)</f>
        <v>581</v>
      </c>
      <c r="I35" s="30">
        <f t="shared" si="0"/>
        <v>1680</v>
      </c>
      <c r="J35" s="45">
        <f>SUM(J7:J34)</f>
        <v>3</v>
      </c>
      <c r="K35" s="45">
        <f>SUM(K7:K34)</f>
        <v>41</v>
      </c>
      <c r="L35" s="45">
        <f>SUM(L7:L34)</f>
        <v>1</v>
      </c>
      <c r="M35" s="45">
        <f>SUM(M7:M34)</f>
        <v>130</v>
      </c>
    </row>
    <row r="36" spans="2:13" ht="33" customHeight="1" x14ac:dyDescent="0.2">
      <c r="B36" s="47"/>
      <c r="C36" s="46"/>
      <c r="D36" s="47"/>
      <c r="E36" s="47"/>
      <c r="F36" s="31" t="s">
        <v>383</v>
      </c>
      <c r="G36" s="30">
        <f>SUM(G10,G18,G20,G12,G8,G22,G24,G26,G28,G14,G16,G30,G32,G34)</f>
        <v>706</v>
      </c>
      <c r="H36" s="30">
        <f>SUM(H10,H18,H20,H12,H8,H22,H24,H26,H28,H14,H16,H30,H32,H34)</f>
        <v>332</v>
      </c>
      <c r="I36" s="30">
        <f t="shared" si="0"/>
        <v>1038</v>
      </c>
      <c r="J36" s="47"/>
      <c r="K36" s="47"/>
      <c r="L36" s="47"/>
      <c r="M36" s="47"/>
    </row>
    <row r="37" spans="2:13" ht="28.5" customHeight="1" x14ac:dyDescent="0.2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</sheetData>
  <mergeCells count="115">
    <mergeCell ref="B4:C4"/>
    <mergeCell ref="B15:B16"/>
    <mergeCell ref="D15:E16"/>
    <mergeCell ref="J15:J16"/>
    <mergeCell ref="K7:K8"/>
    <mergeCell ref="B11:B12"/>
    <mergeCell ref="B13:B14"/>
    <mergeCell ref="D13:E14"/>
    <mergeCell ref="D7:E8"/>
    <mergeCell ref="B9:B10"/>
    <mergeCell ref="C7:C8"/>
    <mergeCell ref="D11:E12"/>
    <mergeCell ref="C15:C16"/>
    <mergeCell ref="D9:E10"/>
    <mergeCell ref="M7:M8"/>
    <mergeCell ref="L7:L8"/>
    <mergeCell ref="M27:M28"/>
    <mergeCell ref="M25:M26"/>
    <mergeCell ref="M23:M24"/>
    <mergeCell ref="J7:J8"/>
    <mergeCell ref="M15:M16"/>
    <mergeCell ref="L9:L10"/>
    <mergeCell ref="M9:M10"/>
    <mergeCell ref="L11:L12"/>
    <mergeCell ref="J21:J22"/>
    <mergeCell ref="M11:M12"/>
    <mergeCell ref="J11:J12"/>
    <mergeCell ref="K11:K12"/>
    <mergeCell ref="K9:K10"/>
    <mergeCell ref="J9:J10"/>
    <mergeCell ref="L35:L36"/>
    <mergeCell ref="M35:M36"/>
    <mergeCell ref="K15:K16"/>
    <mergeCell ref="K13:K14"/>
    <mergeCell ref="L13:L14"/>
    <mergeCell ref="M13:M14"/>
    <mergeCell ref="K29:K30"/>
    <mergeCell ref="K31:K32"/>
    <mergeCell ref="L15:L16"/>
    <mergeCell ref="K27:K28"/>
    <mergeCell ref="L21:L22"/>
    <mergeCell ref="K17:K18"/>
    <mergeCell ref="B25:B26"/>
    <mergeCell ref="B23:B24"/>
    <mergeCell ref="C23:C24"/>
    <mergeCell ref="D23:E24"/>
    <mergeCell ref="J23:J24"/>
    <mergeCell ref="L27:L28"/>
    <mergeCell ref="B27:B28"/>
    <mergeCell ref="D27:E28"/>
    <mergeCell ref="K23:K24"/>
    <mergeCell ref="J27:J28"/>
    <mergeCell ref="L23:L24"/>
    <mergeCell ref="B2:M2"/>
    <mergeCell ref="L5:M5"/>
    <mergeCell ref="C13:C14"/>
    <mergeCell ref="C27:C28"/>
    <mergeCell ref="B21:B22"/>
    <mergeCell ref="M21:M22"/>
    <mergeCell ref="J5:K5"/>
    <mergeCell ref="C17:C18"/>
    <mergeCell ref="K19:K20"/>
    <mergeCell ref="M17:M18"/>
    <mergeCell ref="J17:J18"/>
    <mergeCell ref="L17:L18"/>
    <mergeCell ref="M19:M20"/>
    <mergeCell ref="J19:J20"/>
    <mergeCell ref="J13:J14"/>
    <mergeCell ref="L19:L20"/>
    <mergeCell ref="D25:E26"/>
    <mergeCell ref="B7:B8"/>
    <mergeCell ref="K25:K26"/>
    <mergeCell ref="L25:L26"/>
    <mergeCell ref="J25:J26"/>
    <mergeCell ref="D17:E18"/>
    <mergeCell ref="K21:K22"/>
    <mergeCell ref="C21:C22"/>
    <mergeCell ref="C33:C34"/>
    <mergeCell ref="J35:J36"/>
    <mergeCell ref="K35:K36"/>
    <mergeCell ref="B35:B36"/>
    <mergeCell ref="C35:C36"/>
    <mergeCell ref="D35:E36"/>
    <mergeCell ref="C31:C32"/>
    <mergeCell ref="B29:B30"/>
    <mergeCell ref="D29:E30"/>
    <mergeCell ref="J29:J30"/>
    <mergeCell ref="B31:B32"/>
    <mergeCell ref="D31:E32"/>
    <mergeCell ref="J31:J32"/>
    <mergeCell ref="C29:C30"/>
    <mergeCell ref="B37:M37"/>
    <mergeCell ref="L3:M3"/>
    <mergeCell ref="C5:C6"/>
    <mergeCell ref="C9:C10"/>
    <mergeCell ref="M33:M34"/>
    <mergeCell ref="L33:L34"/>
    <mergeCell ref="M31:M32"/>
    <mergeCell ref="L31:L32"/>
    <mergeCell ref="M29:M30"/>
    <mergeCell ref="L29:L30"/>
    <mergeCell ref="B5:B6"/>
    <mergeCell ref="D5:E6"/>
    <mergeCell ref="F5:I5"/>
    <mergeCell ref="C25:C26"/>
    <mergeCell ref="D21:E22"/>
    <mergeCell ref="C11:C12"/>
    <mergeCell ref="B17:B18"/>
    <mergeCell ref="C19:C20"/>
    <mergeCell ref="B19:B20"/>
    <mergeCell ref="D19:E20"/>
    <mergeCell ref="B33:B34"/>
    <mergeCell ref="D33:E34"/>
    <mergeCell ref="J33:J34"/>
    <mergeCell ref="K33:K34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5" firstPageNumber="2" fitToHeight="15" orientation="portrait" blackAndWhite="1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U445"/>
  <sheetViews>
    <sheetView showZeros="0" view="pageBreakPreview" zoomScale="65" zoomScaleNormal="65" zoomScaleSheetLayoutView="65" workbookViewId="0">
      <pane ySplit="6" topLeftCell="A299" activePane="bottomLeft" state="frozen"/>
      <selection pane="bottomLeft" activeCell="Y306" sqref="X306:Y306"/>
    </sheetView>
  </sheetViews>
  <sheetFormatPr defaultColWidth="9" defaultRowHeight="17.25" customHeight="1" x14ac:dyDescent="0.2"/>
  <cols>
    <col min="1" max="1" width="3.453125" style="1" customWidth="1"/>
    <col min="2" max="2" width="11.6328125" style="11" customWidth="1"/>
    <col min="3" max="5" width="11.6328125" style="35" customWidth="1"/>
    <col min="6" max="6" width="12.6328125" style="35" customWidth="1"/>
    <col min="7" max="7" width="12.6328125" style="12" customWidth="1"/>
    <col min="8" max="8" width="17.6328125" style="14" customWidth="1"/>
    <col min="9" max="9" width="10.08984375" style="7" customWidth="1"/>
    <col min="10" max="12" width="10.08984375" style="35" customWidth="1"/>
    <col min="13" max="15" width="7.6328125" style="35" customWidth="1"/>
    <col min="16" max="16" width="10.6328125" style="35" customWidth="1"/>
    <col min="17" max="17" width="7.6328125" style="35" customWidth="1"/>
    <col min="18" max="18" width="2.6328125" style="1" customWidth="1"/>
    <col min="19" max="29" width="5.7265625" style="1" customWidth="1"/>
    <col min="30" max="31" width="7" style="1" customWidth="1"/>
    <col min="32" max="32" width="5.7265625" style="1" bestFit="1" customWidth="1"/>
    <col min="33" max="33" width="5.7265625" style="1" customWidth="1"/>
    <col min="34" max="34" width="5.7265625" style="1" bestFit="1" customWidth="1"/>
    <col min="35" max="39" width="7" style="1" customWidth="1"/>
    <col min="40" max="16384" width="9" style="1"/>
  </cols>
  <sheetData>
    <row r="2" spans="2:21" ht="21.75" customHeight="1" x14ac:dyDescent="0.2">
      <c r="B2" s="94" t="s">
        <v>228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2:21" ht="19.5" customHeight="1" x14ac:dyDescent="0.2">
      <c r="B3" s="10"/>
      <c r="C3" s="7"/>
      <c r="D3" s="7"/>
      <c r="E3" s="7"/>
      <c r="F3" s="7"/>
      <c r="H3" s="13"/>
      <c r="J3" s="7"/>
      <c r="K3" s="7"/>
      <c r="L3" s="7"/>
      <c r="M3" s="7"/>
      <c r="N3" s="7"/>
      <c r="O3" s="7"/>
      <c r="P3" s="43" t="s">
        <v>419</v>
      </c>
      <c r="Q3" s="82"/>
    </row>
    <row r="4" spans="2:21" ht="19.5" customHeight="1" x14ac:dyDescent="0.2">
      <c r="B4" s="90" t="s">
        <v>55</v>
      </c>
      <c r="C4" s="91"/>
    </row>
    <row r="5" spans="2:21" s="9" customFormat="1" ht="19.5" customHeight="1" x14ac:dyDescent="0.2">
      <c r="B5" s="53" t="s">
        <v>0</v>
      </c>
      <c r="C5" s="53" t="s">
        <v>1</v>
      </c>
      <c r="D5" s="60"/>
      <c r="E5" s="60"/>
      <c r="F5" s="53" t="s">
        <v>2</v>
      </c>
      <c r="G5" s="66" t="s">
        <v>13</v>
      </c>
      <c r="H5" s="53" t="s">
        <v>14</v>
      </c>
      <c r="I5" s="53" t="s">
        <v>3</v>
      </c>
      <c r="J5" s="53"/>
      <c r="K5" s="53"/>
      <c r="L5" s="53"/>
      <c r="M5" s="53" t="s">
        <v>4</v>
      </c>
      <c r="N5" s="53"/>
      <c r="O5" s="53" t="s">
        <v>5</v>
      </c>
      <c r="P5" s="53"/>
      <c r="Q5" s="53"/>
    </row>
    <row r="6" spans="2:21" s="9" customFormat="1" ht="19.5" customHeight="1" x14ac:dyDescent="0.2">
      <c r="B6" s="65"/>
      <c r="C6" s="53"/>
      <c r="D6" s="60"/>
      <c r="E6" s="60"/>
      <c r="F6" s="53"/>
      <c r="G6" s="66"/>
      <c r="H6" s="53"/>
      <c r="I6" s="36" t="s">
        <v>12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9</v>
      </c>
      <c r="P6" s="36" t="s">
        <v>11</v>
      </c>
      <c r="Q6" s="36" t="s">
        <v>10</v>
      </c>
    </row>
    <row r="7" spans="2:21" ht="19.5" customHeight="1" x14ac:dyDescent="0.2">
      <c r="B7" s="81" t="s">
        <v>71</v>
      </c>
      <c r="C7" s="54"/>
      <c r="D7" s="54"/>
      <c r="E7" s="54"/>
      <c r="F7" s="55"/>
      <c r="G7" s="77"/>
      <c r="H7" s="77"/>
      <c r="I7" s="31" t="s">
        <v>382</v>
      </c>
      <c r="J7" s="19"/>
      <c r="K7" s="19"/>
      <c r="L7" s="19">
        <f t="shared" ref="L7:L54" si="0">J7+K7</f>
        <v>0</v>
      </c>
      <c r="M7" s="56"/>
      <c r="N7" s="56"/>
      <c r="O7" s="56"/>
      <c r="P7" s="56"/>
      <c r="Q7" s="56"/>
      <c r="R7" s="58"/>
      <c r="S7" s="59"/>
      <c r="T7" s="59"/>
      <c r="U7" s="59"/>
    </row>
    <row r="8" spans="2:21" ht="19.5" customHeight="1" x14ac:dyDescent="0.2">
      <c r="B8" s="81"/>
      <c r="C8" s="54"/>
      <c r="D8" s="54"/>
      <c r="E8" s="54"/>
      <c r="F8" s="55"/>
      <c r="G8" s="77"/>
      <c r="H8" s="77"/>
      <c r="I8" s="31" t="s">
        <v>383</v>
      </c>
      <c r="J8" s="19"/>
      <c r="K8" s="19"/>
      <c r="L8" s="19">
        <f t="shared" si="0"/>
        <v>0</v>
      </c>
      <c r="M8" s="56"/>
      <c r="N8" s="56"/>
      <c r="O8" s="56"/>
      <c r="P8" s="56"/>
      <c r="Q8" s="56"/>
      <c r="R8" s="58"/>
      <c r="S8" s="59"/>
      <c r="T8" s="59"/>
      <c r="U8" s="59"/>
    </row>
    <row r="9" spans="2:21" ht="19.5" customHeight="1" x14ac:dyDescent="0.2">
      <c r="B9" s="81" t="s">
        <v>72</v>
      </c>
      <c r="C9" s="54"/>
      <c r="D9" s="54"/>
      <c r="E9" s="54"/>
      <c r="F9" s="55"/>
      <c r="G9" s="54"/>
      <c r="H9" s="54"/>
      <c r="I9" s="31" t="s">
        <v>381</v>
      </c>
      <c r="J9" s="19">
        <v>4</v>
      </c>
      <c r="K9" s="19">
        <v>5</v>
      </c>
      <c r="L9" s="19">
        <f t="shared" si="0"/>
        <v>9</v>
      </c>
      <c r="M9" s="56"/>
      <c r="N9" s="56"/>
      <c r="O9" s="56"/>
      <c r="P9" s="56"/>
      <c r="Q9" s="56"/>
      <c r="R9" s="58"/>
      <c r="S9" s="59"/>
      <c r="T9" s="59"/>
      <c r="U9" s="59"/>
    </row>
    <row r="10" spans="2:21" ht="19.5" customHeight="1" x14ac:dyDescent="0.2">
      <c r="B10" s="81"/>
      <c r="C10" s="54"/>
      <c r="D10" s="54"/>
      <c r="E10" s="54"/>
      <c r="F10" s="55"/>
      <c r="G10" s="54"/>
      <c r="H10" s="54"/>
      <c r="I10" s="31" t="s">
        <v>383</v>
      </c>
      <c r="J10" s="19"/>
      <c r="K10" s="19"/>
      <c r="L10" s="19">
        <f t="shared" si="0"/>
        <v>0</v>
      </c>
      <c r="M10" s="56"/>
      <c r="N10" s="56"/>
      <c r="O10" s="56"/>
      <c r="P10" s="56"/>
      <c r="Q10" s="56"/>
      <c r="R10" s="58"/>
      <c r="S10" s="59"/>
      <c r="T10" s="59"/>
      <c r="U10" s="59"/>
    </row>
    <row r="11" spans="2:21" ht="19.5" customHeight="1" x14ac:dyDescent="0.2">
      <c r="B11" s="76" t="s">
        <v>117</v>
      </c>
      <c r="C11" s="75" t="s">
        <v>384</v>
      </c>
      <c r="D11" s="75"/>
      <c r="E11" s="75"/>
      <c r="F11" s="80">
        <v>33482</v>
      </c>
      <c r="G11" s="54" t="s">
        <v>385</v>
      </c>
      <c r="H11" s="54" t="s">
        <v>386</v>
      </c>
      <c r="I11" s="31" t="s">
        <v>381</v>
      </c>
      <c r="J11" s="19">
        <v>67</v>
      </c>
      <c r="K11" s="19">
        <v>16</v>
      </c>
      <c r="L11" s="19">
        <f t="shared" si="0"/>
        <v>83</v>
      </c>
      <c r="M11" s="56"/>
      <c r="N11" s="56" t="s">
        <v>230</v>
      </c>
      <c r="O11" s="56"/>
      <c r="P11" s="56"/>
      <c r="Q11" s="56" t="s">
        <v>377</v>
      </c>
    </row>
    <row r="12" spans="2:21" ht="19.5" customHeight="1" x14ac:dyDescent="0.2">
      <c r="B12" s="76"/>
      <c r="C12" s="75"/>
      <c r="D12" s="75"/>
      <c r="E12" s="75"/>
      <c r="F12" s="55"/>
      <c r="G12" s="54"/>
      <c r="H12" s="54"/>
      <c r="I12" s="31" t="s">
        <v>383</v>
      </c>
      <c r="J12" s="19">
        <v>73</v>
      </c>
      <c r="K12" s="19">
        <v>18</v>
      </c>
      <c r="L12" s="19">
        <f t="shared" si="0"/>
        <v>91</v>
      </c>
      <c r="M12" s="56"/>
      <c r="N12" s="56"/>
      <c r="O12" s="56"/>
      <c r="P12" s="56"/>
      <c r="Q12" s="56"/>
    </row>
    <row r="13" spans="2:21" ht="19.5" customHeight="1" x14ac:dyDescent="0.2">
      <c r="B13" s="76" t="s">
        <v>25</v>
      </c>
      <c r="C13" s="75" t="s">
        <v>231</v>
      </c>
      <c r="D13" s="75"/>
      <c r="E13" s="75"/>
      <c r="F13" s="55" t="s">
        <v>232</v>
      </c>
      <c r="G13" s="54" t="s">
        <v>233</v>
      </c>
      <c r="H13" s="54" t="s">
        <v>234</v>
      </c>
      <c r="I13" s="31" t="s">
        <v>381</v>
      </c>
      <c r="J13" s="19">
        <v>12</v>
      </c>
      <c r="K13" s="19">
        <v>3</v>
      </c>
      <c r="L13" s="19">
        <f t="shared" si="0"/>
        <v>15</v>
      </c>
      <c r="M13" s="56"/>
      <c r="N13" s="56" t="s">
        <v>230</v>
      </c>
      <c r="O13" s="56"/>
      <c r="P13" s="56"/>
      <c r="Q13" s="56"/>
    </row>
    <row r="14" spans="2:21" ht="19.5" customHeight="1" x14ac:dyDescent="0.2">
      <c r="B14" s="76"/>
      <c r="C14" s="75"/>
      <c r="D14" s="75"/>
      <c r="E14" s="75"/>
      <c r="F14" s="55"/>
      <c r="G14" s="54"/>
      <c r="H14" s="54"/>
      <c r="I14" s="31" t="s">
        <v>383</v>
      </c>
      <c r="J14" s="19">
        <v>5</v>
      </c>
      <c r="K14" s="19">
        <v>3</v>
      </c>
      <c r="L14" s="19">
        <f t="shared" si="0"/>
        <v>8</v>
      </c>
      <c r="M14" s="56"/>
      <c r="N14" s="56"/>
      <c r="O14" s="56"/>
      <c r="P14" s="56"/>
      <c r="Q14" s="56"/>
    </row>
    <row r="15" spans="2:21" ht="19.5" customHeight="1" x14ac:dyDescent="0.2">
      <c r="B15" s="76" t="s">
        <v>118</v>
      </c>
      <c r="C15" s="75"/>
      <c r="D15" s="75"/>
      <c r="E15" s="75"/>
      <c r="F15" s="55"/>
      <c r="G15" s="77"/>
      <c r="H15" s="77"/>
      <c r="I15" s="31" t="s">
        <v>381</v>
      </c>
      <c r="J15" s="19"/>
      <c r="K15" s="19"/>
      <c r="L15" s="19">
        <f t="shared" si="0"/>
        <v>0</v>
      </c>
      <c r="M15" s="56"/>
      <c r="N15" s="56"/>
      <c r="O15" s="56"/>
      <c r="P15" s="56"/>
      <c r="Q15" s="56" t="s">
        <v>235</v>
      </c>
    </row>
    <row r="16" spans="2:21" ht="19.5" customHeight="1" x14ac:dyDescent="0.2">
      <c r="B16" s="76"/>
      <c r="C16" s="75"/>
      <c r="D16" s="75"/>
      <c r="E16" s="75"/>
      <c r="F16" s="55"/>
      <c r="G16" s="77"/>
      <c r="H16" s="77"/>
      <c r="I16" s="31" t="s">
        <v>383</v>
      </c>
      <c r="J16" s="19"/>
      <c r="K16" s="19"/>
      <c r="L16" s="19">
        <f t="shared" si="0"/>
        <v>0</v>
      </c>
      <c r="M16" s="56"/>
      <c r="N16" s="56"/>
      <c r="O16" s="56"/>
      <c r="P16" s="56"/>
      <c r="Q16" s="56"/>
    </row>
    <row r="17" spans="2:17" ht="19.5" customHeight="1" x14ac:dyDescent="0.2">
      <c r="B17" s="76" t="s">
        <v>119</v>
      </c>
      <c r="C17" s="75"/>
      <c r="D17" s="75"/>
      <c r="E17" s="75"/>
      <c r="F17" s="55"/>
      <c r="G17" s="77"/>
      <c r="H17" s="77"/>
      <c r="I17" s="31" t="s">
        <v>381</v>
      </c>
      <c r="J17" s="19"/>
      <c r="K17" s="19"/>
      <c r="L17" s="19">
        <f t="shared" si="0"/>
        <v>0</v>
      </c>
      <c r="M17" s="56"/>
      <c r="N17" s="56"/>
      <c r="O17" s="56"/>
      <c r="P17" s="56"/>
      <c r="Q17" s="56"/>
    </row>
    <row r="18" spans="2:17" ht="19.5" customHeight="1" x14ac:dyDescent="0.2">
      <c r="B18" s="76"/>
      <c r="C18" s="75"/>
      <c r="D18" s="75"/>
      <c r="E18" s="75"/>
      <c r="F18" s="55"/>
      <c r="G18" s="77"/>
      <c r="H18" s="77"/>
      <c r="I18" s="31" t="s">
        <v>383</v>
      </c>
      <c r="J18" s="19"/>
      <c r="K18" s="19"/>
      <c r="L18" s="19">
        <f t="shared" si="0"/>
        <v>0</v>
      </c>
      <c r="M18" s="56"/>
      <c r="N18" s="56"/>
      <c r="O18" s="56"/>
      <c r="P18" s="56"/>
      <c r="Q18" s="56"/>
    </row>
    <row r="19" spans="2:17" ht="19.5" customHeight="1" x14ac:dyDescent="0.2">
      <c r="B19" s="76" t="s">
        <v>120</v>
      </c>
      <c r="C19" s="75"/>
      <c r="D19" s="75"/>
      <c r="E19" s="75"/>
      <c r="F19" s="55"/>
      <c r="G19" s="77"/>
      <c r="H19" s="77"/>
      <c r="I19" s="31" t="s">
        <v>381</v>
      </c>
      <c r="J19" s="19"/>
      <c r="K19" s="19"/>
      <c r="L19" s="19">
        <f t="shared" si="0"/>
        <v>0</v>
      </c>
      <c r="M19" s="56"/>
      <c r="N19" s="56"/>
      <c r="O19" s="56"/>
      <c r="P19" s="56"/>
      <c r="Q19" s="56" t="s">
        <v>235</v>
      </c>
    </row>
    <row r="20" spans="2:17" ht="19.5" customHeight="1" x14ac:dyDescent="0.2">
      <c r="B20" s="76"/>
      <c r="C20" s="75"/>
      <c r="D20" s="75"/>
      <c r="E20" s="75"/>
      <c r="F20" s="55"/>
      <c r="G20" s="77"/>
      <c r="H20" s="77"/>
      <c r="I20" s="31" t="s">
        <v>383</v>
      </c>
      <c r="J20" s="19"/>
      <c r="K20" s="19"/>
      <c r="L20" s="19">
        <f t="shared" si="0"/>
        <v>0</v>
      </c>
      <c r="M20" s="56"/>
      <c r="N20" s="56"/>
      <c r="O20" s="56"/>
      <c r="P20" s="56"/>
      <c r="Q20" s="56"/>
    </row>
    <row r="21" spans="2:17" ht="19.5" customHeight="1" x14ac:dyDescent="0.2">
      <c r="B21" s="76" t="s">
        <v>121</v>
      </c>
      <c r="C21" s="75"/>
      <c r="D21" s="75"/>
      <c r="E21" s="75"/>
      <c r="F21" s="55"/>
      <c r="G21" s="77"/>
      <c r="H21" s="77"/>
      <c r="I21" s="31" t="s">
        <v>381</v>
      </c>
      <c r="J21" s="19"/>
      <c r="K21" s="19"/>
      <c r="L21" s="19">
        <f t="shared" si="0"/>
        <v>0</v>
      </c>
      <c r="M21" s="56"/>
      <c r="N21" s="56"/>
      <c r="O21" s="56"/>
      <c r="P21" s="56"/>
      <c r="Q21" s="56"/>
    </row>
    <row r="22" spans="2:17" ht="19.5" customHeight="1" x14ac:dyDescent="0.2">
      <c r="B22" s="76"/>
      <c r="C22" s="75"/>
      <c r="D22" s="75"/>
      <c r="E22" s="75"/>
      <c r="F22" s="55"/>
      <c r="G22" s="77"/>
      <c r="H22" s="77"/>
      <c r="I22" s="31" t="s">
        <v>383</v>
      </c>
      <c r="J22" s="19"/>
      <c r="K22" s="19"/>
      <c r="L22" s="19">
        <f t="shared" si="0"/>
        <v>0</v>
      </c>
      <c r="M22" s="56"/>
      <c r="N22" s="56"/>
      <c r="O22" s="56"/>
      <c r="P22" s="56"/>
      <c r="Q22" s="56"/>
    </row>
    <row r="23" spans="2:17" ht="19.5" customHeight="1" x14ac:dyDescent="0.2">
      <c r="B23" s="76" t="s">
        <v>122</v>
      </c>
      <c r="C23" s="75" t="s">
        <v>387</v>
      </c>
      <c r="D23" s="75"/>
      <c r="E23" s="75"/>
      <c r="F23" s="55" t="s">
        <v>236</v>
      </c>
      <c r="G23" s="54" t="s">
        <v>237</v>
      </c>
      <c r="H23" s="54" t="s">
        <v>238</v>
      </c>
      <c r="I23" s="31" t="s">
        <v>381</v>
      </c>
      <c r="J23" s="19">
        <v>4</v>
      </c>
      <c r="K23" s="19">
        <v>5</v>
      </c>
      <c r="L23" s="19">
        <f t="shared" si="0"/>
        <v>9</v>
      </c>
      <c r="M23" s="56"/>
      <c r="N23" s="56" t="s">
        <v>239</v>
      </c>
      <c r="O23" s="56"/>
      <c r="P23" s="56"/>
      <c r="Q23" s="56"/>
    </row>
    <row r="24" spans="2:17" ht="19.5" customHeight="1" x14ac:dyDescent="0.2">
      <c r="B24" s="76"/>
      <c r="C24" s="75"/>
      <c r="D24" s="75"/>
      <c r="E24" s="75"/>
      <c r="F24" s="55"/>
      <c r="G24" s="54"/>
      <c r="H24" s="54"/>
      <c r="I24" s="31" t="s">
        <v>383</v>
      </c>
      <c r="J24" s="19">
        <v>5</v>
      </c>
      <c r="K24" s="19">
        <v>4</v>
      </c>
      <c r="L24" s="19">
        <f t="shared" si="0"/>
        <v>9</v>
      </c>
      <c r="M24" s="56"/>
      <c r="N24" s="56"/>
      <c r="O24" s="56"/>
      <c r="P24" s="56"/>
      <c r="Q24" s="56"/>
    </row>
    <row r="25" spans="2:17" ht="19.5" customHeight="1" x14ac:dyDescent="0.2">
      <c r="B25" s="76" t="s">
        <v>26</v>
      </c>
      <c r="C25" s="75"/>
      <c r="D25" s="75"/>
      <c r="E25" s="75"/>
      <c r="F25" s="55"/>
      <c r="G25" s="77"/>
      <c r="H25" s="77"/>
      <c r="I25" s="31" t="s">
        <v>381</v>
      </c>
      <c r="J25" s="19"/>
      <c r="K25" s="19"/>
      <c r="L25" s="19">
        <f t="shared" si="0"/>
        <v>0</v>
      </c>
      <c r="M25" s="56"/>
      <c r="N25" s="56"/>
      <c r="O25" s="56"/>
      <c r="P25" s="56"/>
      <c r="Q25" s="56" t="s">
        <v>239</v>
      </c>
    </row>
    <row r="26" spans="2:17" ht="19.5" customHeight="1" x14ac:dyDescent="0.2">
      <c r="B26" s="76"/>
      <c r="C26" s="75"/>
      <c r="D26" s="75"/>
      <c r="E26" s="75"/>
      <c r="F26" s="55"/>
      <c r="G26" s="77"/>
      <c r="H26" s="77"/>
      <c r="I26" s="31" t="s">
        <v>383</v>
      </c>
      <c r="J26" s="19"/>
      <c r="K26" s="19"/>
      <c r="L26" s="19">
        <f t="shared" si="0"/>
        <v>0</v>
      </c>
      <c r="M26" s="56"/>
      <c r="N26" s="56"/>
      <c r="O26" s="56"/>
      <c r="P26" s="56"/>
      <c r="Q26" s="56"/>
    </row>
    <row r="27" spans="2:17" ht="19.5" customHeight="1" x14ac:dyDescent="0.2">
      <c r="B27" s="76" t="s">
        <v>123</v>
      </c>
      <c r="C27" s="75"/>
      <c r="D27" s="75"/>
      <c r="E27" s="75"/>
      <c r="F27" s="55"/>
      <c r="G27" s="77"/>
      <c r="H27" s="77"/>
      <c r="I27" s="31" t="s">
        <v>381</v>
      </c>
      <c r="J27" s="19"/>
      <c r="K27" s="19"/>
      <c r="L27" s="19">
        <f t="shared" si="0"/>
        <v>0</v>
      </c>
      <c r="M27" s="56"/>
      <c r="N27" s="56"/>
      <c r="O27" s="56"/>
      <c r="P27" s="56"/>
      <c r="Q27" s="56" t="s">
        <v>230</v>
      </c>
    </row>
    <row r="28" spans="2:17" ht="19.5" customHeight="1" x14ac:dyDescent="0.2">
      <c r="B28" s="76"/>
      <c r="C28" s="75"/>
      <c r="D28" s="75"/>
      <c r="E28" s="75"/>
      <c r="F28" s="55"/>
      <c r="G28" s="77"/>
      <c r="H28" s="77"/>
      <c r="I28" s="31" t="s">
        <v>383</v>
      </c>
      <c r="J28" s="19"/>
      <c r="K28" s="19"/>
      <c r="L28" s="19">
        <f t="shared" si="0"/>
        <v>0</v>
      </c>
      <c r="M28" s="56"/>
      <c r="N28" s="56"/>
      <c r="O28" s="56"/>
      <c r="P28" s="56"/>
      <c r="Q28" s="56"/>
    </row>
    <row r="29" spans="2:17" ht="19.5" customHeight="1" x14ac:dyDescent="0.2">
      <c r="B29" s="76" t="s">
        <v>124</v>
      </c>
      <c r="C29" s="75"/>
      <c r="D29" s="75"/>
      <c r="E29" s="75"/>
      <c r="F29" s="55"/>
      <c r="G29" s="77"/>
      <c r="H29" s="77"/>
      <c r="I29" s="31" t="s">
        <v>381</v>
      </c>
      <c r="J29" s="19"/>
      <c r="K29" s="19"/>
      <c r="L29" s="19">
        <f t="shared" si="0"/>
        <v>0</v>
      </c>
      <c r="M29" s="56"/>
      <c r="N29" s="56"/>
      <c r="O29" s="56"/>
      <c r="P29" s="56"/>
      <c r="Q29" s="56" t="s">
        <v>378</v>
      </c>
    </row>
    <row r="30" spans="2:17" ht="19.5" customHeight="1" x14ac:dyDescent="0.2">
      <c r="B30" s="76"/>
      <c r="C30" s="75"/>
      <c r="D30" s="75"/>
      <c r="E30" s="75"/>
      <c r="F30" s="55"/>
      <c r="G30" s="77"/>
      <c r="H30" s="77"/>
      <c r="I30" s="31" t="s">
        <v>383</v>
      </c>
      <c r="J30" s="19"/>
      <c r="K30" s="19"/>
      <c r="L30" s="19">
        <f t="shared" si="0"/>
        <v>0</v>
      </c>
      <c r="M30" s="56"/>
      <c r="N30" s="56"/>
      <c r="O30" s="56"/>
      <c r="P30" s="56"/>
      <c r="Q30" s="56"/>
    </row>
    <row r="31" spans="2:17" ht="19.5" customHeight="1" x14ac:dyDescent="0.2">
      <c r="B31" s="53" t="s">
        <v>27</v>
      </c>
      <c r="C31" s="75"/>
      <c r="D31" s="75"/>
      <c r="E31" s="75"/>
      <c r="F31" s="55"/>
      <c r="G31" s="54"/>
      <c r="H31" s="54"/>
      <c r="I31" s="31" t="s">
        <v>381</v>
      </c>
      <c r="J31" s="19"/>
      <c r="K31" s="19"/>
      <c r="L31" s="19">
        <f t="shared" si="0"/>
        <v>0</v>
      </c>
      <c r="M31" s="56"/>
      <c r="N31" s="56"/>
      <c r="O31" s="56"/>
      <c r="P31" s="56"/>
      <c r="Q31" s="56" t="s">
        <v>235</v>
      </c>
    </row>
    <row r="32" spans="2:17" ht="19.5" customHeight="1" x14ac:dyDescent="0.2">
      <c r="B32" s="53"/>
      <c r="C32" s="75"/>
      <c r="D32" s="75"/>
      <c r="E32" s="75"/>
      <c r="F32" s="55"/>
      <c r="G32" s="54"/>
      <c r="H32" s="54"/>
      <c r="I32" s="31" t="s">
        <v>383</v>
      </c>
      <c r="J32" s="19"/>
      <c r="K32" s="19"/>
      <c r="L32" s="19">
        <f t="shared" si="0"/>
        <v>0</v>
      </c>
      <c r="M32" s="56"/>
      <c r="N32" s="56"/>
      <c r="O32" s="56"/>
      <c r="P32" s="56"/>
      <c r="Q32" s="56"/>
    </row>
    <row r="33" spans="2:17" ht="19.5" customHeight="1" x14ac:dyDescent="0.2">
      <c r="B33" s="76" t="s">
        <v>125</v>
      </c>
      <c r="C33" s="75"/>
      <c r="D33" s="75"/>
      <c r="E33" s="75"/>
      <c r="F33" s="55"/>
      <c r="G33" s="77"/>
      <c r="H33" s="77"/>
      <c r="I33" s="31" t="s">
        <v>381</v>
      </c>
      <c r="J33" s="19"/>
      <c r="K33" s="19"/>
      <c r="L33" s="19">
        <f t="shared" si="0"/>
        <v>0</v>
      </c>
      <c r="M33" s="56"/>
      <c r="N33" s="56"/>
      <c r="O33" s="56"/>
      <c r="P33" s="56"/>
      <c r="Q33" s="56" t="s">
        <v>230</v>
      </c>
    </row>
    <row r="34" spans="2:17" ht="19.5" customHeight="1" x14ac:dyDescent="0.2">
      <c r="B34" s="76"/>
      <c r="C34" s="75"/>
      <c r="D34" s="75"/>
      <c r="E34" s="75"/>
      <c r="F34" s="55"/>
      <c r="G34" s="77"/>
      <c r="H34" s="77"/>
      <c r="I34" s="31" t="s">
        <v>383</v>
      </c>
      <c r="J34" s="19"/>
      <c r="K34" s="19"/>
      <c r="L34" s="19">
        <f t="shared" si="0"/>
        <v>0</v>
      </c>
      <c r="M34" s="56"/>
      <c r="N34" s="56"/>
      <c r="O34" s="56"/>
      <c r="P34" s="56"/>
      <c r="Q34" s="56"/>
    </row>
    <row r="35" spans="2:17" ht="19.5" customHeight="1" x14ac:dyDescent="0.2">
      <c r="B35" s="53" t="s">
        <v>126</v>
      </c>
      <c r="C35" s="75"/>
      <c r="D35" s="75"/>
      <c r="E35" s="75"/>
      <c r="F35" s="55"/>
      <c r="G35" s="54"/>
      <c r="H35" s="54"/>
      <c r="I35" s="31" t="s">
        <v>381</v>
      </c>
      <c r="J35" s="19"/>
      <c r="K35" s="19"/>
      <c r="L35" s="19">
        <f t="shared" si="0"/>
        <v>0</v>
      </c>
      <c r="M35" s="56"/>
      <c r="N35" s="56"/>
      <c r="O35" s="56"/>
      <c r="P35" s="56"/>
      <c r="Q35" s="56" t="s">
        <v>230</v>
      </c>
    </row>
    <row r="36" spans="2:17" ht="19.5" customHeight="1" x14ac:dyDescent="0.2">
      <c r="B36" s="53"/>
      <c r="C36" s="75"/>
      <c r="D36" s="75"/>
      <c r="E36" s="75"/>
      <c r="F36" s="55"/>
      <c r="G36" s="54"/>
      <c r="H36" s="54"/>
      <c r="I36" s="31" t="s">
        <v>383</v>
      </c>
      <c r="J36" s="19"/>
      <c r="K36" s="19"/>
      <c r="L36" s="19">
        <f t="shared" si="0"/>
        <v>0</v>
      </c>
      <c r="M36" s="56"/>
      <c r="N36" s="56"/>
      <c r="O36" s="56"/>
      <c r="P36" s="56"/>
      <c r="Q36" s="56"/>
    </row>
    <row r="37" spans="2:17" ht="19.5" customHeight="1" x14ac:dyDescent="0.2">
      <c r="B37" s="76" t="s">
        <v>127</v>
      </c>
      <c r="C37" s="75"/>
      <c r="D37" s="75"/>
      <c r="E37" s="75"/>
      <c r="F37" s="55"/>
      <c r="G37" s="77"/>
      <c r="H37" s="77"/>
      <c r="I37" s="31" t="s">
        <v>381</v>
      </c>
      <c r="J37" s="19"/>
      <c r="K37" s="19"/>
      <c r="L37" s="19">
        <f t="shared" si="0"/>
        <v>0</v>
      </c>
      <c r="M37" s="56"/>
      <c r="N37" s="56"/>
      <c r="O37" s="56"/>
      <c r="P37" s="56"/>
      <c r="Q37" s="56" t="s">
        <v>230</v>
      </c>
    </row>
    <row r="38" spans="2:17" ht="19.5" customHeight="1" x14ac:dyDescent="0.2">
      <c r="B38" s="76"/>
      <c r="C38" s="75"/>
      <c r="D38" s="75"/>
      <c r="E38" s="75"/>
      <c r="F38" s="55"/>
      <c r="G38" s="77"/>
      <c r="H38" s="77"/>
      <c r="I38" s="31" t="s">
        <v>383</v>
      </c>
      <c r="J38" s="19"/>
      <c r="K38" s="19"/>
      <c r="L38" s="19">
        <f t="shared" si="0"/>
        <v>0</v>
      </c>
      <c r="M38" s="56"/>
      <c r="N38" s="56"/>
      <c r="O38" s="56"/>
      <c r="P38" s="56"/>
      <c r="Q38" s="56"/>
    </row>
    <row r="39" spans="2:17" ht="19.5" customHeight="1" x14ac:dyDescent="0.2">
      <c r="B39" s="53" t="s">
        <v>128</v>
      </c>
      <c r="C39" s="75"/>
      <c r="D39" s="75"/>
      <c r="E39" s="75"/>
      <c r="F39" s="55"/>
      <c r="G39" s="54"/>
      <c r="H39" s="54"/>
      <c r="I39" s="31" t="s">
        <v>381</v>
      </c>
      <c r="J39" s="19"/>
      <c r="K39" s="19"/>
      <c r="L39" s="19">
        <f t="shared" si="0"/>
        <v>0</v>
      </c>
      <c r="M39" s="56"/>
      <c r="N39" s="56"/>
      <c r="O39" s="56"/>
      <c r="P39" s="56"/>
      <c r="Q39" s="56" t="s">
        <v>235</v>
      </c>
    </row>
    <row r="40" spans="2:17" ht="19.5" customHeight="1" x14ac:dyDescent="0.2">
      <c r="B40" s="53"/>
      <c r="C40" s="75"/>
      <c r="D40" s="75"/>
      <c r="E40" s="75"/>
      <c r="F40" s="55"/>
      <c r="G40" s="54"/>
      <c r="H40" s="54"/>
      <c r="I40" s="31" t="s">
        <v>383</v>
      </c>
      <c r="J40" s="19"/>
      <c r="K40" s="19"/>
      <c r="L40" s="19">
        <f t="shared" si="0"/>
        <v>0</v>
      </c>
      <c r="M40" s="56"/>
      <c r="N40" s="56"/>
      <c r="O40" s="56"/>
      <c r="P40" s="56"/>
      <c r="Q40" s="56"/>
    </row>
    <row r="41" spans="2:17" ht="19.5" customHeight="1" x14ac:dyDescent="0.2">
      <c r="B41" s="53" t="s">
        <v>129</v>
      </c>
      <c r="C41" s="75"/>
      <c r="D41" s="75"/>
      <c r="E41" s="75"/>
      <c r="F41" s="55"/>
      <c r="G41" s="54"/>
      <c r="H41" s="54"/>
      <c r="I41" s="31" t="s">
        <v>381</v>
      </c>
      <c r="J41" s="19"/>
      <c r="K41" s="19"/>
      <c r="L41" s="19">
        <f t="shared" si="0"/>
        <v>0</v>
      </c>
      <c r="M41" s="56"/>
      <c r="N41" s="56"/>
      <c r="O41" s="56"/>
      <c r="P41" s="56"/>
      <c r="Q41" s="56" t="s">
        <v>230</v>
      </c>
    </row>
    <row r="42" spans="2:17" ht="19.5" customHeight="1" x14ac:dyDescent="0.2">
      <c r="B42" s="53"/>
      <c r="C42" s="75"/>
      <c r="D42" s="75"/>
      <c r="E42" s="75"/>
      <c r="F42" s="55"/>
      <c r="G42" s="54"/>
      <c r="H42" s="54"/>
      <c r="I42" s="31" t="s">
        <v>383</v>
      </c>
      <c r="J42" s="19"/>
      <c r="K42" s="19"/>
      <c r="L42" s="19">
        <f t="shared" si="0"/>
        <v>0</v>
      </c>
      <c r="M42" s="56"/>
      <c r="N42" s="56"/>
      <c r="O42" s="56"/>
      <c r="P42" s="56"/>
      <c r="Q42" s="56"/>
    </row>
    <row r="43" spans="2:17" ht="19.5" customHeight="1" x14ac:dyDescent="0.2">
      <c r="B43" s="53" t="s">
        <v>130</v>
      </c>
      <c r="C43" s="75" t="s">
        <v>240</v>
      </c>
      <c r="D43" s="75"/>
      <c r="E43" s="75"/>
      <c r="F43" s="55" t="s">
        <v>241</v>
      </c>
      <c r="G43" s="54" t="s">
        <v>242</v>
      </c>
      <c r="H43" s="54" t="s">
        <v>238</v>
      </c>
      <c r="I43" s="31" t="s">
        <v>381</v>
      </c>
      <c r="J43" s="19">
        <v>33</v>
      </c>
      <c r="K43" s="19">
        <v>18</v>
      </c>
      <c r="L43" s="19">
        <f t="shared" si="0"/>
        <v>51</v>
      </c>
      <c r="M43" s="78"/>
      <c r="N43" s="56" t="s">
        <v>243</v>
      </c>
      <c r="O43" s="56"/>
      <c r="P43" s="56"/>
      <c r="Q43" s="56" t="s">
        <v>239</v>
      </c>
    </row>
    <row r="44" spans="2:17" ht="19.5" customHeight="1" x14ac:dyDescent="0.2">
      <c r="B44" s="53"/>
      <c r="C44" s="75"/>
      <c r="D44" s="75"/>
      <c r="E44" s="75"/>
      <c r="F44" s="55"/>
      <c r="G44" s="54"/>
      <c r="H44" s="54"/>
      <c r="I44" s="31" t="s">
        <v>383</v>
      </c>
      <c r="J44" s="19">
        <v>32</v>
      </c>
      <c r="K44" s="19">
        <v>23</v>
      </c>
      <c r="L44" s="19">
        <f t="shared" si="0"/>
        <v>55</v>
      </c>
      <c r="M44" s="79"/>
      <c r="N44" s="56"/>
      <c r="O44" s="56"/>
      <c r="P44" s="56"/>
      <c r="Q44" s="56"/>
    </row>
    <row r="45" spans="2:17" ht="19.5" customHeight="1" x14ac:dyDescent="0.2">
      <c r="B45" s="76" t="s">
        <v>131</v>
      </c>
      <c r="C45" s="75"/>
      <c r="D45" s="75"/>
      <c r="E45" s="75"/>
      <c r="F45" s="55"/>
      <c r="G45" s="77"/>
      <c r="H45" s="77"/>
      <c r="I45" s="31" t="s">
        <v>381</v>
      </c>
      <c r="J45" s="19"/>
      <c r="K45" s="19"/>
      <c r="L45" s="19">
        <f t="shared" si="0"/>
        <v>0</v>
      </c>
      <c r="M45" s="56"/>
      <c r="N45" s="56"/>
      <c r="O45" s="56"/>
      <c r="P45" s="56"/>
      <c r="Q45" s="56" t="s">
        <v>379</v>
      </c>
    </row>
    <row r="46" spans="2:17" ht="19.5" customHeight="1" x14ac:dyDescent="0.2">
      <c r="B46" s="76"/>
      <c r="C46" s="75"/>
      <c r="D46" s="75"/>
      <c r="E46" s="75"/>
      <c r="F46" s="55"/>
      <c r="G46" s="77"/>
      <c r="H46" s="77"/>
      <c r="I46" s="31" t="s">
        <v>383</v>
      </c>
      <c r="J46" s="19"/>
      <c r="K46" s="19"/>
      <c r="L46" s="19">
        <f t="shared" si="0"/>
        <v>0</v>
      </c>
      <c r="M46" s="56"/>
      <c r="N46" s="56"/>
      <c r="O46" s="56"/>
      <c r="P46" s="56"/>
      <c r="Q46" s="56"/>
    </row>
    <row r="47" spans="2:17" ht="19.5" customHeight="1" x14ac:dyDescent="0.2">
      <c r="B47" s="53" t="s">
        <v>132</v>
      </c>
      <c r="C47" s="75"/>
      <c r="D47" s="75"/>
      <c r="E47" s="75"/>
      <c r="F47" s="55"/>
      <c r="G47" s="54"/>
      <c r="H47" s="54"/>
      <c r="I47" s="31" t="s">
        <v>381</v>
      </c>
      <c r="J47" s="19"/>
      <c r="K47" s="19"/>
      <c r="L47" s="19">
        <f t="shared" si="0"/>
        <v>0</v>
      </c>
      <c r="M47" s="56"/>
      <c r="N47" s="56"/>
      <c r="O47" s="56"/>
      <c r="P47" s="56"/>
      <c r="Q47" s="56" t="s">
        <v>239</v>
      </c>
    </row>
    <row r="48" spans="2:17" ht="19.5" customHeight="1" x14ac:dyDescent="0.2">
      <c r="B48" s="53"/>
      <c r="C48" s="75"/>
      <c r="D48" s="75"/>
      <c r="E48" s="75"/>
      <c r="F48" s="55"/>
      <c r="G48" s="54"/>
      <c r="H48" s="54"/>
      <c r="I48" s="31" t="s">
        <v>383</v>
      </c>
      <c r="J48" s="19"/>
      <c r="K48" s="19"/>
      <c r="L48" s="19">
        <f t="shared" si="0"/>
        <v>0</v>
      </c>
      <c r="M48" s="56"/>
      <c r="N48" s="56"/>
      <c r="O48" s="56"/>
      <c r="P48" s="56"/>
      <c r="Q48" s="56"/>
    </row>
    <row r="49" spans="2:21" ht="19.5" customHeight="1" x14ac:dyDescent="0.2">
      <c r="B49" s="76" t="s">
        <v>133</v>
      </c>
      <c r="C49" s="75"/>
      <c r="D49" s="75"/>
      <c r="E49" s="75"/>
      <c r="F49" s="55"/>
      <c r="G49" s="77"/>
      <c r="H49" s="77"/>
      <c r="I49" s="31" t="s">
        <v>381</v>
      </c>
      <c r="J49" s="19"/>
      <c r="K49" s="19"/>
      <c r="L49" s="19">
        <f t="shared" si="0"/>
        <v>0</v>
      </c>
      <c r="M49" s="56"/>
      <c r="N49" s="56"/>
      <c r="O49" s="56"/>
      <c r="P49" s="56"/>
      <c r="Q49" s="56" t="s">
        <v>239</v>
      </c>
    </row>
    <row r="50" spans="2:21" ht="19.5" customHeight="1" x14ac:dyDescent="0.2">
      <c r="B50" s="76"/>
      <c r="C50" s="75"/>
      <c r="D50" s="75"/>
      <c r="E50" s="75"/>
      <c r="F50" s="55"/>
      <c r="G50" s="77"/>
      <c r="H50" s="77"/>
      <c r="I50" s="31" t="s">
        <v>383</v>
      </c>
      <c r="J50" s="19"/>
      <c r="K50" s="19"/>
      <c r="L50" s="19">
        <f t="shared" si="0"/>
        <v>0</v>
      </c>
      <c r="M50" s="56"/>
      <c r="N50" s="56"/>
      <c r="O50" s="56"/>
      <c r="P50" s="56"/>
      <c r="Q50" s="56"/>
    </row>
    <row r="51" spans="2:21" ht="19.5" customHeight="1" x14ac:dyDescent="0.2">
      <c r="B51" s="76" t="s">
        <v>134</v>
      </c>
      <c r="C51" s="54" t="s">
        <v>244</v>
      </c>
      <c r="D51" s="54"/>
      <c r="E51" s="54"/>
      <c r="F51" s="55" t="s">
        <v>245</v>
      </c>
      <c r="G51" s="54" t="s">
        <v>247</v>
      </c>
      <c r="H51" s="54" t="s">
        <v>247</v>
      </c>
      <c r="I51" s="31" t="s">
        <v>381</v>
      </c>
      <c r="J51" s="19">
        <v>12</v>
      </c>
      <c r="K51" s="19">
        <v>4</v>
      </c>
      <c r="L51" s="19">
        <f t="shared" si="0"/>
        <v>16</v>
      </c>
      <c r="M51" s="56"/>
      <c r="N51" s="56" t="s">
        <v>246</v>
      </c>
      <c r="O51" s="56"/>
      <c r="P51" s="56"/>
      <c r="Q51" s="56"/>
    </row>
    <row r="52" spans="2:21" ht="19.5" customHeight="1" x14ac:dyDescent="0.2">
      <c r="B52" s="76"/>
      <c r="C52" s="54"/>
      <c r="D52" s="54"/>
      <c r="E52" s="54"/>
      <c r="F52" s="55"/>
      <c r="G52" s="54"/>
      <c r="H52" s="54"/>
      <c r="I52" s="31" t="s">
        <v>383</v>
      </c>
      <c r="J52" s="19">
        <v>12</v>
      </c>
      <c r="K52" s="19">
        <v>4</v>
      </c>
      <c r="L52" s="19">
        <f t="shared" si="0"/>
        <v>16</v>
      </c>
      <c r="M52" s="56"/>
      <c r="N52" s="56"/>
      <c r="O52" s="56"/>
      <c r="P52" s="56"/>
      <c r="Q52" s="56"/>
    </row>
    <row r="53" spans="2:21" ht="19.5" customHeight="1" x14ac:dyDescent="0.2">
      <c r="B53" s="57" t="s">
        <v>135</v>
      </c>
      <c r="C53" s="75"/>
      <c r="D53" s="75"/>
      <c r="E53" s="75"/>
      <c r="F53" s="55"/>
      <c r="G53" s="54"/>
      <c r="H53" s="54"/>
      <c r="I53" s="31" t="s">
        <v>381</v>
      </c>
      <c r="J53" s="19">
        <v>10</v>
      </c>
      <c r="K53" s="19">
        <v>2</v>
      </c>
      <c r="L53" s="19">
        <f t="shared" si="0"/>
        <v>12</v>
      </c>
      <c r="M53" s="56"/>
      <c r="N53" s="56"/>
      <c r="O53" s="56"/>
      <c r="P53" s="56"/>
      <c r="Q53" s="56"/>
      <c r="R53" s="58"/>
      <c r="S53" s="59"/>
      <c r="T53" s="59"/>
      <c r="U53" s="59"/>
    </row>
    <row r="54" spans="2:21" ht="19.5" customHeight="1" x14ac:dyDescent="0.2">
      <c r="B54" s="57"/>
      <c r="C54" s="75"/>
      <c r="D54" s="75"/>
      <c r="E54" s="75"/>
      <c r="F54" s="55"/>
      <c r="G54" s="54"/>
      <c r="H54" s="54"/>
      <c r="I54" s="31" t="s">
        <v>383</v>
      </c>
      <c r="J54" s="19"/>
      <c r="K54" s="19"/>
      <c r="L54" s="19">
        <f t="shared" si="0"/>
        <v>0</v>
      </c>
      <c r="M54" s="56"/>
      <c r="N54" s="56"/>
      <c r="O54" s="56"/>
      <c r="P54" s="56"/>
      <c r="Q54" s="56"/>
      <c r="R54" s="58"/>
      <c r="S54" s="59"/>
      <c r="T54" s="59"/>
      <c r="U54" s="59"/>
    </row>
    <row r="55" spans="2:21" ht="19.5" customHeight="1" x14ac:dyDescent="0.2">
      <c r="B55" s="53" t="s">
        <v>8</v>
      </c>
      <c r="C55" s="45">
        <f>COUNTA(C7:E54)</f>
        <v>5</v>
      </c>
      <c r="D55" s="47"/>
      <c r="E55" s="47"/>
      <c r="F55" s="71">
        <v>0</v>
      </c>
      <c r="G55" s="68"/>
      <c r="H55" s="67"/>
      <c r="I55" s="31" t="s">
        <v>381</v>
      </c>
      <c r="J55" s="30">
        <f t="shared" ref="J55:L56" si="1">SUM(J7,J9,J11,J13,J15,J17,J19,J21,J23,J25,J27,J29,J31,J33,J35,J37,J39,J41,J43,J45,J47,J49,J51,J53,)</f>
        <v>142</v>
      </c>
      <c r="K55" s="30">
        <f t="shared" si="1"/>
        <v>53</v>
      </c>
      <c r="L55" s="30">
        <f t="shared" si="1"/>
        <v>195</v>
      </c>
      <c r="M55" s="45">
        <f>COUNTA(M7:M54)</f>
        <v>0</v>
      </c>
      <c r="N55" s="45">
        <f>COUNTA(N7:N54)</f>
        <v>5</v>
      </c>
      <c r="O55" s="45">
        <f>COUNTA(O7:O54)</f>
        <v>0</v>
      </c>
      <c r="P55" s="45">
        <f>COUNTA(P7:P54)</f>
        <v>0</v>
      </c>
      <c r="Q55" s="45">
        <f>COUNTA(Q7:Q54)</f>
        <v>16</v>
      </c>
    </row>
    <row r="56" spans="2:21" ht="19.5" customHeight="1" x14ac:dyDescent="0.2">
      <c r="B56" s="60"/>
      <c r="C56" s="47"/>
      <c r="D56" s="47"/>
      <c r="E56" s="47"/>
      <c r="F56" s="72"/>
      <c r="G56" s="68"/>
      <c r="H56" s="67"/>
      <c r="I56" s="31" t="s">
        <v>383</v>
      </c>
      <c r="J56" s="30">
        <f t="shared" si="1"/>
        <v>127</v>
      </c>
      <c r="K56" s="30">
        <f t="shared" si="1"/>
        <v>52</v>
      </c>
      <c r="L56" s="30">
        <f t="shared" si="1"/>
        <v>179</v>
      </c>
      <c r="M56" s="47"/>
      <c r="N56" s="47"/>
      <c r="O56" s="47"/>
      <c r="P56" s="47"/>
      <c r="Q56" s="47"/>
    </row>
    <row r="57" spans="2:21" ht="19.5" customHeight="1" x14ac:dyDescent="0.2">
      <c r="B57" s="37"/>
      <c r="C57" s="38"/>
      <c r="D57" s="38"/>
      <c r="E57" s="38"/>
      <c r="F57" s="38"/>
      <c r="G57" s="15"/>
      <c r="H57" s="16"/>
      <c r="I57" s="34"/>
      <c r="J57" s="8"/>
      <c r="K57" s="8"/>
      <c r="L57" s="8"/>
      <c r="M57" s="38"/>
      <c r="N57" s="38"/>
      <c r="O57" s="38"/>
      <c r="P57" s="38"/>
      <c r="Q57" s="38"/>
    </row>
    <row r="58" spans="2:21" ht="19.5" customHeight="1" x14ac:dyDescent="0.2">
      <c r="B58" s="90" t="s">
        <v>51</v>
      </c>
      <c r="C58" s="91"/>
      <c r="P58" s="43"/>
      <c r="Q58" s="82"/>
    </row>
    <row r="59" spans="2:21" s="9" customFormat="1" ht="19.5" customHeight="1" x14ac:dyDescent="0.2">
      <c r="B59" s="53" t="s">
        <v>0</v>
      </c>
      <c r="C59" s="53" t="s">
        <v>1</v>
      </c>
      <c r="D59" s="60"/>
      <c r="E59" s="60"/>
      <c r="F59" s="53" t="s">
        <v>2</v>
      </c>
      <c r="G59" s="66" t="s">
        <v>13</v>
      </c>
      <c r="H59" s="53" t="s">
        <v>14</v>
      </c>
      <c r="I59" s="53" t="s">
        <v>3</v>
      </c>
      <c r="J59" s="53"/>
      <c r="K59" s="53"/>
      <c r="L59" s="53"/>
      <c r="M59" s="53" t="s">
        <v>4</v>
      </c>
      <c r="N59" s="53"/>
      <c r="O59" s="53" t="s">
        <v>5</v>
      </c>
      <c r="P59" s="53"/>
      <c r="Q59" s="53"/>
    </row>
    <row r="60" spans="2:21" s="9" customFormat="1" ht="19.5" customHeight="1" x14ac:dyDescent="0.2">
      <c r="B60" s="65"/>
      <c r="C60" s="53"/>
      <c r="D60" s="60"/>
      <c r="E60" s="60"/>
      <c r="F60" s="53"/>
      <c r="G60" s="66"/>
      <c r="H60" s="53"/>
      <c r="I60" s="36" t="s">
        <v>12</v>
      </c>
      <c r="J60" s="36" t="s">
        <v>6</v>
      </c>
      <c r="K60" s="36" t="s">
        <v>7</v>
      </c>
      <c r="L60" s="36" t="s">
        <v>8</v>
      </c>
      <c r="M60" s="36" t="s">
        <v>9</v>
      </c>
      <c r="N60" s="36" t="s">
        <v>10</v>
      </c>
      <c r="O60" s="36" t="s">
        <v>9</v>
      </c>
      <c r="P60" s="36" t="s">
        <v>11</v>
      </c>
      <c r="Q60" s="36" t="s">
        <v>10</v>
      </c>
    </row>
    <row r="61" spans="2:21" ht="19.5" customHeight="1" x14ac:dyDescent="0.2">
      <c r="B61" s="53" t="s">
        <v>83</v>
      </c>
      <c r="C61" s="54"/>
      <c r="D61" s="54"/>
      <c r="E61" s="54"/>
      <c r="F61" s="55"/>
      <c r="G61" s="54"/>
      <c r="H61" s="86"/>
      <c r="I61" s="31" t="s">
        <v>381</v>
      </c>
      <c r="J61" s="19"/>
      <c r="K61" s="19"/>
      <c r="L61" s="19">
        <f t="shared" ref="L61:L76" si="2">J61+K61</f>
        <v>0</v>
      </c>
      <c r="M61" s="56"/>
      <c r="N61" s="56"/>
      <c r="O61" s="56"/>
      <c r="P61" s="56"/>
      <c r="Q61" s="56" t="s">
        <v>239</v>
      </c>
    </row>
    <row r="62" spans="2:21" ht="19.5" customHeight="1" x14ac:dyDescent="0.2">
      <c r="B62" s="53"/>
      <c r="C62" s="54"/>
      <c r="D62" s="54"/>
      <c r="E62" s="54"/>
      <c r="F62" s="55"/>
      <c r="G62" s="54"/>
      <c r="H62" s="86"/>
      <c r="I62" s="31" t="s">
        <v>383</v>
      </c>
      <c r="J62" s="19"/>
      <c r="K62" s="19"/>
      <c r="L62" s="19">
        <f t="shared" si="2"/>
        <v>0</v>
      </c>
      <c r="M62" s="56"/>
      <c r="N62" s="56"/>
      <c r="O62" s="56"/>
      <c r="P62" s="56"/>
      <c r="Q62" s="56"/>
    </row>
    <row r="63" spans="2:21" ht="19.5" customHeight="1" x14ac:dyDescent="0.2">
      <c r="B63" s="53" t="s">
        <v>15</v>
      </c>
      <c r="C63" s="54" t="s">
        <v>248</v>
      </c>
      <c r="D63" s="54"/>
      <c r="E63" s="54"/>
      <c r="F63" s="55" t="s">
        <v>412</v>
      </c>
      <c r="G63" s="54" t="s">
        <v>388</v>
      </c>
      <c r="H63" s="86" t="s">
        <v>362</v>
      </c>
      <c r="I63" s="31" t="s">
        <v>381</v>
      </c>
      <c r="J63" s="19">
        <v>5</v>
      </c>
      <c r="K63" s="19">
        <v>27</v>
      </c>
      <c r="L63" s="19">
        <f t="shared" si="2"/>
        <v>32</v>
      </c>
      <c r="M63" s="56"/>
      <c r="N63" s="56" t="s">
        <v>249</v>
      </c>
      <c r="O63" s="56"/>
      <c r="P63" s="56"/>
      <c r="Q63" s="56"/>
    </row>
    <row r="64" spans="2:21" ht="19.5" customHeight="1" x14ac:dyDescent="0.2">
      <c r="B64" s="53"/>
      <c r="C64" s="54"/>
      <c r="D64" s="54"/>
      <c r="E64" s="54"/>
      <c r="F64" s="55"/>
      <c r="G64" s="54"/>
      <c r="H64" s="86"/>
      <c r="I64" s="31" t="s">
        <v>383</v>
      </c>
      <c r="J64" s="19">
        <v>2</v>
      </c>
      <c r="K64" s="19">
        <v>25</v>
      </c>
      <c r="L64" s="19">
        <f t="shared" si="2"/>
        <v>27</v>
      </c>
      <c r="M64" s="56"/>
      <c r="N64" s="56"/>
      <c r="O64" s="56"/>
      <c r="P64" s="56"/>
      <c r="Q64" s="56"/>
    </row>
    <row r="65" spans="2:17" ht="19.5" customHeight="1" x14ac:dyDescent="0.2">
      <c r="B65" s="53" t="s">
        <v>84</v>
      </c>
      <c r="C65" s="54"/>
      <c r="D65" s="54"/>
      <c r="E65" s="54"/>
      <c r="F65" s="55"/>
      <c r="G65" s="54"/>
      <c r="H65" s="86"/>
      <c r="I65" s="31" t="s">
        <v>381</v>
      </c>
      <c r="J65" s="19"/>
      <c r="K65" s="19"/>
      <c r="L65" s="19">
        <f t="shared" si="2"/>
        <v>0</v>
      </c>
      <c r="M65" s="56"/>
      <c r="N65" s="56"/>
      <c r="O65" s="56"/>
      <c r="P65" s="56"/>
      <c r="Q65" s="56" t="s">
        <v>239</v>
      </c>
    </row>
    <row r="66" spans="2:17" ht="19.5" customHeight="1" x14ac:dyDescent="0.2">
      <c r="B66" s="53"/>
      <c r="C66" s="54"/>
      <c r="D66" s="54"/>
      <c r="E66" s="54"/>
      <c r="F66" s="55"/>
      <c r="G66" s="54"/>
      <c r="H66" s="86"/>
      <c r="I66" s="31" t="s">
        <v>383</v>
      </c>
      <c r="J66" s="19"/>
      <c r="K66" s="19"/>
      <c r="L66" s="19">
        <f t="shared" si="2"/>
        <v>0</v>
      </c>
      <c r="M66" s="56"/>
      <c r="N66" s="56"/>
      <c r="O66" s="56"/>
      <c r="P66" s="56"/>
      <c r="Q66" s="56"/>
    </row>
    <row r="67" spans="2:17" ht="19.5" customHeight="1" x14ac:dyDescent="0.2">
      <c r="B67" s="53" t="s">
        <v>16</v>
      </c>
      <c r="C67" s="54" t="s">
        <v>389</v>
      </c>
      <c r="D67" s="54"/>
      <c r="E67" s="54"/>
      <c r="F67" s="55" t="s">
        <v>250</v>
      </c>
      <c r="G67" s="54" t="s">
        <v>251</v>
      </c>
      <c r="H67" s="86" t="s">
        <v>252</v>
      </c>
      <c r="I67" s="31" t="s">
        <v>381</v>
      </c>
      <c r="J67" s="19">
        <v>13</v>
      </c>
      <c r="K67" s="19">
        <v>8</v>
      </c>
      <c r="L67" s="19">
        <f t="shared" si="2"/>
        <v>21</v>
      </c>
      <c r="M67" s="56" t="s">
        <v>253</v>
      </c>
      <c r="N67" s="56"/>
      <c r="O67" s="56"/>
      <c r="P67" s="56"/>
      <c r="Q67" s="56"/>
    </row>
    <row r="68" spans="2:17" ht="19.5" customHeight="1" x14ac:dyDescent="0.2">
      <c r="B68" s="53"/>
      <c r="C68" s="54"/>
      <c r="D68" s="54"/>
      <c r="E68" s="54"/>
      <c r="F68" s="55"/>
      <c r="G68" s="54"/>
      <c r="H68" s="86"/>
      <c r="I68" s="31" t="s">
        <v>383</v>
      </c>
      <c r="J68" s="41">
        <v>0</v>
      </c>
      <c r="K68" s="41">
        <v>0</v>
      </c>
      <c r="L68" s="19">
        <f t="shared" si="2"/>
        <v>0</v>
      </c>
      <c r="M68" s="56"/>
      <c r="N68" s="56"/>
      <c r="O68" s="56"/>
      <c r="P68" s="56"/>
      <c r="Q68" s="56"/>
    </row>
    <row r="69" spans="2:17" ht="19.5" customHeight="1" x14ac:dyDescent="0.2">
      <c r="B69" s="53" t="s">
        <v>85</v>
      </c>
      <c r="C69" s="54"/>
      <c r="D69" s="54"/>
      <c r="E69" s="54"/>
      <c r="F69" s="55"/>
      <c r="G69" s="54"/>
      <c r="H69" s="86"/>
      <c r="I69" s="31" t="s">
        <v>381</v>
      </c>
      <c r="J69" s="19"/>
      <c r="K69" s="19"/>
      <c r="L69" s="19">
        <f t="shared" si="2"/>
        <v>0</v>
      </c>
      <c r="M69" s="56"/>
      <c r="N69" s="56"/>
      <c r="O69" s="56"/>
      <c r="P69" s="56"/>
      <c r="Q69" s="56" t="s">
        <v>376</v>
      </c>
    </row>
    <row r="70" spans="2:17" ht="19.5" customHeight="1" x14ac:dyDescent="0.2">
      <c r="B70" s="53"/>
      <c r="C70" s="54"/>
      <c r="D70" s="54"/>
      <c r="E70" s="54"/>
      <c r="F70" s="55"/>
      <c r="G70" s="54"/>
      <c r="H70" s="86"/>
      <c r="I70" s="31" t="s">
        <v>383</v>
      </c>
      <c r="J70" s="19"/>
      <c r="K70" s="19"/>
      <c r="L70" s="19">
        <f t="shared" si="2"/>
        <v>0</v>
      </c>
      <c r="M70" s="56"/>
      <c r="N70" s="56"/>
      <c r="O70" s="56"/>
      <c r="P70" s="56"/>
      <c r="Q70" s="56"/>
    </row>
    <row r="71" spans="2:17" ht="19.5" customHeight="1" x14ac:dyDescent="0.2">
      <c r="B71" s="53" t="s">
        <v>86</v>
      </c>
      <c r="C71" s="54"/>
      <c r="D71" s="54"/>
      <c r="E71" s="54"/>
      <c r="F71" s="55"/>
      <c r="G71" s="54"/>
      <c r="H71" s="86"/>
      <c r="I71" s="31" t="s">
        <v>381</v>
      </c>
      <c r="J71" s="19"/>
      <c r="K71" s="19"/>
      <c r="L71" s="19">
        <f t="shared" si="2"/>
        <v>0</v>
      </c>
      <c r="M71" s="56"/>
      <c r="N71" s="56"/>
      <c r="O71" s="56"/>
      <c r="P71" s="56"/>
      <c r="Q71" s="56" t="s">
        <v>239</v>
      </c>
    </row>
    <row r="72" spans="2:17" ht="19.5" customHeight="1" x14ac:dyDescent="0.2">
      <c r="B72" s="53"/>
      <c r="C72" s="54"/>
      <c r="D72" s="54"/>
      <c r="E72" s="54"/>
      <c r="F72" s="55"/>
      <c r="G72" s="54"/>
      <c r="H72" s="86"/>
      <c r="I72" s="31" t="s">
        <v>383</v>
      </c>
      <c r="J72" s="19"/>
      <c r="K72" s="19"/>
      <c r="L72" s="19">
        <f t="shared" si="2"/>
        <v>0</v>
      </c>
      <c r="M72" s="56"/>
      <c r="N72" s="56"/>
      <c r="O72" s="56"/>
      <c r="P72" s="56"/>
      <c r="Q72" s="56"/>
    </row>
    <row r="73" spans="2:17" ht="19.5" customHeight="1" x14ac:dyDescent="0.2">
      <c r="B73" s="53" t="s">
        <v>87</v>
      </c>
      <c r="C73" s="54"/>
      <c r="D73" s="54"/>
      <c r="E73" s="54"/>
      <c r="F73" s="55"/>
      <c r="G73" s="54"/>
      <c r="H73" s="86"/>
      <c r="I73" s="31" t="s">
        <v>381</v>
      </c>
      <c r="J73" s="19"/>
      <c r="K73" s="19"/>
      <c r="L73" s="19">
        <f t="shared" si="2"/>
        <v>0</v>
      </c>
      <c r="M73" s="56"/>
      <c r="N73" s="56"/>
      <c r="O73" s="56"/>
      <c r="P73" s="56"/>
      <c r="Q73" s="56" t="s">
        <v>243</v>
      </c>
    </row>
    <row r="74" spans="2:17" ht="19.5" customHeight="1" x14ac:dyDescent="0.2">
      <c r="B74" s="53"/>
      <c r="C74" s="54"/>
      <c r="D74" s="54"/>
      <c r="E74" s="54"/>
      <c r="F74" s="55"/>
      <c r="G74" s="54"/>
      <c r="H74" s="86"/>
      <c r="I74" s="31" t="s">
        <v>383</v>
      </c>
      <c r="J74" s="19"/>
      <c r="K74" s="19"/>
      <c r="L74" s="19">
        <f t="shared" si="2"/>
        <v>0</v>
      </c>
      <c r="M74" s="56"/>
      <c r="N74" s="56"/>
      <c r="O74" s="56"/>
      <c r="P74" s="56"/>
      <c r="Q74" s="56"/>
    </row>
    <row r="75" spans="2:17" ht="19.5" customHeight="1" x14ac:dyDescent="0.2">
      <c r="B75" s="53" t="s">
        <v>17</v>
      </c>
      <c r="C75" s="54" t="s">
        <v>390</v>
      </c>
      <c r="D75" s="54"/>
      <c r="E75" s="54"/>
      <c r="F75" s="55" t="s">
        <v>254</v>
      </c>
      <c r="G75" s="54" t="s">
        <v>255</v>
      </c>
      <c r="H75" s="86" t="s">
        <v>256</v>
      </c>
      <c r="I75" s="31" t="s">
        <v>381</v>
      </c>
      <c r="J75" s="19">
        <v>11</v>
      </c>
      <c r="K75" s="19">
        <v>4</v>
      </c>
      <c r="L75" s="19">
        <f t="shared" si="2"/>
        <v>15</v>
      </c>
      <c r="M75" s="56"/>
      <c r="N75" s="56" t="s">
        <v>257</v>
      </c>
      <c r="O75" s="56"/>
      <c r="P75" s="56"/>
      <c r="Q75" s="56"/>
    </row>
    <row r="76" spans="2:17" ht="19.5" customHeight="1" x14ac:dyDescent="0.2">
      <c r="B76" s="53"/>
      <c r="C76" s="54"/>
      <c r="D76" s="54"/>
      <c r="E76" s="54"/>
      <c r="F76" s="55"/>
      <c r="G76" s="54"/>
      <c r="H76" s="86"/>
      <c r="I76" s="31" t="s">
        <v>383</v>
      </c>
      <c r="J76" s="19">
        <v>11</v>
      </c>
      <c r="K76" s="19">
        <v>4</v>
      </c>
      <c r="L76" s="19">
        <f t="shared" si="2"/>
        <v>15</v>
      </c>
      <c r="M76" s="56"/>
      <c r="N76" s="56"/>
      <c r="O76" s="56"/>
      <c r="P76" s="56"/>
      <c r="Q76" s="56"/>
    </row>
    <row r="77" spans="2:17" ht="19.5" customHeight="1" x14ac:dyDescent="0.2">
      <c r="B77" s="53" t="s">
        <v>8</v>
      </c>
      <c r="C77" s="45">
        <f>COUNTA(C61:E76)</f>
        <v>3</v>
      </c>
      <c r="D77" s="47"/>
      <c r="E77" s="47"/>
      <c r="F77" s="61">
        <v>0</v>
      </c>
      <c r="G77" s="63"/>
      <c r="H77" s="61"/>
      <c r="I77" s="31" t="s">
        <v>381</v>
      </c>
      <c r="J77" s="30">
        <f t="shared" ref="J77:L78" si="3">SUM(J61,J63,J65,J67,J69,J71,J73,J75)</f>
        <v>29</v>
      </c>
      <c r="K77" s="30">
        <f t="shared" si="3"/>
        <v>39</v>
      </c>
      <c r="L77" s="30">
        <f t="shared" si="3"/>
        <v>68</v>
      </c>
      <c r="M77" s="45">
        <f>COUNTA(M61:M76)</f>
        <v>1</v>
      </c>
      <c r="N77" s="45">
        <f>COUNTA(N61:N76)</f>
        <v>2</v>
      </c>
      <c r="O77" s="45">
        <f>COUNTA(O61:O76)</f>
        <v>0</v>
      </c>
      <c r="P77" s="45">
        <f>COUNTA(P61:P76)</f>
        <v>0</v>
      </c>
      <c r="Q77" s="45">
        <f>COUNTA(Q61:Q76)</f>
        <v>5</v>
      </c>
    </row>
    <row r="78" spans="2:17" ht="19.5" customHeight="1" x14ac:dyDescent="0.2">
      <c r="B78" s="60"/>
      <c r="C78" s="47"/>
      <c r="D78" s="47"/>
      <c r="E78" s="47"/>
      <c r="F78" s="62"/>
      <c r="G78" s="63"/>
      <c r="H78" s="62"/>
      <c r="I78" s="31" t="s">
        <v>383</v>
      </c>
      <c r="J78" s="30">
        <f t="shared" si="3"/>
        <v>13</v>
      </c>
      <c r="K78" s="30">
        <f t="shared" si="3"/>
        <v>29</v>
      </c>
      <c r="L78" s="30">
        <f t="shared" si="3"/>
        <v>42</v>
      </c>
      <c r="M78" s="47"/>
      <c r="N78" s="47"/>
      <c r="O78" s="47"/>
      <c r="P78" s="47"/>
      <c r="Q78" s="47"/>
    </row>
    <row r="79" spans="2:17" ht="19.5" customHeight="1" x14ac:dyDescent="0.2">
      <c r="B79" s="37"/>
      <c r="C79" s="38"/>
      <c r="D79" s="38"/>
      <c r="E79" s="38"/>
      <c r="F79" s="38"/>
      <c r="G79" s="15"/>
      <c r="H79" s="16"/>
      <c r="I79" s="34"/>
      <c r="J79" s="8"/>
      <c r="K79" s="8"/>
      <c r="L79" s="8"/>
      <c r="M79" s="38"/>
      <c r="N79" s="38"/>
      <c r="O79" s="38"/>
      <c r="P79" s="38"/>
      <c r="Q79" s="38"/>
    </row>
    <row r="80" spans="2:17" ht="19.5" customHeight="1" x14ac:dyDescent="0.2">
      <c r="B80" s="90" t="s">
        <v>54</v>
      </c>
      <c r="C80" s="91"/>
    </row>
    <row r="81" spans="2:21" s="9" customFormat="1" ht="19.5" customHeight="1" x14ac:dyDescent="0.2">
      <c r="B81" s="53" t="s">
        <v>0</v>
      </c>
      <c r="C81" s="53" t="s">
        <v>1</v>
      </c>
      <c r="D81" s="60"/>
      <c r="E81" s="60"/>
      <c r="F81" s="53" t="s">
        <v>2</v>
      </c>
      <c r="G81" s="66" t="s">
        <v>13</v>
      </c>
      <c r="H81" s="53" t="s">
        <v>14</v>
      </c>
      <c r="I81" s="53" t="s">
        <v>3</v>
      </c>
      <c r="J81" s="53"/>
      <c r="K81" s="53"/>
      <c r="L81" s="53"/>
      <c r="M81" s="53" t="s">
        <v>4</v>
      </c>
      <c r="N81" s="53"/>
      <c r="O81" s="53" t="s">
        <v>5</v>
      </c>
      <c r="P81" s="53"/>
      <c r="Q81" s="53"/>
    </row>
    <row r="82" spans="2:21" s="9" customFormat="1" ht="19.5" customHeight="1" x14ac:dyDescent="0.2">
      <c r="B82" s="65"/>
      <c r="C82" s="53"/>
      <c r="D82" s="60"/>
      <c r="E82" s="60"/>
      <c r="F82" s="53"/>
      <c r="G82" s="66"/>
      <c r="H82" s="53"/>
      <c r="I82" s="36" t="s">
        <v>12</v>
      </c>
      <c r="J82" s="36" t="s">
        <v>6</v>
      </c>
      <c r="K82" s="36" t="s">
        <v>7</v>
      </c>
      <c r="L82" s="36" t="s">
        <v>8</v>
      </c>
      <c r="M82" s="36" t="s">
        <v>9</v>
      </c>
      <c r="N82" s="36" t="s">
        <v>10</v>
      </c>
      <c r="O82" s="36" t="s">
        <v>9</v>
      </c>
      <c r="P82" s="36" t="s">
        <v>11</v>
      </c>
      <c r="Q82" s="36" t="s">
        <v>10</v>
      </c>
    </row>
    <row r="83" spans="2:21" ht="19.5" customHeight="1" x14ac:dyDescent="0.2">
      <c r="B83" s="53" t="s">
        <v>97</v>
      </c>
      <c r="C83" s="54" t="s">
        <v>258</v>
      </c>
      <c r="D83" s="54"/>
      <c r="E83" s="54"/>
      <c r="F83" s="55" t="s">
        <v>236</v>
      </c>
      <c r="G83" s="54" t="s">
        <v>259</v>
      </c>
      <c r="H83" s="54" t="s">
        <v>391</v>
      </c>
      <c r="I83" s="31" t="s">
        <v>381</v>
      </c>
      <c r="J83" s="19">
        <v>7</v>
      </c>
      <c r="K83" s="19">
        <v>11</v>
      </c>
      <c r="L83" s="19">
        <f t="shared" ref="L83:L122" si="4">J83+K83</f>
        <v>18</v>
      </c>
      <c r="M83" s="56"/>
      <c r="N83" s="56" t="s">
        <v>260</v>
      </c>
      <c r="O83" s="56"/>
      <c r="P83" s="56"/>
      <c r="Q83" s="56" t="s">
        <v>239</v>
      </c>
    </row>
    <row r="84" spans="2:21" ht="19.5" customHeight="1" x14ac:dyDescent="0.2">
      <c r="B84" s="53"/>
      <c r="C84" s="54"/>
      <c r="D84" s="54"/>
      <c r="E84" s="54"/>
      <c r="F84" s="55"/>
      <c r="G84" s="54"/>
      <c r="H84" s="54"/>
      <c r="I84" s="31" t="s">
        <v>383</v>
      </c>
      <c r="J84" s="19">
        <v>7</v>
      </c>
      <c r="K84" s="19">
        <v>8</v>
      </c>
      <c r="L84" s="19">
        <f t="shared" si="4"/>
        <v>15</v>
      </c>
      <c r="M84" s="56"/>
      <c r="N84" s="56"/>
      <c r="O84" s="56"/>
      <c r="P84" s="56"/>
      <c r="Q84" s="56"/>
    </row>
    <row r="85" spans="2:21" ht="19.5" customHeight="1" x14ac:dyDescent="0.2">
      <c r="B85" s="53" t="s">
        <v>115</v>
      </c>
      <c r="C85" s="54" t="s">
        <v>261</v>
      </c>
      <c r="D85" s="54"/>
      <c r="E85" s="54"/>
      <c r="F85" s="55" t="s">
        <v>262</v>
      </c>
      <c r="G85" s="54" t="s">
        <v>263</v>
      </c>
      <c r="H85" s="54" t="s">
        <v>264</v>
      </c>
      <c r="I85" s="31" t="s">
        <v>381</v>
      </c>
      <c r="J85" s="19">
        <v>12</v>
      </c>
      <c r="K85" s="19">
        <v>2</v>
      </c>
      <c r="L85" s="19">
        <f t="shared" si="4"/>
        <v>14</v>
      </c>
      <c r="M85" s="56"/>
      <c r="N85" s="56" t="s">
        <v>265</v>
      </c>
      <c r="O85" s="56"/>
      <c r="P85" s="56"/>
      <c r="Q85" s="56"/>
    </row>
    <row r="86" spans="2:21" ht="19.5" customHeight="1" x14ac:dyDescent="0.2">
      <c r="B86" s="53"/>
      <c r="C86" s="54"/>
      <c r="D86" s="54"/>
      <c r="E86" s="54"/>
      <c r="F86" s="55"/>
      <c r="G86" s="54"/>
      <c r="H86" s="54"/>
      <c r="I86" s="31" t="s">
        <v>383</v>
      </c>
      <c r="J86" s="19">
        <v>12</v>
      </c>
      <c r="K86" s="19">
        <v>2</v>
      </c>
      <c r="L86" s="19">
        <f t="shared" si="4"/>
        <v>14</v>
      </c>
      <c r="M86" s="56"/>
      <c r="N86" s="56"/>
      <c r="O86" s="56"/>
      <c r="P86" s="56"/>
      <c r="Q86" s="56"/>
    </row>
    <row r="87" spans="2:21" ht="19.5" customHeight="1" x14ac:dyDescent="0.2">
      <c r="B87" s="57" t="s">
        <v>113</v>
      </c>
      <c r="C87" s="54"/>
      <c r="D87" s="54"/>
      <c r="E87" s="54"/>
      <c r="F87" s="55"/>
      <c r="G87" s="54"/>
      <c r="H87" s="54"/>
      <c r="I87" s="31" t="s">
        <v>381</v>
      </c>
      <c r="J87" s="19">
        <v>17</v>
      </c>
      <c r="K87" s="19">
        <v>7</v>
      </c>
      <c r="L87" s="19">
        <f t="shared" si="4"/>
        <v>24</v>
      </c>
      <c r="M87" s="56"/>
      <c r="N87" s="56"/>
      <c r="O87" s="56"/>
      <c r="P87" s="56"/>
      <c r="Q87" s="56"/>
      <c r="R87" s="58"/>
      <c r="S87" s="59"/>
      <c r="T87" s="59"/>
      <c r="U87" s="59"/>
    </row>
    <row r="88" spans="2:21" ht="19.5" customHeight="1" x14ac:dyDescent="0.2">
      <c r="B88" s="57"/>
      <c r="C88" s="54"/>
      <c r="D88" s="54"/>
      <c r="E88" s="54"/>
      <c r="F88" s="55"/>
      <c r="G88" s="54"/>
      <c r="H88" s="54"/>
      <c r="I88" s="31" t="s">
        <v>383</v>
      </c>
      <c r="J88" s="19"/>
      <c r="K88" s="19"/>
      <c r="L88" s="19">
        <f t="shared" si="4"/>
        <v>0</v>
      </c>
      <c r="M88" s="56"/>
      <c r="N88" s="56"/>
      <c r="O88" s="56"/>
      <c r="P88" s="56"/>
      <c r="Q88" s="56"/>
      <c r="R88" s="58"/>
      <c r="S88" s="59"/>
      <c r="T88" s="59"/>
      <c r="U88" s="59"/>
    </row>
    <row r="89" spans="2:21" ht="19.5" customHeight="1" x14ac:dyDescent="0.2">
      <c r="B89" s="53" t="s">
        <v>112</v>
      </c>
      <c r="C89" s="54"/>
      <c r="D89" s="54"/>
      <c r="E89" s="54"/>
      <c r="F89" s="55"/>
      <c r="G89" s="54"/>
      <c r="H89" s="54"/>
      <c r="I89" s="31" t="s">
        <v>381</v>
      </c>
      <c r="J89" s="19"/>
      <c r="K89" s="19"/>
      <c r="L89" s="19">
        <f t="shared" si="4"/>
        <v>0</v>
      </c>
      <c r="M89" s="56"/>
      <c r="N89" s="56"/>
      <c r="O89" s="56"/>
      <c r="P89" s="56"/>
      <c r="Q89" s="56" t="s">
        <v>239</v>
      </c>
    </row>
    <row r="90" spans="2:21" ht="19.5" customHeight="1" x14ac:dyDescent="0.2">
      <c r="B90" s="53"/>
      <c r="C90" s="54"/>
      <c r="D90" s="54"/>
      <c r="E90" s="54"/>
      <c r="F90" s="55"/>
      <c r="G90" s="54"/>
      <c r="H90" s="54"/>
      <c r="I90" s="31" t="s">
        <v>383</v>
      </c>
      <c r="J90" s="19"/>
      <c r="K90" s="19"/>
      <c r="L90" s="19">
        <f t="shared" si="4"/>
        <v>0</v>
      </c>
      <c r="M90" s="56"/>
      <c r="N90" s="56"/>
      <c r="O90" s="56"/>
      <c r="P90" s="56"/>
      <c r="Q90" s="56"/>
    </row>
    <row r="91" spans="2:21" ht="19.5" customHeight="1" x14ac:dyDescent="0.2">
      <c r="B91" s="53" t="s">
        <v>109</v>
      </c>
      <c r="C91" s="54"/>
      <c r="D91" s="54"/>
      <c r="E91" s="54"/>
      <c r="F91" s="55"/>
      <c r="G91" s="54"/>
      <c r="H91" s="54"/>
      <c r="I91" s="31" t="s">
        <v>381</v>
      </c>
      <c r="J91" s="19"/>
      <c r="K91" s="19"/>
      <c r="L91" s="19">
        <f t="shared" si="4"/>
        <v>0</v>
      </c>
      <c r="M91" s="56"/>
      <c r="N91" s="56"/>
      <c r="O91" s="56"/>
      <c r="P91" s="56"/>
      <c r="Q91" s="56" t="s">
        <v>380</v>
      </c>
    </row>
    <row r="92" spans="2:21" ht="19.5" customHeight="1" x14ac:dyDescent="0.2">
      <c r="B92" s="53"/>
      <c r="C92" s="54"/>
      <c r="D92" s="54"/>
      <c r="E92" s="54"/>
      <c r="F92" s="55"/>
      <c r="G92" s="54"/>
      <c r="H92" s="54"/>
      <c r="I92" s="31" t="s">
        <v>383</v>
      </c>
      <c r="J92" s="19"/>
      <c r="K92" s="19"/>
      <c r="L92" s="19">
        <f t="shared" si="4"/>
        <v>0</v>
      </c>
      <c r="M92" s="56"/>
      <c r="N92" s="56"/>
      <c r="O92" s="56"/>
      <c r="P92" s="56"/>
      <c r="Q92" s="56"/>
    </row>
    <row r="93" spans="2:21" ht="19.5" customHeight="1" x14ac:dyDescent="0.2">
      <c r="B93" s="53" t="s">
        <v>107</v>
      </c>
      <c r="C93" s="54"/>
      <c r="D93" s="54"/>
      <c r="E93" s="54"/>
      <c r="F93" s="55"/>
      <c r="G93" s="54"/>
      <c r="H93" s="54"/>
      <c r="I93" s="31" t="s">
        <v>381</v>
      </c>
      <c r="J93" s="19"/>
      <c r="K93" s="19"/>
      <c r="L93" s="19">
        <f t="shared" si="4"/>
        <v>0</v>
      </c>
      <c r="M93" s="56"/>
      <c r="N93" s="56"/>
      <c r="O93" s="56"/>
      <c r="P93" s="56"/>
      <c r="Q93" s="56" t="s">
        <v>378</v>
      </c>
    </row>
    <row r="94" spans="2:21" ht="19.5" customHeight="1" x14ac:dyDescent="0.2">
      <c r="B94" s="53"/>
      <c r="C94" s="54"/>
      <c r="D94" s="54"/>
      <c r="E94" s="54"/>
      <c r="F94" s="55"/>
      <c r="G94" s="54"/>
      <c r="H94" s="54"/>
      <c r="I94" s="31" t="s">
        <v>383</v>
      </c>
      <c r="J94" s="19"/>
      <c r="K94" s="19"/>
      <c r="L94" s="19">
        <f t="shared" si="4"/>
        <v>0</v>
      </c>
      <c r="M94" s="56"/>
      <c r="N94" s="56"/>
      <c r="O94" s="56"/>
      <c r="P94" s="56"/>
      <c r="Q94" s="56"/>
    </row>
    <row r="95" spans="2:21" ht="19.5" customHeight="1" x14ac:dyDescent="0.2">
      <c r="B95" s="53" t="s">
        <v>106</v>
      </c>
      <c r="C95" s="54"/>
      <c r="D95" s="54"/>
      <c r="E95" s="54"/>
      <c r="F95" s="55"/>
      <c r="G95" s="54"/>
      <c r="H95" s="54"/>
      <c r="I95" s="31" t="s">
        <v>381</v>
      </c>
      <c r="J95" s="19"/>
      <c r="K95" s="19"/>
      <c r="L95" s="19">
        <f t="shared" si="4"/>
        <v>0</v>
      </c>
      <c r="M95" s="56"/>
      <c r="N95" s="56"/>
      <c r="O95" s="56"/>
      <c r="P95" s="88" t="s">
        <v>375</v>
      </c>
      <c r="Q95" s="56"/>
    </row>
    <row r="96" spans="2:21" ht="19.5" customHeight="1" x14ac:dyDescent="0.2">
      <c r="B96" s="53"/>
      <c r="C96" s="54"/>
      <c r="D96" s="54"/>
      <c r="E96" s="54"/>
      <c r="F96" s="55"/>
      <c r="G96" s="54"/>
      <c r="H96" s="54"/>
      <c r="I96" s="31" t="s">
        <v>383</v>
      </c>
      <c r="J96" s="19"/>
      <c r="K96" s="19"/>
      <c r="L96" s="19">
        <f t="shared" si="4"/>
        <v>0</v>
      </c>
      <c r="M96" s="56"/>
      <c r="N96" s="56"/>
      <c r="O96" s="56"/>
      <c r="P96" s="88"/>
      <c r="Q96" s="56"/>
    </row>
    <row r="97" spans="2:21" ht="19.5" customHeight="1" x14ac:dyDescent="0.2">
      <c r="B97" s="53" t="s">
        <v>105</v>
      </c>
      <c r="C97" s="54" t="s">
        <v>266</v>
      </c>
      <c r="D97" s="54"/>
      <c r="E97" s="54"/>
      <c r="F97" s="55" t="s">
        <v>267</v>
      </c>
      <c r="G97" s="54" t="s">
        <v>247</v>
      </c>
      <c r="H97" s="54" t="s">
        <v>392</v>
      </c>
      <c r="I97" s="31" t="s">
        <v>381</v>
      </c>
      <c r="J97" s="19">
        <v>74</v>
      </c>
      <c r="K97" s="19">
        <v>22</v>
      </c>
      <c r="L97" s="19">
        <f t="shared" si="4"/>
        <v>96</v>
      </c>
      <c r="M97" s="56"/>
      <c r="N97" s="56" t="s">
        <v>239</v>
      </c>
      <c r="O97" s="56"/>
      <c r="P97" s="56"/>
      <c r="Q97" s="56"/>
    </row>
    <row r="98" spans="2:21" ht="19.5" customHeight="1" x14ac:dyDescent="0.2">
      <c r="B98" s="53"/>
      <c r="C98" s="54"/>
      <c r="D98" s="54"/>
      <c r="E98" s="54"/>
      <c r="F98" s="55"/>
      <c r="G98" s="54"/>
      <c r="H98" s="54"/>
      <c r="I98" s="31" t="s">
        <v>383</v>
      </c>
      <c r="J98" s="19">
        <v>47</v>
      </c>
      <c r="K98" s="19">
        <v>13</v>
      </c>
      <c r="L98" s="19">
        <f t="shared" si="4"/>
        <v>60</v>
      </c>
      <c r="M98" s="56"/>
      <c r="N98" s="56"/>
      <c r="O98" s="56"/>
      <c r="P98" s="56"/>
      <c r="Q98" s="56"/>
    </row>
    <row r="99" spans="2:21" ht="19.5" customHeight="1" x14ac:dyDescent="0.2">
      <c r="B99" s="53" t="s">
        <v>102</v>
      </c>
      <c r="C99" s="54"/>
      <c r="D99" s="54"/>
      <c r="E99" s="54"/>
      <c r="F99" s="55"/>
      <c r="G99" s="54"/>
      <c r="H99" s="54"/>
      <c r="I99" s="31" t="s">
        <v>381</v>
      </c>
      <c r="J99" s="19"/>
      <c r="K99" s="19"/>
      <c r="L99" s="19">
        <f t="shared" si="4"/>
        <v>0</v>
      </c>
      <c r="M99" s="56"/>
      <c r="N99" s="56"/>
      <c r="O99" s="56"/>
      <c r="P99" s="56"/>
      <c r="Q99" s="56"/>
    </row>
    <row r="100" spans="2:21" ht="19.5" customHeight="1" x14ac:dyDescent="0.2">
      <c r="B100" s="53"/>
      <c r="C100" s="54"/>
      <c r="D100" s="54"/>
      <c r="E100" s="54"/>
      <c r="F100" s="55"/>
      <c r="G100" s="54"/>
      <c r="H100" s="54"/>
      <c r="I100" s="31" t="s">
        <v>383</v>
      </c>
      <c r="J100" s="19"/>
      <c r="K100" s="19"/>
      <c r="L100" s="19">
        <f t="shared" si="4"/>
        <v>0</v>
      </c>
      <c r="M100" s="56"/>
      <c r="N100" s="56"/>
      <c r="O100" s="56"/>
      <c r="P100" s="56"/>
      <c r="Q100" s="56"/>
    </row>
    <row r="101" spans="2:21" ht="19.5" customHeight="1" x14ac:dyDescent="0.2">
      <c r="B101" s="53" t="s">
        <v>101</v>
      </c>
      <c r="C101" s="54" t="s">
        <v>393</v>
      </c>
      <c r="D101" s="54"/>
      <c r="E101" s="54"/>
      <c r="F101" s="55" t="s">
        <v>394</v>
      </c>
      <c r="G101" s="54" t="s">
        <v>247</v>
      </c>
      <c r="H101" s="54" t="s">
        <v>386</v>
      </c>
      <c r="I101" s="31" t="s">
        <v>381</v>
      </c>
      <c r="J101" s="19">
        <v>131</v>
      </c>
      <c r="K101" s="19">
        <v>19</v>
      </c>
      <c r="L101" s="19">
        <f t="shared" si="4"/>
        <v>150</v>
      </c>
      <c r="M101" s="56"/>
      <c r="N101" s="56" t="s">
        <v>239</v>
      </c>
      <c r="O101" s="56" t="s">
        <v>239</v>
      </c>
      <c r="P101" s="56" t="s">
        <v>395</v>
      </c>
      <c r="Q101" s="56"/>
    </row>
    <row r="102" spans="2:21" ht="19.5" customHeight="1" x14ac:dyDescent="0.2">
      <c r="B102" s="53"/>
      <c r="C102" s="54"/>
      <c r="D102" s="54"/>
      <c r="E102" s="54"/>
      <c r="F102" s="55"/>
      <c r="G102" s="54"/>
      <c r="H102" s="54"/>
      <c r="I102" s="31" t="s">
        <v>383</v>
      </c>
      <c r="J102" s="19">
        <v>72</v>
      </c>
      <c r="K102" s="19">
        <v>14</v>
      </c>
      <c r="L102" s="19">
        <f t="shared" si="4"/>
        <v>86</v>
      </c>
      <c r="M102" s="56"/>
      <c r="N102" s="56"/>
      <c r="O102" s="56"/>
      <c r="P102" s="56"/>
      <c r="Q102" s="56"/>
    </row>
    <row r="103" spans="2:21" ht="19.5" customHeight="1" x14ac:dyDescent="0.2">
      <c r="B103" s="57" t="s">
        <v>100</v>
      </c>
      <c r="C103" s="92"/>
      <c r="D103" s="92"/>
      <c r="E103" s="92"/>
      <c r="F103" s="55"/>
      <c r="G103" s="54"/>
      <c r="H103" s="54"/>
      <c r="I103" s="31" t="s">
        <v>381</v>
      </c>
      <c r="J103" s="19">
        <v>74</v>
      </c>
      <c r="K103" s="19">
        <v>22</v>
      </c>
      <c r="L103" s="19">
        <f t="shared" si="4"/>
        <v>96</v>
      </c>
      <c r="M103" s="56"/>
      <c r="N103" s="56"/>
      <c r="O103" s="56"/>
      <c r="P103" s="56"/>
      <c r="Q103" s="56"/>
      <c r="R103" s="58"/>
      <c r="S103" s="59"/>
      <c r="T103" s="59"/>
      <c r="U103" s="59"/>
    </row>
    <row r="104" spans="2:21" ht="19.5" customHeight="1" x14ac:dyDescent="0.2">
      <c r="B104" s="57"/>
      <c r="C104" s="92"/>
      <c r="D104" s="92"/>
      <c r="E104" s="92"/>
      <c r="F104" s="55"/>
      <c r="G104" s="54"/>
      <c r="H104" s="54"/>
      <c r="I104" s="31" t="s">
        <v>383</v>
      </c>
      <c r="J104" s="19"/>
      <c r="K104" s="19"/>
      <c r="L104" s="19">
        <f t="shared" si="4"/>
        <v>0</v>
      </c>
      <c r="M104" s="56"/>
      <c r="N104" s="56"/>
      <c r="O104" s="56"/>
      <c r="P104" s="56"/>
      <c r="Q104" s="56"/>
      <c r="R104" s="58"/>
      <c r="S104" s="59"/>
      <c r="T104" s="59"/>
      <c r="U104" s="59"/>
    </row>
    <row r="105" spans="2:21" ht="19.5" customHeight="1" x14ac:dyDescent="0.2">
      <c r="B105" s="53" t="s">
        <v>99</v>
      </c>
      <c r="C105" s="54"/>
      <c r="D105" s="54"/>
      <c r="E105" s="54"/>
      <c r="F105" s="55"/>
      <c r="G105" s="54"/>
      <c r="H105" s="54"/>
      <c r="I105" s="31" t="s">
        <v>381</v>
      </c>
      <c r="J105" s="19"/>
      <c r="K105" s="19"/>
      <c r="L105" s="19">
        <f t="shared" si="4"/>
        <v>0</v>
      </c>
      <c r="M105" s="56"/>
      <c r="N105" s="56"/>
      <c r="O105" s="56"/>
      <c r="P105" s="56"/>
      <c r="Q105" s="56" t="s">
        <v>378</v>
      </c>
    </row>
    <row r="106" spans="2:21" ht="19.5" customHeight="1" x14ac:dyDescent="0.2">
      <c r="B106" s="53"/>
      <c r="C106" s="54"/>
      <c r="D106" s="54"/>
      <c r="E106" s="54"/>
      <c r="F106" s="55"/>
      <c r="G106" s="54"/>
      <c r="H106" s="54"/>
      <c r="I106" s="31" t="s">
        <v>383</v>
      </c>
      <c r="J106" s="19"/>
      <c r="K106" s="19"/>
      <c r="L106" s="19">
        <f t="shared" si="4"/>
        <v>0</v>
      </c>
      <c r="M106" s="56"/>
      <c r="N106" s="56"/>
      <c r="O106" s="56"/>
      <c r="P106" s="56"/>
      <c r="Q106" s="56"/>
    </row>
    <row r="107" spans="2:21" ht="19.5" customHeight="1" x14ac:dyDescent="0.2">
      <c r="B107" s="53" t="s">
        <v>114</v>
      </c>
      <c r="C107" s="54"/>
      <c r="D107" s="54"/>
      <c r="E107" s="54"/>
      <c r="F107" s="55"/>
      <c r="G107" s="54"/>
      <c r="H107" s="54"/>
      <c r="I107" s="31" t="s">
        <v>381</v>
      </c>
      <c r="J107" s="19"/>
      <c r="K107" s="19"/>
      <c r="L107" s="19">
        <f t="shared" si="4"/>
        <v>0</v>
      </c>
      <c r="M107" s="56"/>
      <c r="N107" s="56"/>
      <c r="O107" s="56"/>
      <c r="P107" s="56"/>
      <c r="Q107" s="56" t="s">
        <v>239</v>
      </c>
    </row>
    <row r="108" spans="2:21" ht="19.5" customHeight="1" x14ac:dyDescent="0.2">
      <c r="B108" s="53"/>
      <c r="C108" s="54"/>
      <c r="D108" s="54"/>
      <c r="E108" s="54"/>
      <c r="F108" s="55"/>
      <c r="G108" s="54"/>
      <c r="H108" s="54"/>
      <c r="I108" s="31" t="s">
        <v>383</v>
      </c>
      <c r="J108" s="19"/>
      <c r="K108" s="19"/>
      <c r="L108" s="19">
        <f t="shared" si="4"/>
        <v>0</v>
      </c>
      <c r="M108" s="56"/>
      <c r="N108" s="56"/>
      <c r="O108" s="56"/>
      <c r="P108" s="56"/>
      <c r="Q108" s="56"/>
    </row>
    <row r="109" spans="2:21" ht="19.5" customHeight="1" x14ac:dyDescent="0.2">
      <c r="B109" s="53" t="s">
        <v>108</v>
      </c>
      <c r="C109" s="54"/>
      <c r="D109" s="54"/>
      <c r="E109" s="54"/>
      <c r="F109" s="55"/>
      <c r="G109" s="54"/>
      <c r="H109" s="54"/>
      <c r="I109" s="31" t="s">
        <v>381</v>
      </c>
      <c r="J109" s="19"/>
      <c r="K109" s="19"/>
      <c r="L109" s="19">
        <f t="shared" si="4"/>
        <v>0</v>
      </c>
      <c r="M109" s="56"/>
      <c r="N109" s="56"/>
      <c r="O109" s="56"/>
      <c r="P109" s="56"/>
      <c r="Q109" s="56" t="s">
        <v>239</v>
      </c>
    </row>
    <row r="110" spans="2:21" ht="19.5" customHeight="1" x14ac:dyDescent="0.2">
      <c r="B110" s="53"/>
      <c r="C110" s="54"/>
      <c r="D110" s="54"/>
      <c r="E110" s="54"/>
      <c r="F110" s="55"/>
      <c r="G110" s="54"/>
      <c r="H110" s="54"/>
      <c r="I110" s="31" t="s">
        <v>383</v>
      </c>
      <c r="J110" s="19"/>
      <c r="K110" s="19"/>
      <c r="L110" s="19">
        <f t="shared" si="4"/>
        <v>0</v>
      </c>
      <c r="M110" s="56"/>
      <c r="N110" s="56"/>
      <c r="O110" s="56"/>
      <c r="P110" s="56"/>
      <c r="Q110" s="56"/>
    </row>
    <row r="111" spans="2:21" ht="19.5" customHeight="1" x14ac:dyDescent="0.2">
      <c r="B111" s="53" t="s">
        <v>116</v>
      </c>
      <c r="C111" s="54"/>
      <c r="D111" s="54"/>
      <c r="E111" s="54"/>
      <c r="F111" s="55"/>
      <c r="G111" s="54"/>
      <c r="H111" s="54"/>
      <c r="I111" s="31" t="s">
        <v>381</v>
      </c>
      <c r="J111" s="19"/>
      <c r="K111" s="19"/>
      <c r="L111" s="19">
        <f t="shared" si="4"/>
        <v>0</v>
      </c>
      <c r="M111" s="56"/>
      <c r="N111" s="56"/>
      <c r="O111" s="56"/>
      <c r="P111" s="56"/>
      <c r="Q111" s="56" t="s">
        <v>243</v>
      </c>
    </row>
    <row r="112" spans="2:21" ht="19.5" customHeight="1" x14ac:dyDescent="0.2">
      <c r="B112" s="53"/>
      <c r="C112" s="54"/>
      <c r="D112" s="54"/>
      <c r="E112" s="54"/>
      <c r="F112" s="55"/>
      <c r="G112" s="54"/>
      <c r="H112" s="54"/>
      <c r="I112" s="31" t="s">
        <v>383</v>
      </c>
      <c r="J112" s="19"/>
      <c r="K112" s="19"/>
      <c r="L112" s="19">
        <f t="shared" si="4"/>
        <v>0</v>
      </c>
      <c r="M112" s="56"/>
      <c r="N112" s="56"/>
      <c r="O112" s="56"/>
      <c r="P112" s="56"/>
      <c r="Q112" s="56"/>
    </row>
    <row r="113" spans="2:17" ht="19.5" customHeight="1" x14ac:dyDescent="0.2">
      <c r="B113" s="53" t="s">
        <v>111</v>
      </c>
      <c r="C113" s="54"/>
      <c r="D113" s="54"/>
      <c r="E113" s="54"/>
      <c r="F113" s="55"/>
      <c r="G113" s="54"/>
      <c r="H113" s="54"/>
      <c r="I113" s="31" t="s">
        <v>381</v>
      </c>
      <c r="J113" s="19"/>
      <c r="K113" s="19"/>
      <c r="L113" s="19">
        <f t="shared" si="4"/>
        <v>0</v>
      </c>
      <c r="M113" s="56"/>
      <c r="N113" s="56"/>
      <c r="O113" s="56"/>
      <c r="P113" s="56"/>
      <c r="Q113" s="56" t="s">
        <v>239</v>
      </c>
    </row>
    <row r="114" spans="2:17" ht="19.5" customHeight="1" x14ac:dyDescent="0.2">
      <c r="B114" s="53"/>
      <c r="C114" s="54"/>
      <c r="D114" s="54"/>
      <c r="E114" s="54"/>
      <c r="F114" s="55"/>
      <c r="G114" s="54"/>
      <c r="H114" s="54"/>
      <c r="I114" s="31" t="s">
        <v>383</v>
      </c>
      <c r="J114" s="19"/>
      <c r="K114" s="19"/>
      <c r="L114" s="19">
        <f t="shared" si="4"/>
        <v>0</v>
      </c>
      <c r="M114" s="56"/>
      <c r="N114" s="56"/>
      <c r="O114" s="56"/>
      <c r="P114" s="56"/>
      <c r="Q114" s="56"/>
    </row>
    <row r="115" spans="2:17" ht="19.5" customHeight="1" x14ac:dyDescent="0.2">
      <c r="B115" s="53" t="s">
        <v>110</v>
      </c>
      <c r="C115" s="54"/>
      <c r="D115" s="54"/>
      <c r="E115" s="54"/>
      <c r="F115" s="55"/>
      <c r="G115" s="54"/>
      <c r="H115" s="54"/>
      <c r="I115" s="31" t="s">
        <v>381</v>
      </c>
      <c r="J115" s="19"/>
      <c r="K115" s="19"/>
      <c r="L115" s="19">
        <f t="shared" si="4"/>
        <v>0</v>
      </c>
      <c r="M115" s="56"/>
      <c r="N115" s="56"/>
      <c r="O115" s="56"/>
      <c r="P115" s="56"/>
      <c r="Q115" s="56" t="s">
        <v>239</v>
      </c>
    </row>
    <row r="116" spans="2:17" ht="19.5" customHeight="1" x14ac:dyDescent="0.2">
      <c r="B116" s="53"/>
      <c r="C116" s="54"/>
      <c r="D116" s="54"/>
      <c r="E116" s="54"/>
      <c r="F116" s="55"/>
      <c r="G116" s="54"/>
      <c r="H116" s="54"/>
      <c r="I116" s="31" t="s">
        <v>383</v>
      </c>
      <c r="J116" s="19"/>
      <c r="K116" s="19"/>
      <c r="L116" s="19">
        <f t="shared" si="4"/>
        <v>0</v>
      </c>
      <c r="M116" s="56"/>
      <c r="N116" s="56"/>
      <c r="O116" s="56"/>
      <c r="P116" s="56"/>
      <c r="Q116" s="56"/>
    </row>
    <row r="117" spans="2:17" ht="19.5" customHeight="1" x14ac:dyDescent="0.2">
      <c r="B117" s="53" t="s">
        <v>104</v>
      </c>
      <c r="C117" s="54"/>
      <c r="D117" s="54"/>
      <c r="E117" s="54"/>
      <c r="F117" s="55"/>
      <c r="G117" s="54"/>
      <c r="H117" s="54"/>
      <c r="I117" s="31" t="s">
        <v>381</v>
      </c>
      <c r="J117" s="19"/>
      <c r="K117" s="19"/>
      <c r="L117" s="19">
        <f t="shared" si="4"/>
        <v>0</v>
      </c>
      <c r="M117" s="56"/>
      <c r="N117" s="56"/>
      <c r="O117" s="56"/>
      <c r="P117" s="56"/>
      <c r="Q117" s="56" t="s">
        <v>239</v>
      </c>
    </row>
    <row r="118" spans="2:17" ht="19.5" customHeight="1" x14ac:dyDescent="0.2">
      <c r="B118" s="53"/>
      <c r="C118" s="54"/>
      <c r="D118" s="54"/>
      <c r="E118" s="54"/>
      <c r="F118" s="55"/>
      <c r="G118" s="54"/>
      <c r="H118" s="54"/>
      <c r="I118" s="31" t="s">
        <v>383</v>
      </c>
      <c r="J118" s="19"/>
      <c r="K118" s="19"/>
      <c r="L118" s="19">
        <f t="shared" si="4"/>
        <v>0</v>
      </c>
      <c r="M118" s="56"/>
      <c r="N118" s="56"/>
      <c r="O118" s="56"/>
      <c r="P118" s="56"/>
      <c r="Q118" s="56"/>
    </row>
    <row r="119" spans="2:17" ht="19.5" customHeight="1" x14ac:dyDescent="0.2">
      <c r="B119" s="53" t="s">
        <v>103</v>
      </c>
      <c r="C119" s="54" t="s">
        <v>269</v>
      </c>
      <c r="D119" s="54"/>
      <c r="E119" s="54"/>
      <c r="F119" s="55" t="s">
        <v>396</v>
      </c>
      <c r="G119" s="54" t="s">
        <v>270</v>
      </c>
      <c r="H119" s="54" t="s">
        <v>271</v>
      </c>
      <c r="I119" s="31" t="s">
        <v>381</v>
      </c>
      <c r="J119" s="19">
        <v>7</v>
      </c>
      <c r="K119" s="19">
        <v>0</v>
      </c>
      <c r="L119" s="19">
        <f t="shared" si="4"/>
        <v>7</v>
      </c>
      <c r="M119" s="56"/>
      <c r="N119" s="56" t="s">
        <v>272</v>
      </c>
      <c r="O119" s="56"/>
      <c r="P119" s="56"/>
      <c r="Q119" s="56"/>
    </row>
    <row r="120" spans="2:17" ht="19.5" customHeight="1" x14ac:dyDescent="0.2">
      <c r="B120" s="53"/>
      <c r="C120" s="54"/>
      <c r="D120" s="54"/>
      <c r="E120" s="54"/>
      <c r="F120" s="55"/>
      <c r="G120" s="54"/>
      <c r="H120" s="54"/>
      <c r="I120" s="31" t="s">
        <v>383</v>
      </c>
      <c r="J120" s="19">
        <v>7</v>
      </c>
      <c r="K120" s="19"/>
      <c r="L120" s="19">
        <f t="shared" si="4"/>
        <v>7</v>
      </c>
      <c r="M120" s="56"/>
      <c r="N120" s="56"/>
      <c r="O120" s="56"/>
      <c r="P120" s="56"/>
      <c r="Q120" s="56"/>
    </row>
    <row r="121" spans="2:17" ht="19.5" customHeight="1" x14ac:dyDescent="0.2">
      <c r="B121" s="53" t="s">
        <v>98</v>
      </c>
      <c r="C121" s="92"/>
      <c r="D121" s="92"/>
      <c r="E121" s="92"/>
      <c r="F121" s="55"/>
      <c r="G121" s="54"/>
      <c r="H121" s="54"/>
      <c r="I121" s="31" t="s">
        <v>381</v>
      </c>
      <c r="J121" s="19"/>
      <c r="K121" s="19"/>
      <c r="L121" s="19">
        <f t="shared" si="4"/>
        <v>0</v>
      </c>
      <c r="M121" s="56"/>
      <c r="N121" s="56"/>
      <c r="O121" s="56"/>
      <c r="P121" s="56"/>
      <c r="Q121" s="56" t="s">
        <v>260</v>
      </c>
    </row>
    <row r="122" spans="2:17" ht="19.5" customHeight="1" x14ac:dyDescent="0.2">
      <c r="B122" s="53"/>
      <c r="C122" s="92"/>
      <c r="D122" s="92"/>
      <c r="E122" s="92"/>
      <c r="F122" s="55"/>
      <c r="G122" s="54"/>
      <c r="H122" s="54"/>
      <c r="I122" s="31" t="s">
        <v>383</v>
      </c>
      <c r="J122" s="19"/>
      <c r="K122" s="19"/>
      <c r="L122" s="19">
        <f t="shared" si="4"/>
        <v>0</v>
      </c>
      <c r="M122" s="56"/>
      <c r="N122" s="56"/>
      <c r="O122" s="56"/>
      <c r="P122" s="56"/>
      <c r="Q122" s="56"/>
    </row>
    <row r="123" spans="2:17" ht="19.5" customHeight="1" x14ac:dyDescent="0.2">
      <c r="B123" s="53" t="s">
        <v>8</v>
      </c>
      <c r="C123" s="45">
        <f>COUNTA(C83:E122)</f>
        <v>5</v>
      </c>
      <c r="D123" s="47"/>
      <c r="E123" s="47"/>
      <c r="F123" s="61">
        <v>0</v>
      </c>
      <c r="G123" s="68"/>
      <c r="H123" s="67"/>
      <c r="I123" s="31" t="s">
        <v>381</v>
      </c>
      <c r="J123" s="30">
        <f t="shared" ref="J123:L124" si="5">SUM(J83,J121,J105,J103,J101,J99,J119,J117,J97,J95,J93,J109,J91,J115,J113,J89,J87,J107,J85,J111)</f>
        <v>322</v>
      </c>
      <c r="K123" s="30">
        <f t="shared" si="5"/>
        <v>83</v>
      </c>
      <c r="L123" s="30">
        <f t="shared" si="5"/>
        <v>405</v>
      </c>
      <c r="M123" s="45">
        <f>COUNTA(M83:M122)</f>
        <v>0</v>
      </c>
      <c r="N123" s="45">
        <f>COUNTA(N83:N122)</f>
        <v>5</v>
      </c>
      <c r="O123" s="45">
        <f>COUNTA(O83:O122)</f>
        <v>1</v>
      </c>
      <c r="P123" s="45">
        <f>COUNTA(P83:P122)</f>
        <v>2</v>
      </c>
      <c r="Q123" s="45">
        <f>COUNTA(Q83:Q122)</f>
        <v>12</v>
      </c>
    </row>
    <row r="124" spans="2:17" ht="19.5" customHeight="1" x14ac:dyDescent="0.2">
      <c r="B124" s="60"/>
      <c r="C124" s="47"/>
      <c r="D124" s="47"/>
      <c r="E124" s="47"/>
      <c r="F124" s="62"/>
      <c r="G124" s="68"/>
      <c r="H124" s="67"/>
      <c r="I124" s="31" t="s">
        <v>383</v>
      </c>
      <c r="J124" s="30">
        <f t="shared" si="5"/>
        <v>145</v>
      </c>
      <c r="K124" s="30">
        <f t="shared" si="5"/>
        <v>37</v>
      </c>
      <c r="L124" s="30">
        <f t="shared" si="5"/>
        <v>182</v>
      </c>
      <c r="M124" s="47"/>
      <c r="N124" s="47"/>
      <c r="O124" s="47"/>
      <c r="P124" s="47"/>
      <c r="Q124" s="47"/>
    </row>
    <row r="125" spans="2:17" ht="19.5" customHeight="1" x14ac:dyDescent="0.2">
      <c r="B125" s="23"/>
      <c r="C125" s="24"/>
      <c r="D125" s="24"/>
      <c r="E125" s="24"/>
      <c r="F125" s="24"/>
      <c r="G125" s="25"/>
      <c r="H125" s="17"/>
      <c r="I125" s="26"/>
      <c r="J125" s="27"/>
      <c r="K125" s="27"/>
      <c r="L125" s="27"/>
      <c r="M125" s="24"/>
      <c r="N125" s="24"/>
      <c r="O125" s="24"/>
      <c r="P125" s="24"/>
      <c r="Q125" s="24"/>
    </row>
    <row r="126" spans="2:17" ht="19.5" customHeight="1" x14ac:dyDescent="0.2">
      <c r="B126" s="73" t="s">
        <v>59</v>
      </c>
      <c r="C126" s="74"/>
      <c r="D126" s="20"/>
      <c r="E126" s="20"/>
      <c r="F126" s="20"/>
      <c r="G126" s="21"/>
      <c r="H126" s="22"/>
      <c r="I126" s="33"/>
      <c r="J126" s="20"/>
      <c r="K126" s="20"/>
      <c r="L126" s="20"/>
      <c r="M126" s="20"/>
      <c r="N126" s="20"/>
      <c r="O126" s="20"/>
      <c r="P126" s="20"/>
      <c r="Q126" s="20"/>
    </row>
    <row r="127" spans="2:17" s="9" customFormat="1" ht="19.5" customHeight="1" x14ac:dyDescent="0.2">
      <c r="B127" s="53" t="s">
        <v>0</v>
      </c>
      <c r="C127" s="53" t="s">
        <v>1</v>
      </c>
      <c r="D127" s="60"/>
      <c r="E127" s="60"/>
      <c r="F127" s="53" t="s">
        <v>2</v>
      </c>
      <c r="G127" s="66" t="s">
        <v>13</v>
      </c>
      <c r="H127" s="53" t="s">
        <v>14</v>
      </c>
      <c r="I127" s="53" t="s">
        <v>3</v>
      </c>
      <c r="J127" s="53"/>
      <c r="K127" s="53"/>
      <c r="L127" s="53"/>
      <c r="M127" s="53" t="s">
        <v>4</v>
      </c>
      <c r="N127" s="53"/>
      <c r="O127" s="53" t="s">
        <v>5</v>
      </c>
      <c r="P127" s="53"/>
      <c r="Q127" s="53"/>
    </row>
    <row r="128" spans="2:17" s="9" customFormat="1" ht="19.5" customHeight="1" x14ac:dyDescent="0.2">
      <c r="B128" s="65"/>
      <c r="C128" s="53"/>
      <c r="D128" s="60"/>
      <c r="E128" s="60"/>
      <c r="F128" s="53"/>
      <c r="G128" s="66"/>
      <c r="H128" s="53"/>
      <c r="I128" s="36" t="s">
        <v>12</v>
      </c>
      <c r="J128" s="36" t="s">
        <v>6</v>
      </c>
      <c r="K128" s="36" t="s">
        <v>7</v>
      </c>
      <c r="L128" s="36" t="s">
        <v>8</v>
      </c>
      <c r="M128" s="36" t="s">
        <v>9</v>
      </c>
      <c r="N128" s="36" t="s">
        <v>10</v>
      </c>
      <c r="O128" s="36" t="s">
        <v>9</v>
      </c>
      <c r="P128" s="36" t="s">
        <v>11</v>
      </c>
      <c r="Q128" s="36" t="s">
        <v>10</v>
      </c>
    </row>
    <row r="129" spans="2:21" ht="19.5" customHeight="1" x14ac:dyDescent="0.2">
      <c r="B129" s="53" t="s">
        <v>73</v>
      </c>
      <c r="C129" s="54" t="s">
        <v>273</v>
      </c>
      <c r="D129" s="54"/>
      <c r="E129" s="54"/>
      <c r="F129" s="50" t="s">
        <v>397</v>
      </c>
      <c r="G129" s="54" t="s">
        <v>398</v>
      </c>
      <c r="H129" s="54" t="s">
        <v>399</v>
      </c>
      <c r="I129" s="31" t="s">
        <v>381</v>
      </c>
      <c r="J129" s="19">
        <v>0</v>
      </c>
      <c r="K129" s="19">
        <v>0</v>
      </c>
      <c r="L129" s="30">
        <f t="shared" ref="L129:L149" si="6">SUM(J129:K129)</f>
        <v>0</v>
      </c>
      <c r="M129" s="45"/>
      <c r="N129" s="45" t="s">
        <v>272</v>
      </c>
      <c r="O129" s="45"/>
      <c r="P129" s="45"/>
      <c r="Q129" s="45"/>
    </row>
    <row r="130" spans="2:21" ht="19.5" customHeight="1" x14ac:dyDescent="0.2">
      <c r="B130" s="53"/>
      <c r="C130" s="54"/>
      <c r="D130" s="54"/>
      <c r="E130" s="54"/>
      <c r="F130" s="55"/>
      <c r="G130" s="54"/>
      <c r="H130" s="54"/>
      <c r="I130" s="31" t="s">
        <v>383</v>
      </c>
      <c r="J130" s="19">
        <v>0</v>
      </c>
      <c r="K130" s="19">
        <v>0</v>
      </c>
      <c r="L130" s="30">
        <f t="shared" si="6"/>
        <v>0</v>
      </c>
      <c r="M130" s="45"/>
      <c r="N130" s="45"/>
      <c r="O130" s="45"/>
      <c r="P130" s="45"/>
      <c r="Q130" s="45"/>
    </row>
    <row r="131" spans="2:21" ht="19.5" customHeight="1" x14ac:dyDescent="0.2">
      <c r="B131" s="57" t="s">
        <v>31</v>
      </c>
      <c r="C131" s="54"/>
      <c r="D131" s="54"/>
      <c r="E131" s="54"/>
      <c r="F131" s="55"/>
      <c r="G131" s="54"/>
      <c r="H131" s="54"/>
      <c r="I131" s="31" t="s">
        <v>381</v>
      </c>
      <c r="J131" s="19">
        <v>41</v>
      </c>
      <c r="K131" s="19">
        <v>33</v>
      </c>
      <c r="L131" s="30">
        <f t="shared" si="6"/>
        <v>74</v>
      </c>
      <c r="M131" s="45"/>
      <c r="N131" s="45"/>
      <c r="O131" s="45"/>
      <c r="P131" s="45"/>
      <c r="Q131" s="45"/>
      <c r="R131" s="58"/>
      <c r="S131" s="59"/>
      <c r="T131" s="59"/>
      <c r="U131" s="59"/>
    </row>
    <row r="132" spans="2:21" ht="19.5" customHeight="1" x14ac:dyDescent="0.2">
      <c r="B132" s="57"/>
      <c r="C132" s="54"/>
      <c r="D132" s="54"/>
      <c r="E132" s="54"/>
      <c r="F132" s="55"/>
      <c r="G132" s="54"/>
      <c r="H132" s="54"/>
      <c r="I132" s="31" t="s">
        <v>383</v>
      </c>
      <c r="J132" s="19"/>
      <c r="K132" s="19"/>
      <c r="L132" s="30">
        <f t="shared" si="6"/>
        <v>0</v>
      </c>
      <c r="M132" s="45"/>
      <c r="N132" s="45"/>
      <c r="O132" s="45"/>
      <c r="P132" s="45"/>
      <c r="Q132" s="45"/>
      <c r="R132" s="58"/>
      <c r="S132" s="59"/>
      <c r="T132" s="59"/>
      <c r="U132" s="59"/>
    </row>
    <row r="133" spans="2:21" ht="19.5" customHeight="1" x14ac:dyDescent="0.2">
      <c r="B133" s="53" t="s">
        <v>74</v>
      </c>
      <c r="C133" s="54" t="s">
        <v>274</v>
      </c>
      <c r="D133" s="54"/>
      <c r="E133" s="54"/>
      <c r="F133" s="55" t="s">
        <v>275</v>
      </c>
      <c r="G133" s="54" t="s">
        <v>276</v>
      </c>
      <c r="H133" s="54" t="s">
        <v>277</v>
      </c>
      <c r="I133" s="31" t="s">
        <v>381</v>
      </c>
      <c r="J133" s="19">
        <v>8</v>
      </c>
      <c r="K133" s="19">
        <v>1</v>
      </c>
      <c r="L133" s="30">
        <f t="shared" si="6"/>
        <v>9</v>
      </c>
      <c r="M133" s="45"/>
      <c r="N133" s="45" t="s">
        <v>272</v>
      </c>
      <c r="O133" s="45"/>
      <c r="P133" s="45"/>
      <c r="Q133" s="45" t="s">
        <v>239</v>
      </c>
    </row>
    <row r="134" spans="2:21" ht="19.5" customHeight="1" x14ac:dyDescent="0.2">
      <c r="B134" s="53"/>
      <c r="C134" s="54"/>
      <c r="D134" s="54"/>
      <c r="E134" s="54"/>
      <c r="F134" s="55"/>
      <c r="G134" s="54"/>
      <c r="H134" s="54"/>
      <c r="I134" s="31" t="s">
        <v>383</v>
      </c>
      <c r="J134" s="19">
        <v>9</v>
      </c>
      <c r="K134" s="19">
        <v>1</v>
      </c>
      <c r="L134" s="30">
        <f t="shared" si="6"/>
        <v>10</v>
      </c>
      <c r="M134" s="45"/>
      <c r="N134" s="45"/>
      <c r="O134" s="45"/>
      <c r="P134" s="45"/>
      <c r="Q134" s="45"/>
    </row>
    <row r="135" spans="2:21" ht="19.5" customHeight="1" x14ac:dyDescent="0.2">
      <c r="B135" s="53" t="s">
        <v>75</v>
      </c>
      <c r="C135" s="54"/>
      <c r="D135" s="54"/>
      <c r="E135" s="54"/>
      <c r="F135" s="55"/>
      <c r="G135" s="54"/>
      <c r="H135" s="54"/>
      <c r="I135" s="31" t="s">
        <v>381</v>
      </c>
      <c r="J135" s="19"/>
      <c r="K135" s="19"/>
      <c r="L135" s="30">
        <f t="shared" si="6"/>
        <v>0</v>
      </c>
      <c r="M135" s="45"/>
      <c r="N135" s="45"/>
      <c r="O135" s="45"/>
      <c r="P135" s="45"/>
      <c r="Q135" s="45" t="s">
        <v>377</v>
      </c>
    </row>
    <row r="136" spans="2:21" ht="19.5" customHeight="1" x14ac:dyDescent="0.2">
      <c r="B136" s="53"/>
      <c r="C136" s="54"/>
      <c r="D136" s="54"/>
      <c r="E136" s="54"/>
      <c r="F136" s="55"/>
      <c r="G136" s="54"/>
      <c r="H136" s="54"/>
      <c r="I136" s="31" t="s">
        <v>383</v>
      </c>
      <c r="J136" s="19"/>
      <c r="K136" s="19"/>
      <c r="L136" s="30">
        <f t="shared" si="6"/>
        <v>0</v>
      </c>
      <c r="M136" s="45"/>
      <c r="N136" s="45"/>
      <c r="O136" s="45"/>
      <c r="P136" s="45"/>
      <c r="Q136" s="45"/>
    </row>
    <row r="137" spans="2:21" ht="19.5" customHeight="1" x14ac:dyDescent="0.2">
      <c r="B137" s="53" t="s">
        <v>76</v>
      </c>
      <c r="C137" s="54"/>
      <c r="D137" s="54"/>
      <c r="E137" s="54"/>
      <c r="F137" s="55"/>
      <c r="G137" s="54"/>
      <c r="H137" s="54"/>
      <c r="I137" s="31" t="s">
        <v>381</v>
      </c>
      <c r="J137" s="19"/>
      <c r="K137" s="19"/>
      <c r="L137" s="30">
        <f t="shared" si="6"/>
        <v>0</v>
      </c>
      <c r="M137" s="45"/>
      <c r="N137" s="45"/>
      <c r="O137" s="45"/>
      <c r="P137" s="45"/>
      <c r="Q137" s="45" t="s">
        <v>239</v>
      </c>
    </row>
    <row r="138" spans="2:21" ht="19.5" customHeight="1" x14ac:dyDescent="0.2">
      <c r="B138" s="53"/>
      <c r="C138" s="54"/>
      <c r="D138" s="54"/>
      <c r="E138" s="54"/>
      <c r="F138" s="55"/>
      <c r="G138" s="54"/>
      <c r="H138" s="54"/>
      <c r="I138" s="31" t="s">
        <v>383</v>
      </c>
      <c r="J138" s="19"/>
      <c r="K138" s="19"/>
      <c r="L138" s="30">
        <f t="shared" si="6"/>
        <v>0</v>
      </c>
      <c r="M138" s="45"/>
      <c r="N138" s="45"/>
      <c r="O138" s="45"/>
      <c r="P138" s="45"/>
      <c r="Q138" s="45"/>
    </row>
    <row r="139" spans="2:21" ht="19.5" customHeight="1" x14ac:dyDescent="0.2">
      <c r="B139" s="53" t="s">
        <v>65</v>
      </c>
      <c r="C139" s="54"/>
      <c r="D139" s="54"/>
      <c r="E139" s="54"/>
      <c r="F139" s="55"/>
      <c r="G139" s="54"/>
      <c r="H139" s="54"/>
      <c r="I139" s="31" t="s">
        <v>381</v>
      </c>
      <c r="J139" s="19"/>
      <c r="K139" s="19"/>
      <c r="L139" s="30">
        <f>SUM(J139:K139)</f>
        <v>0</v>
      </c>
      <c r="M139" s="45"/>
      <c r="N139" s="45"/>
      <c r="O139" s="45"/>
      <c r="P139" s="45"/>
      <c r="Q139" s="45" t="s">
        <v>239</v>
      </c>
    </row>
    <row r="140" spans="2:21" ht="19.5" customHeight="1" x14ac:dyDescent="0.2">
      <c r="B140" s="53"/>
      <c r="C140" s="54"/>
      <c r="D140" s="54"/>
      <c r="E140" s="54"/>
      <c r="F140" s="55"/>
      <c r="G140" s="54"/>
      <c r="H140" s="54"/>
      <c r="I140" s="31" t="s">
        <v>383</v>
      </c>
      <c r="J140" s="19"/>
      <c r="K140" s="19"/>
      <c r="L140" s="30">
        <f>SUM(J140:K140)</f>
        <v>0</v>
      </c>
      <c r="M140" s="45"/>
      <c r="N140" s="45"/>
      <c r="O140" s="45"/>
      <c r="P140" s="45"/>
      <c r="Q140" s="45"/>
    </row>
    <row r="141" spans="2:21" ht="19.5" customHeight="1" x14ac:dyDescent="0.2">
      <c r="B141" s="53" t="s">
        <v>32</v>
      </c>
      <c r="C141" s="54"/>
      <c r="D141" s="54"/>
      <c r="E141" s="54"/>
      <c r="F141" s="55"/>
      <c r="G141" s="54"/>
      <c r="H141" s="54"/>
      <c r="I141" s="31" t="s">
        <v>381</v>
      </c>
      <c r="J141" s="19"/>
      <c r="K141" s="19"/>
      <c r="L141" s="30">
        <f t="shared" si="6"/>
        <v>0</v>
      </c>
      <c r="M141" s="45"/>
      <c r="N141" s="45"/>
      <c r="O141" s="45"/>
      <c r="P141" s="45"/>
      <c r="Q141" s="45" t="s">
        <v>377</v>
      </c>
    </row>
    <row r="142" spans="2:21" ht="19.5" customHeight="1" x14ac:dyDescent="0.2">
      <c r="B142" s="53"/>
      <c r="C142" s="54"/>
      <c r="D142" s="54"/>
      <c r="E142" s="54"/>
      <c r="F142" s="55"/>
      <c r="G142" s="54"/>
      <c r="H142" s="54"/>
      <c r="I142" s="31" t="s">
        <v>383</v>
      </c>
      <c r="J142" s="19"/>
      <c r="K142" s="19"/>
      <c r="L142" s="30">
        <f t="shared" si="6"/>
        <v>0</v>
      </c>
      <c r="M142" s="45"/>
      <c r="N142" s="45"/>
      <c r="O142" s="45"/>
      <c r="P142" s="45"/>
      <c r="Q142" s="45"/>
    </row>
    <row r="143" spans="2:21" ht="19.5" customHeight="1" x14ac:dyDescent="0.2">
      <c r="B143" s="53" t="s">
        <v>77</v>
      </c>
      <c r="C143" s="54"/>
      <c r="D143" s="54"/>
      <c r="E143" s="54"/>
      <c r="F143" s="55"/>
      <c r="G143" s="54"/>
      <c r="H143" s="54"/>
      <c r="I143" s="31" t="s">
        <v>381</v>
      </c>
      <c r="J143" s="19"/>
      <c r="K143" s="19"/>
      <c r="L143" s="30">
        <f t="shared" si="6"/>
        <v>0</v>
      </c>
      <c r="M143" s="45"/>
      <c r="N143" s="45"/>
      <c r="O143" s="45"/>
      <c r="P143" s="45"/>
      <c r="Q143" s="45" t="s">
        <v>239</v>
      </c>
    </row>
    <row r="144" spans="2:21" ht="19.5" customHeight="1" x14ac:dyDescent="0.2">
      <c r="B144" s="53"/>
      <c r="C144" s="54"/>
      <c r="D144" s="54"/>
      <c r="E144" s="54"/>
      <c r="F144" s="55"/>
      <c r="G144" s="54"/>
      <c r="H144" s="54"/>
      <c r="I144" s="31" t="s">
        <v>383</v>
      </c>
      <c r="J144" s="19"/>
      <c r="K144" s="19"/>
      <c r="L144" s="30">
        <f t="shared" si="6"/>
        <v>0</v>
      </c>
      <c r="M144" s="45"/>
      <c r="N144" s="45"/>
      <c r="O144" s="45"/>
      <c r="P144" s="45"/>
      <c r="Q144" s="45"/>
    </row>
    <row r="145" spans="2:17" ht="19.5" customHeight="1" x14ac:dyDescent="0.2">
      <c r="B145" s="53" t="s">
        <v>66</v>
      </c>
      <c r="C145" s="54" t="s">
        <v>278</v>
      </c>
      <c r="D145" s="54"/>
      <c r="E145" s="54"/>
      <c r="F145" s="55" t="s">
        <v>279</v>
      </c>
      <c r="G145" s="54" t="s">
        <v>280</v>
      </c>
      <c r="H145" s="54" t="s">
        <v>400</v>
      </c>
      <c r="I145" s="31" t="s">
        <v>381</v>
      </c>
      <c r="J145" s="19">
        <v>0</v>
      </c>
      <c r="K145" s="19">
        <v>0</v>
      </c>
      <c r="L145" s="30">
        <f>SUM(J145:K145)</f>
        <v>0</v>
      </c>
      <c r="M145" s="45"/>
      <c r="N145" s="45" t="s">
        <v>268</v>
      </c>
      <c r="O145" s="45"/>
      <c r="P145" s="45"/>
      <c r="Q145" s="45" t="s">
        <v>239</v>
      </c>
    </row>
    <row r="146" spans="2:17" ht="19.5" customHeight="1" x14ac:dyDescent="0.2">
      <c r="B146" s="53"/>
      <c r="C146" s="54"/>
      <c r="D146" s="54"/>
      <c r="E146" s="54"/>
      <c r="F146" s="55"/>
      <c r="G146" s="54"/>
      <c r="H146" s="54"/>
      <c r="I146" s="31" t="s">
        <v>383</v>
      </c>
      <c r="J146" s="19">
        <v>0</v>
      </c>
      <c r="K146" s="19">
        <v>0</v>
      </c>
      <c r="L146" s="30">
        <f>SUM(J146:K146)</f>
        <v>0</v>
      </c>
      <c r="M146" s="45"/>
      <c r="N146" s="45"/>
      <c r="O146" s="45"/>
      <c r="P146" s="45"/>
      <c r="Q146" s="45"/>
    </row>
    <row r="147" spans="2:17" ht="19.5" customHeight="1" x14ac:dyDescent="0.2">
      <c r="B147" s="53" t="s">
        <v>78</v>
      </c>
      <c r="C147" s="54" t="s">
        <v>401</v>
      </c>
      <c r="D147" s="54"/>
      <c r="E147" s="54"/>
      <c r="F147" s="55" t="s">
        <v>402</v>
      </c>
      <c r="G147" s="54" t="s">
        <v>403</v>
      </c>
      <c r="H147" s="54" t="s">
        <v>404</v>
      </c>
      <c r="I147" s="31" t="s">
        <v>381</v>
      </c>
      <c r="J147" s="19">
        <v>0</v>
      </c>
      <c r="K147" s="19">
        <v>0</v>
      </c>
      <c r="L147" s="30">
        <f t="shared" si="6"/>
        <v>0</v>
      </c>
      <c r="M147" s="45"/>
      <c r="N147" s="45"/>
      <c r="O147" s="45"/>
      <c r="P147" s="45"/>
      <c r="Q147" s="45"/>
    </row>
    <row r="148" spans="2:17" ht="19.5" customHeight="1" x14ac:dyDescent="0.2">
      <c r="B148" s="53"/>
      <c r="C148" s="54"/>
      <c r="D148" s="54"/>
      <c r="E148" s="54"/>
      <c r="F148" s="55"/>
      <c r="G148" s="54"/>
      <c r="H148" s="54"/>
      <c r="I148" s="31" t="s">
        <v>383</v>
      </c>
      <c r="J148" s="19">
        <v>0</v>
      </c>
      <c r="K148" s="19">
        <v>0</v>
      </c>
      <c r="L148" s="30">
        <f t="shared" si="6"/>
        <v>0</v>
      </c>
      <c r="M148" s="45"/>
      <c r="N148" s="45"/>
      <c r="O148" s="45"/>
      <c r="P148" s="45"/>
      <c r="Q148" s="45"/>
    </row>
    <row r="149" spans="2:17" ht="19.5" customHeight="1" x14ac:dyDescent="0.2">
      <c r="B149" s="53" t="s">
        <v>67</v>
      </c>
      <c r="C149" s="54" t="s">
        <v>281</v>
      </c>
      <c r="D149" s="54"/>
      <c r="E149" s="54"/>
      <c r="F149" s="55" t="s">
        <v>282</v>
      </c>
      <c r="G149" s="54" t="s">
        <v>283</v>
      </c>
      <c r="H149" s="54" t="s">
        <v>284</v>
      </c>
      <c r="I149" s="31" t="s">
        <v>381</v>
      </c>
      <c r="J149" s="19">
        <v>16</v>
      </c>
      <c r="K149" s="19">
        <v>5</v>
      </c>
      <c r="L149" s="30">
        <f t="shared" si="6"/>
        <v>21</v>
      </c>
      <c r="M149" s="45"/>
      <c r="N149" s="45" t="s">
        <v>272</v>
      </c>
      <c r="O149" s="45"/>
      <c r="P149" s="45"/>
      <c r="Q149" s="45"/>
    </row>
    <row r="150" spans="2:17" ht="19.5" customHeight="1" x14ac:dyDescent="0.2">
      <c r="B150" s="53"/>
      <c r="C150" s="54"/>
      <c r="D150" s="54"/>
      <c r="E150" s="54"/>
      <c r="F150" s="55"/>
      <c r="G150" s="54"/>
      <c r="H150" s="54"/>
      <c r="I150" s="31" t="s">
        <v>383</v>
      </c>
      <c r="J150" s="19"/>
      <c r="K150" s="19"/>
      <c r="L150" s="30">
        <v>44</v>
      </c>
      <c r="M150" s="45"/>
      <c r="N150" s="45"/>
      <c r="O150" s="45"/>
      <c r="P150" s="45"/>
      <c r="Q150" s="45"/>
    </row>
    <row r="151" spans="2:17" ht="19.5" customHeight="1" x14ac:dyDescent="0.2">
      <c r="B151" s="53" t="s">
        <v>8</v>
      </c>
      <c r="C151" s="45">
        <f>COUNTA(C129:E150)</f>
        <v>5</v>
      </c>
      <c r="D151" s="47"/>
      <c r="E151" s="47"/>
      <c r="F151" s="61">
        <v>0</v>
      </c>
      <c r="G151" s="68"/>
      <c r="H151" s="67"/>
      <c r="I151" s="31" t="s">
        <v>381</v>
      </c>
      <c r="J151" s="30">
        <f t="shared" ref="J151:L152" si="7">SUM(J129,J131,J133,J135,J137,J141,J143,J147,J139,J145,J149)</f>
        <v>65</v>
      </c>
      <c r="K151" s="30">
        <f t="shared" si="7"/>
        <v>39</v>
      </c>
      <c r="L151" s="30">
        <f t="shared" si="7"/>
        <v>104</v>
      </c>
      <c r="M151" s="45">
        <f>COUNTA(M129:M150)</f>
        <v>0</v>
      </c>
      <c r="N151" s="45">
        <f>COUNTA(N129:N150)</f>
        <v>4</v>
      </c>
      <c r="O151" s="45">
        <f>COUNTA(O129:O150)</f>
        <v>0</v>
      </c>
      <c r="P151" s="45">
        <f>COUNTA(P129:P150)</f>
        <v>0</v>
      </c>
      <c r="Q151" s="45">
        <f>COUNTA(Q129:Q150)</f>
        <v>7</v>
      </c>
    </row>
    <row r="152" spans="2:17" ht="19.5" customHeight="1" x14ac:dyDescent="0.2">
      <c r="B152" s="60"/>
      <c r="C152" s="47"/>
      <c r="D152" s="47"/>
      <c r="E152" s="47"/>
      <c r="F152" s="62"/>
      <c r="G152" s="68"/>
      <c r="H152" s="67"/>
      <c r="I152" s="31" t="s">
        <v>383</v>
      </c>
      <c r="J152" s="30">
        <f t="shared" si="7"/>
        <v>9</v>
      </c>
      <c r="K152" s="30">
        <f t="shared" si="7"/>
        <v>1</v>
      </c>
      <c r="L152" s="30">
        <f t="shared" si="7"/>
        <v>54</v>
      </c>
      <c r="M152" s="47"/>
      <c r="N152" s="47"/>
      <c r="O152" s="47"/>
      <c r="P152" s="47"/>
      <c r="Q152" s="47"/>
    </row>
    <row r="153" spans="2:17" ht="19.5" customHeight="1" x14ac:dyDescent="0.2">
      <c r="B153" s="23"/>
      <c r="C153" s="24"/>
      <c r="D153" s="24"/>
      <c r="E153" s="24"/>
      <c r="F153" s="24"/>
      <c r="G153" s="25"/>
      <c r="H153" s="17"/>
      <c r="I153" s="26"/>
      <c r="J153" s="27"/>
      <c r="K153" s="27"/>
      <c r="L153" s="27"/>
      <c r="M153" s="24"/>
      <c r="N153" s="24"/>
      <c r="O153" s="24"/>
      <c r="P153" s="24"/>
      <c r="Q153" s="24"/>
    </row>
    <row r="154" spans="2:17" ht="19.5" customHeight="1" x14ac:dyDescent="0.2">
      <c r="B154" s="90" t="s">
        <v>60</v>
      </c>
      <c r="C154" s="91"/>
    </row>
    <row r="155" spans="2:17" s="9" customFormat="1" ht="19.5" customHeight="1" x14ac:dyDescent="0.2">
      <c r="B155" s="53" t="s">
        <v>0</v>
      </c>
      <c r="C155" s="53" t="s">
        <v>1</v>
      </c>
      <c r="D155" s="60"/>
      <c r="E155" s="60"/>
      <c r="F155" s="53" t="s">
        <v>2</v>
      </c>
      <c r="G155" s="66" t="s">
        <v>13</v>
      </c>
      <c r="H155" s="53" t="s">
        <v>14</v>
      </c>
      <c r="I155" s="53" t="s">
        <v>3</v>
      </c>
      <c r="J155" s="53"/>
      <c r="K155" s="53"/>
      <c r="L155" s="53"/>
      <c r="M155" s="53" t="s">
        <v>4</v>
      </c>
      <c r="N155" s="53"/>
      <c r="O155" s="53" t="s">
        <v>5</v>
      </c>
      <c r="P155" s="53"/>
      <c r="Q155" s="53"/>
    </row>
    <row r="156" spans="2:17" s="9" customFormat="1" ht="19.5" customHeight="1" x14ac:dyDescent="0.2">
      <c r="B156" s="65"/>
      <c r="C156" s="53"/>
      <c r="D156" s="60"/>
      <c r="E156" s="60"/>
      <c r="F156" s="53"/>
      <c r="G156" s="66"/>
      <c r="H156" s="53"/>
      <c r="I156" s="36" t="s">
        <v>12</v>
      </c>
      <c r="J156" s="36" t="s">
        <v>6</v>
      </c>
      <c r="K156" s="36" t="s">
        <v>7</v>
      </c>
      <c r="L156" s="36" t="s">
        <v>8</v>
      </c>
      <c r="M156" s="36" t="s">
        <v>9</v>
      </c>
      <c r="N156" s="36" t="s">
        <v>10</v>
      </c>
      <c r="O156" s="36" t="s">
        <v>9</v>
      </c>
      <c r="P156" s="36" t="s">
        <v>11</v>
      </c>
      <c r="Q156" s="36" t="s">
        <v>10</v>
      </c>
    </row>
    <row r="157" spans="2:17" ht="19.5" customHeight="1" x14ac:dyDescent="0.2">
      <c r="B157" s="53" t="s">
        <v>193</v>
      </c>
      <c r="C157" s="54"/>
      <c r="D157" s="54"/>
      <c r="E157" s="54"/>
      <c r="F157" s="55"/>
      <c r="G157" s="54"/>
      <c r="H157" s="54"/>
      <c r="I157" s="31" t="s">
        <v>381</v>
      </c>
      <c r="J157" s="19"/>
      <c r="K157" s="19"/>
      <c r="L157" s="19">
        <f t="shared" ref="L157:L170" si="8">J157+K157</f>
        <v>0</v>
      </c>
      <c r="M157" s="56"/>
      <c r="N157" s="56"/>
      <c r="O157" s="56"/>
      <c r="P157" s="56"/>
      <c r="Q157" s="56" t="s">
        <v>239</v>
      </c>
    </row>
    <row r="158" spans="2:17" ht="19.5" customHeight="1" x14ac:dyDescent="0.2">
      <c r="B158" s="53"/>
      <c r="C158" s="54"/>
      <c r="D158" s="54"/>
      <c r="E158" s="54"/>
      <c r="F158" s="55"/>
      <c r="G158" s="54"/>
      <c r="H158" s="54"/>
      <c r="I158" s="31" t="s">
        <v>383</v>
      </c>
      <c r="J158" s="19"/>
      <c r="K158" s="19"/>
      <c r="L158" s="19">
        <f t="shared" si="8"/>
        <v>0</v>
      </c>
      <c r="M158" s="56"/>
      <c r="N158" s="56"/>
      <c r="O158" s="56"/>
      <c r="P158" s="56"/>
      <c r="Q158" s="56"/>
    </row>
    <row r="159" spans="2:17" ht="19.5" customHeight="1" x14ac:dyDescent="0.2">
      <c r="B159" s="53" t="s">
        <v>194</v>
      </c>
      <c r="C159" s="54"/>
      <c r="D159" s="54"/>
      <c r="E159" s="54"/>
      <c r="F159" s="55"/>
      <c r="G159" s="54"/>
      <c r="H159" s="54"/>
      <c r="I159" s="31" t="s">
        <v>381</v>
      </c>
      <c r="J159" s="19"/>
      <c r="K159" s="19"/>
      <c r="L159" s="19">
        <f t="shared" si="8"/>
        <v>0</v>
      </c>
      <c r="M159" s="56"/>
      <c r="N159" s="56"/>
      <c r="O159" s="56"/>
      <c r="P159" s="56"/>
      <c r="Q159" s="56" t="s">
        <v>378</v>
      </c>
    </row>
    <row r="160" spans="2:17" ht="19.5" customHeight="1" x14ac:dyDescent="0.2">
      <c r="B160" s="53"/>
      <c r="C160" s="54"/>
      <c r="D160" s="54"/>
      <c r="E160" s="54"/>
      <c r="F160" s="55"/>
      <c r="G160" s="54"/>
      <c r="H160" s="54"/>
      <c r="I160" s="31" t="s">
        <v>383</v>
      </c>
      <c r="J160" s="19"/>
      <c r="K160" s="19"/>
      <c r="L160" s="19">
        <f t="shared" si="8"/>
        <v>0</v>
      </c>
      <c r="M160" s="56"/>
      <c r="N160" s="56"/>
      <c r="O160" s="56"/>
      <c r="P160" s="56"/>
      <c r="Q160" s="56"/>
    </row>
    <row r="161" spans="2:21" ht="19.5" customHeight="1" x14ac:dyDescent="0.2">
      <c r="B161" s="53" t="s">
        <v>195</v>
      </c>
      <c r="C161" s="54"/>
      <c r="D161" s="54"/>
      <c r="E161" s="54"/>
      <c r="F161" s="55"/>
      <c r="G161" s="54"/>
      <c r="H161" s="54"/>
      <c r="I161" s="31" t="s">
        <v>381</v>
      </c>
      <c r="J161" s="19"/>
      <c r="K161" s="19"/>
      <c r="L161" s="19">
        <f t="shared" si="8"/>
        <v>0</v>
      </c>
      <c r="M161" s="56"/>
      <c r="N161" s="56"/>
      <c r="O161" s="56"/>
      <c r="P161" s="56"/>
      <c r="Q161" s="56" t="s">
        <v>239</v>
      </c>
    </row>
    <row r="162" spans="2:21" ht="19.5" customHeight="1" x14ac:dyDescent="0.2">
      <c r="B162" s="53"/>
      <c r="C162" s="54"/>
      <c r="D162" s="54"/>
      <c r="E162" s="54"/>
      <c r="F162" s="55"/>
      <c r="G162" s="54"/>
      <c r="H162" s="54"/>
      <c r="I162" s="31" t="s">
        <v>383</v>
      </c>
      <c r="J162" s="19"/>
      <c r="K162" s="19"/>
      <c r="L162" s="19">
        <f t="shared" si="8"/>
        <v>0</v>
      </c>
      <c r="M162" s="56"/>
      <c r="N162" s="56"/>
      <c r="O162" s="56"/>
      <c r="P162" s="56"/>
      <c r="Q162" s="56"/>
    </row>
    <row r="163" spans="2:21" ht="19.5" customHeight="1" x14ac:dyDescent="0.2">
      <c r="B163" s="53" t="s">
        <v>227</v>
      </c>
      <c r="C163" s="54"/>
      <c r="D163" s="54"/>
      <c r="E163" s="54"/>
      <c r="F163" s="55"/>
      <c r="G163" s="54"/>
      <c r="H163" s="54"/>
      <c r="I163" s="31" t="s">
        <v>381</v>
      </c>
      <c r="J163" s="19"/>
      <c r="K163" s="19"/>
      <c r="L163" s="19">
        <f>J163+K163</f>
        <v>0</v>
      </c>
      <c r="M163" s="56"/>
      <c r="N163" s="56"/>
      <c r="O163" s="56"/>
      <c r="P163" s="56"/>
      <c r="Q163" s="56" t="s">
        <v>239</v>
      </c>
    </row>
    <row r="164" spans="2:21" ht="19.5" customHeight="1" x14ac:dyDescent="0.2">
      <c r="B164" s="53"/>
      <c r="C164" s="54"/>
      <c r="D164" s="54"/>
      <c r="E164" s="54"/>
      <c r="F164" s="55"/>
      <c r="G164" s="54"/>
      <c r="H164" s="54"/>
      <c r="I164" s="31" t="s">
        <v>383</v>
      </c>
      <c r="J164" s="19"/>
      <c r="K164" s="19"/>
      <c r="L164" s="19">
        <f>J164+K164</f>
        <v>0</v>
      </c>
      <c r="M164" s="56"/>
      <c r="N164" s="56"/>
      <c r="O164" s="56"/>
      <c r="P164" s="56"/>
      <c r="Q164" s="56"/>
    </row>
    <row r="165" spans="2:21" ht="19.5" customHeight="1" x14ac:dyDescent="0.2">
      <c r="B165" s="57" t="s">
        <v>196</v>
      </c>
      <c r="C165" s="54"/>
      <c r="D165" s="54"/>
      <c r="E165" s="54"/>
      <c r="F165" s="55"/>
      <c r="G165" s="54"/>
      <c r="H165" s="54"/>
      <c r="I165" s="31" t="s">
        <v>381</v>
      </c>
      <c r="J165" s="19">
        <v>11</v>
      </c>
      <c r="K165" s="19">
        <v>6</v>
      </c>
      <c r="L165" s="19">
        <f t="shared" si="8"/>
        <v>17</v>
      </c>
      <c r="M165" s="56"/>
      <c r="N165" s="56"/>
      <c r="O165" s="56"/>
      <c r="P165" s="56"/>
      <c r="Q165" s="56"/>
      <c r="R165" s="58"/>
      <c r="S165" s="59"/>
      <c r="T165" s="59"/>
      <c r="U165" s="59"/>
    </row>
    <row r="166" spans="2:21" ht="19.5" customHeight="1" x14ac:dyDescent="0.2">
      <c r="B166" s="57"/>
      <c r="C166" s="54"/>
      <c r="D166" s="54"/>
      <c r="E166" s="54"/>
      <c r="F166" s="55"/>
      <c r="G166" s="54"/>
      <c r="H166" s="54"/>
      <c r="I166" s="31" t="s">
        <v>383</v>
      </c>
      <c r="J166" s="19"/>
      <c r="K166" s="19"/>
      <c r="L166" s="19">
        <f t="shared" si="8"/>
        <v>0</v>
      </c>
      <c r="M166" s="56"/>
      <c r="N166" s="56"/>
      <c r="O166" s="56"/>
      <c r="P166" s="56"/>
      <c r="Q166" s="56"/>
      <c r="R166" s="58"/>
      <c r="S166" s="59"/>
      <c r="T166" s="59"/>
      <c r="U166" s="59"/>
    </row>
    <row r="167" spans="2:21" ht="19.5" customHeight="1" x14ac:dyDescent="0.2">
      <c r="B167" s="53" t="s">
        <v>197</v>
      </c>
      <c r="C167" s="54"/>
      <c r="D167" s="54"/>
      <c r="E167" s="54"/>
      <c r="F167" s="55"/>
      <c r="G167" s="54"/>
      <c r="H167" s="54"/>
      <c r="I167" s="31" t="s">
        <v>381</v>
      </c>
      <c r="J167" s="19"/>
      <c r="K167" s="19"/>
      <c r="L167" s="19">
        <f t="shared" si="8"/>
        <v>0</v>
      </c>
      <c r="M167" s="56"/>
      <c r="N167" s="56"/>
      <c r="O167" s="56"/>
      <c r="P167" s="56"/>
      <c r="Q167" s="56" t="s">
        <v>285</v>
      </c>
    </row>
    <row r="168" spans="2:21" ht="19.5" customHeight="1" x14ac:dyDescent="0.2">
      <c r="B168" s="53"/>
      <c r="C168" s="54"/>
      <c r="D168" s="54"/>
      <c r="E168" s="54"/>
      <c r="F168" s="55"/>
      <c r="G168" s="54"/>
      <c r="H168" s="54"/>
      <c r="I168" s="31" t="s">
        <v>383</v>
      </c>
      <c r="J168" s="19"/>
      <c r="K168" s="19"/>
      <c r="L168" s="19">
        <f t="shared" si="8"/>
        <v>0</v>
      </c>
      <c r="M168" s="56"/>
      <c r="N168" s="56"/>
      <c r="O168" s="56"/>
      <c r="P168" s="56"/>
      <c r="Q168" s="56"/>
    </row>
    <row r="169" spans="2:21" ht="19.5" customHeight="1" x14ac:dyDescent="0.2">
      <c r="B169" s="53" t="s">
        <v>198</v>
      </c>
      <c r="C169" s="54"/>
      <c r="D169" s="54"/>
      <c r="E169" s="54"/>
      <c r="F169" s="55"/>
      <c r="G169" s="54"/>
      <c r="H169" s="54"/>
      <c r="I169" s="31" t="s">
        <v>381</v>
      </c>
      <c r="J169" s="19"/>
      <c r="K169" s="19"/>
      <c r="L169" s="19">
        <f t="shared" si="8"/>
        <v>0</v>
      </c>
      <c r="M169" s="56"/>
      <c r="N169" s="56"/>
      <c r="O169" s="56"/>
      <c r="P169" s="56"/>
      <c r="Q169" s="56" t="s">
        <v>239</v>
      </c>
    </row>
    <row r="170" spans="2:21" ht="19.5" customHeight="1" x14ac:dyDescent="0.2">
      <c r="B170" s="53"/>
      <c r="C170" s="54"/>
      <c r="D170" s="54"/>
      <c r="E170" s="54"/>
      <c r="F170" s="55"/>
      <c r="G170" s="54"/>
      <c r="H170" s="54"/>
      <c r="I170" s="31" t="s">
        <v>383</v>
      </c>
      <c r="J170" s="19"/>
      <c r="K170" s="19"/>
      <c r="L170" s="19">
        <f t="shared" si="8"/>
        <v>0</v>
      </c>
      <c r="M170" s="56"/>
      <c r="N170" s="56"/>
      <c r="O170" s="56"/>
      <c r="P170" s="56"/>
      <c r="Q170" s="56"/>
    </row>
    <row r="171" spans="2:21" ht="19.5" customHeight="1" x14ac:dyDescent="0.2">
      <c r="B171" s="53" t="s">
        <v>229</v>
      </c>
      <c r="C171" s="45">
        <f>COUNTA(C157:E170)</f>
        <v>0</v>
      </c>
      <c r="D171" s="47"/>
      <c r="E171" s="47"/>
      <c r="F171" s="61">
        <v>0</v>
      </c>
      <c r="G171" s="63"/>
      <c r="H171" s="64"/>
      <c r="I171" s="31" t="s">
        <v>381</v>
      </c>
      <c r="J171" s="30">
        <f t="shared" ref="J171:L172" si="9">SUM(J157,J159,J161,J165,J167,J169,J163)</f>
        <v>11</v>
      </c>
      <c r="K171" s="30">
        <f t="shared" si="9"/>
        <v>6</v>
      </c>
      <c r="L171" s="30">
        <f t="shared" si="9"/>
        <v>17</v>
      </c>
      <c r="M171" s="45">
        <f>COUNTA(M157:M170)</f>
        <v>0</v>
      </c>
      <c r="N171" s="45">
        <f>COUNTA(N157:N170)</f>
        <v>0</v>
      </c>
      <c r="O171" s="45">
        <f>COUNTA(O157:O170)</f>
        <v>0</v>
      </c>
      <c r="P171" s="45">
        <f>COUNTA(P157:P170)</f>
        <v>0</v>
      </c>
      <c r="Q171" s="45">
        <f>COUNTA(Q159:Q170)</f>
        <v>5</v>
      </c>
    </row>
    <row r="172" spans="2:21" ht="19.5" customHeight="1" x14ac:dyDescent="0.2">
      <c r="B172" s="60"/>
      <c r="C172" s="47"/>
      <c r="D172" s="47"/>
      <c r="E172" s="47"/>
      <c r="F172" s="62"/>
      <c r="G172" s="63"/>
      <c r="H172" s="64"/>
      <c r="I172" s="31" t="s">
        <v>383</v>
      </c>
      <c r="J172" s="30">
        <f t="shared" si="9"/>
        <v>0</v>
      </c>
      <c r="K172" s="30">
        <f t="shared" si="9"/>
        <v>0</v>
      </c>
      <c r="L172" s="30">
        <f t="shared" si="9"/>
        <v>0</v>
      </c>
      <c r="M172" s="47"/>
      <c r="N172" s="47"/>
      <c r="O172" s="47"/>
      <c r="P172" s="47"/>
      <c r="Q172" s="47"/>
    </row>
    <row r="173" spans="2:21" ht="19.5" customHeight="1" x14ac:dyDescent="0.2">
      <c r="B173" s="23"/>
      <c r="C173" s="24"/>
      <c r="D173" s="24"/>
      <c r="E173" s="24"/>
      <c r="F173" s="24"/>
      <c r="G173" s="25"/>
      <c r="H173" s="17"/>
      <c r="I173" s="26"/>
      <c r="J173" s="27"/>
      <c r="K173" s="27"/>
      <c r="L173" s="27"/>
      <c r="M173" s="24"/>
      <c r="N173" s="24"/>
      <c r="O173" s="24"/>
      <c r="P173" s="24"/>
      <c r="Q173" s="24"/>
    </row>
    <row r="174" spans="2:21" ht="19.5" customHeight="1" x14ac:dyDescent="0.2">
      <c r="B174" s="90" t="s">
        <v>52</v>
      </c>
      <c r="C174" s="91"/>
      <c r="D174" s="38"/>
      <c r="E174" s="38"/>
      <c r="F174" s="38"/>
      <c r="G174" s="15"/>
      <c r="H174" s="16"/>
      <c r="I174" s="34"/>
      <c r="J174" s="8"/>
      <c r="K174" s="8"/>
      <c r="L174" s="8"/>
      <c r="M174" s="38"/>
      <c r="N174" s="38"/>
      <c r="O174" s="38"/>
      <c r="P174" s="38"/>
      <c r="Q174" s="38"/>
    </row>
    <row r="175" spans="2:21" s="9" customFormat="1" ht="19.5" customHeight="1" x14ac:dyDescent="0.2">
      <c r="B175" s="53" t="s">
        <v>0</v>
      </c>
      <c r="C175" s="53" t="s">
        <v>1</v>
      </c>
      <c r="D175" s="60"/>
      <c r="E175" s="60"/>
      <c r="F175" s="53" t="s">
        <v>2</v>
      </c>
      <c r="G175" s="66" t="s">
        <v>13</v>
      </c>
      <c r="H175" s="53" t="s">
        <v>14</v>
      </c>
      <c r="I175" s="53" t="s">
        <v>3</v>
      </c>
      <c r="J175" s="53"/>
      <c r="K175" s="53"/>
      <c r="L175" s="53"/>
      <c r="M175" s="53" t="s">
        <v>4</v>
      </c>
      <c r="N175" s="53"/>
      <c r="O175" s="53" t="s">
        <v>5</v>
      </c>
      <c r="P175" s="53"/>
      <c r="Q175" s="53"/>
    </row>
    <row r="176" spans="2:21" s="9" customFormat="1" ht="19.5" customHeight="1" x14ac:dyDescent="0.2">
      <c r="B176" s="65"/>
      <c r="C176" s="53"/>
      <c r="D176" s="60"/>
      <c r="E176" s="60"/>
      <c r="F176" s="53"/>
      <c r="G176" s="66"/>
      <c r="H176" s="53"/>
      <c r="I176" s="36" t="s">
        <v>12</v>
      </c>
      <c r="J176" s="36" t="s">
        <v>6</v>
      </c>
      <c r="K176" s="36" t="s">
        <v>7</v>
      </c>
      <c r="L176" s="36" t="s">
        <v>8</v>
      </c>
      <c r="M176" s="36" t="s">
        <v>9</v>
      </c>
      <c r="N176" s="36" t="s">
        <v>10</v>
      </c>
      <c r="O176" s="36" t="s">
        <v>9</v>
      </c>
      <c r="P176" s="36" t="s">
        <v>11</v>
      </c>
      <c r="Q176" s="36" t="s">
        <v>10</v>
      </c>
    </row>
    <row r="177" spans="2:17" ht="19.5" customHeight="1" x14ac:dyDescent="0.2">
      <c r="B177" s="53" t="s">
        <v>88</v>
      </c>
      <c r="C177" s="54" t="s">
        <v>286</v>
      </c>
      <c r="D177" s="54"/>
      <c r="E177" s="54"/>
      <c r="F177" s="55" t="s">
        <v>287</v>
      </c>
      <c r="G177" s="54" t="s">
        <v>288</v>
      </c>
      <c r="H177" s="54" t="s">
        <v>289</v>
      </c>
      <c r="I177" s="31" t="s">
        <v>381</v>
      </c>
      <c r="J177" s="19">
        <v>73</v>
      </c>
      <c r="K177" s="19">
        <v>94</v>
      </c>
      <c r="L177" s="19">
        <f t="shared" ref="L177:L198" si="10">J177+K177</f>
        <v>167</v>
      </c>
      <c r="M177" s="56" t="s">
        <v>290</v>
      </c>
      <c r="N177" s="56"/>
      <c r="O177" s="56"/>
      <c r="P177" s="56"/>
      <c r="Q177" s="56"/>
    </row>
    <row r="178" spans="2:17" ht="19.5" customHeight="1" x14ac:dyDescent="0.2">
      <c r="B178" s="53"/>
      <c r="C178" s="54"/>
      <c r="D178" s="54"/>
      <c r="E178" s="54"/>
      <c r="F178" s="55"/>
      <c r="G178" s="54"/>
      <c r="H178" s="54"/>
      <c r="I178" s="31" t="s">
        <v>383</v>
      </c>
      <c r="J178" s="19">
        <v>53</v>
      </c>
      <c r="K178" s="19">
        <v>67</v>
      </c>
      <c r="L178" s="19">
        <f t="shared" si="10"/>
        <v>120</v>
      </c>
      <c r="M178" s="56"/>
      <c r="N178" s="56"/>
      <c r="O178" s="56"/>
      <c r="P178" s="56"/>
      <c r="Q178" s="56"/>
    </row>
    <row r="179" spans="2:17" ht="19.5" customHeight="1" x14ac:dyDescent="0.2">
      <c r="B179" s="53" t="s">
        <v>89</v>
      </c>
      <c r="C179" s="54"/>
      <c r="D179" s="54"/>
      <c r="E179" s="54"/>
      <c r="F179" s="55"/>
      <c r="G179" s="54"/>
      <c r="H179" s="54"/>
      <c r="I179" s="31" t="s">
        <v>381</v>
      </c>
      <c r="J179" s="19"/>
      <c r="K179" s="19"/>
      <c r="L179" s="19">
        <f t="shared" si="10"/>
        <v>0</v>
      </c>
      <c r="M179" s="56"/>
      <c r="N179" s="56"/>
      <c r="O179" s="56"/>
      <c r="P179" s="56"/>
      <c r="Q179" s="56" t="s">
        <v>239</v>
      </c>
    </row>
    <row r="180" spans="2:17" ht="19.5" customHeight="1" x14ac:dyDescent="0.2">
      <c r="B180" s="53"/>
      <c r="C180" s="54"/>
      <c r="D180" s="54"/>
      <c r="E180" s="54"/>
      <c r="F180" s="55"/>
      <c r="G180" s="54"/>
      <c r="H180" s="54"/>
      <c r="I180" s="31" t="s">
        <v>383</v>
      </c>
      <c r="J180" s="19"/>
      <c r="K180" s="19"/>
      <c r="L180" s="19">
        <f t="shared" si="10"/>
        <v>0</v>
      </c>
      <c r="M180" s="56"/>
      <c r="N180" s="56"/>
      <c r="O180" s="56"/>
      <c r="P180" s="56"/>
      <c r="Q180" s="56"/>
    </row>
    <row r="181" spans="2:17" ht="19.5" customHeight="1" x14ac:dyDescent="0.2">
      <c r="B181" s="53" t="s">
        <v>90</v>
      </c>
      <c r="C181" s="95"/>
      <c r="D181" s="95"/>
      <c r="E181" s="95"/>
      <c r="F181" s="96"/>
      <c r="G181" s="86"/>
      <c r="H181" s="86"/>
      <c r="I181" s="31" t="s">
        <v>381</v>
      </c>
      <c r="J181" s="19">
        <v>0</v>
      </c>
      <c r="K181" s="19">
        <v>0</v>
      </c>
      <c r="L181" s="19">
        <f t="shared" si="10"/>
        <v>0</v>
      </c>
      <c r="M181" s="56"/>
      <c r="N181" s="56"/>
      <c r="O181" s="56"/>
      <c r="P181" s="56"/>
      <c r="Q181" s="56" t="s">
        <v>239</v>
      </c>
    </row>
    <row r="182" spans="2:17" ht="19.5" customHeight="1" x14ac:dyDescent="0.2">
      <c r="B182" s="53"/>
      <c r="C182" s="95"/>
      <c r="D182" s="95"/>
      <c r="E182" s="95"/>
      <c r="F182" s="96"/>
      <c r="G182" s="92"/>
      <c r="H182" s="92"/>
      <c r="I182" s="31" t="s">
        <v>383</v>
      </c>
      <c r="J182" s="19"/>
      <c r="K182" s="19"/>
      <c r="L182" s="19">
        <f t="shared" si="10"/>
        <v>0</v>
      </c>
      <c r="M182" s="56"/>
      <c r="N182" s="56"/>
      <c r="O182" s="56"/>
      <c r="P182" s="56"/>
      <c r="Q182" s="56"/>
    </row>
    <row r="183" spans="2:17" ht="19.5" customHeight="1" x14ac:dyDescent="0.2">
      <c r="B183" s="53" t="s">
        <v>91</v>
      </c>
      <c r="C183" s="95"/>
      <c r="D183" s="95"/>
      <c r="E183" s="95"/>
      <c r="F183" s="96"/>
      <c r="G183" s="86"/>
      <c r="H183" s="92"/>
      <c r="I183" s="31" t="s">
        <v>381</v>
      </c>
      <c r="J183" s="39"/>
      <c r="K183" s="39"/>
      <c r="L183" s="19">
        <f t="shared" si="10"/>
        <v>0</v>
      </c>
      <c r="M183" s="56"/>
      <c r="N183" s="56"/>
      <c r="O183" s="56"/>
      <c r="P183" s="56"/>
      <c r="Q183" s="56" t="s">
        <v>239</v>
      </c>
    </row>
    <row r="184" spans="2:17" ht="19.5" customHeight="1" x14ac:dyDescent="0.2">
      <c r="B184" s="53"/>
      <c r="C184" s="95"/>
      <c r="D184" s="95"/>
      <c r="E184" s="95"/>
      <c r="F184" s="96"/>
      <c r="G184" s="92"/>
      <c r="H184" s="92"/>
      <c r="I184" s="31" t="s">
        <v>383</v>
      </c>
      <c r="J184" s="39"/>
      <c r="K184" s="39"/>
      <c r="L184" s="19">
        <f t="shared" si="10"/>
        <v>0</v>
      </c>
      <c r="M184" s="56"/>
      <c r="N184" s="56"/>
      <c r="O184" s="56"/>
      <c r="P184" s="56"/>
      <c r="Q184" s="56"/>
    </row>
    <row r="185" spans="2:17" ht="19.5" customHeight="1" x14ac:dyDescent="0.2">
      <c r="B185" s="53" t="s">
        <v>92</v>
      </c>
      <c r="C185" s="54"/>
      <c r="D185" s="54"/>
      <c r="E185" s="54"/>
      <c r="F185" s="55"/>
      <c r="G185" s="54"/>
      <c r="H185" s="54"/>
      <c r="I185" s="31" t="s">
        <v>381</v>
      </c>
      <c r="J185" s="19"/>
      <c r="K185" s="19"/>
      <c r="L185" s="19">
        <f t="shared" si="10"/>
        <v>0</v>
      </c>
      <c r="M185" s="56"/>
      <c r="N185" s="56"/>
      <c r="O185" s="56"/>
      <c r="P185" s="83"/>
      <c r="Q185" s="56" t="s">
        <v>239</v>
      </c>
    </row>
    <row r="186" spans="2:17" ht="19.5" customHeight="1" x14ac:dyDescent="0.2">
      <c r="B186" s="53"/>
      <c r="C186" s="54"/>
      <c r="D186" s="54"/>
      <c r="E186" s="54"/>
      <c r="F186" s="55"/>
      <c r="G186" s="54"/>
      <c r="H186" s="54"/>
      <c r="I186" s="31" t="s">
        <v>383</v>
      </c>
      <c r="J186" s="19"/>
      <c r="K186" s="19"/>
      <c r="L186" s="19">
        <f t="shared" si="10"/>
        <v>0</v>
      </c>
      <c r="M186" s="56"/>
      <c r="N186" s="56"/>
      <c r="O186" s="56"/>
      <c r="P186" s="83"/>
      <c r="Q186" s="56"/>
    </row>
    <row r="187" spans="2:17" ht="19.5" customHeight="1" x14ac:dyDescent="0.2">
      <c r="B187" s="53" t="s">
        <v>93</v>
      </c>
      <c r="C187" s="54"/>
      <c r="D187" s="54"/>
      <c r="E187" s="54"/>
      <c r="F187" s="55"/>
      <c r="G187" s="54"/>
      <c r="H187" s="54"/>
      <c r="I187" s="31" t="s">
        <v>381</v>
      </c>
      <c r="J187" s="19"/>
      <c r="K187" s="19"/>
      <c r="L187" s="19">
        <f t="shared" si="10"/>
        <v>0</v>
      </c>
      <c r="M187" s="56"/>
      <c r="N187" s="56"/>
      <c r="O187" s="56"/>
      <c r="P187" s="56"/>
      <c r="Q187" s="56" t="s">
        <v>239</v>
      </c>
    </row>
    <row r="188" spans="2:17" ht="19.5" customHeight="1" x14ac:dyDescent="0.2">
      <c r="B188" s="53"/>
      <c r="C188" s="54"/>
      <c r="D188" s="54"/>
      <c r="E188" s="54"/>
      <c r="F188" s="55"/>
      <c r="G188" s="54"/>
      <c r="H188" s="54"/>
      <c r="I188" s="31" t="s">
        <v>383</v>
      </c>
      <c r="J188" s="19"/>
      <c r="K188" s="19"/>
      <c r="L188" s="19">
        <f t="shared" si="10"/>
        <v>0</v>
      </c>
      <c r="M188" s="56"/>
      <c r="N188" s="56"/>
      <c r="O188" s="56"/>
      <c r="P188" s="56"/>
      <c r="Q188" s="56"/>
    </row>
    <row r="189" spans="2:17" ht="19.5" customHeight="1" x14ac:dyDescent="0.2">
      <c r="B189" s="53" t="s">
        <v>94</v>
      </c>
      <c r="C189" s="54"/>
      <c r="D189" s="54"/>
      <c r="E189" s="54"/>
      <c r="F189" s="55"/>
      <c r="G189" s="54"/>
      <c r="H189" s="54"/>
      <c r="I189" s="31" t="s">
        <v>381</v>
      </c>
      <c r="J189" s="19"/>
      <c r="K189" s="19"/>
      <c r="L189" s="19">
        <f t="shared" si="10"/>
        <v>0</v>
      </c>
      <c r="M189" s="56"/>
      <c r="N189" s="56"/>
      <c r="O189" s="56"/>
      <c r="P189" s="56"/>
      <c r="Q189" s="56" t="s">
        <v>239</v>
      </c>
    </row>
    <row r="190" spans="2:17" ht="19.5" customHeight="1" x14ac:dyDescent="0.2">
      <c r="B190" s="53"/>
      <c r="C190" s="54"/>
      <c r="D190" s="54"/>
      <c r="E190" s="54"/>
      <c r="F190" s="55"/>
      <c r="G190" s="54"/>
      <c r="H190" s="54"/>
      <c r="I190" s="31" t="s">
        <v>383</v>
      </c>
      <c r="J190" s="19"/>
      <c r="K190" s="19"/>
      <c r="L190" s="19">
        <f t="shared" si="10"/>
        <v>0</v>
      </c>
      <c r="M190" s="56"/>
      <c r="N190" s="56"/>
      <c r="O190" s="56"/>
      <c r="P190" s="56"/>
      <c r="Q190" s="56"/>
    </row>
    <row r="191" spans="2:17" ht="19.5" customHeight="1" x14ac:dyDescent="0.2">
      <c r="B191" s="53" t="s">
        <v>95</v>
      </c>
      <c r="C191" s="54"/>
      <c r="D191" s="54"/>
      <c r="E191" s="54"/>
      <c r="F191" s="55"/>
      <c r="G191" s="54"/>
      <c r="H191" s="54"/>
      <c r="I191" s="31" t="s">
        <v>381</v>
      </c>
      <c r="J191" s="19"/>
      <c r="K191" s="19"/>
      <c r="L191" s="19">
        <f t="shared" si="10"/>
        <v>0</v>
      </c>
      <c r="M191" s="56"/>
      <c r="N191" s="56"/>
      <c r="O191" s="56"/>
      <c r="P191" s="56"/>
      <c r="Q191" s="56" t="s">
        <v>239</v>
      </c>
    </row>
    <row r="192" spans="2:17" ht="19.5" customHeight="1" x14ac:dyDescent="0.2">
      <c r="B192" s="53"/>
      <c r="C192" s="54"/>
      <c r="D192" s="54"/>
      <c r="E192" s="54"/>
      <c r="F192" s="55"/>
      <c r="G192" s="54"/>
      <c r="H192" s="54"/>
      <c r="I192" s="31" t="s">
        <v>383</v>
      </c>
      <c r="J192" s="19"/>
      <c r="K192" s="19"/>
      <c r="L192" s="19">
        <f t="shared" si="10"/>
        <v>0</v>
      </c>
      <c r="M192" s="56"/>
      <c r="N192" s="56"/>
      <c r="O192" s="56"/>
      <c r="P192" s="56"/>
      <c r="Q192" s="56"/>
    </row>
    <row r="193" spans="2:17" ht="19.5" customHeight="1" x14ac:dyDescent="0.2">
      <c r="B193" s="53" t="s">
        <v>47</v>
      </c>
      <c r="C193" s="54"/>
      <c r="D193" s="54"/>
      <c r="E193" s="54"/>
      <c r="F193" s="55"/>
      <c r="G193" s="54"/>
      <c r="H193" s="54"/>
      <c r="I193" s="31" t="s">
        <v>381</v>
      </c>
      <c r="J193" s="19"/>
      <c r="K193" s="19"/>
      <c r="L193" s="19">
        <f t="shared" si="10"/>
        <v>0</v>
      </c>
      <c r="M193" s="56"/>
      <c r="N193" s="56"/>
      <c r="O193" s="56"/>
      <c r="P193" s="56"/>
      <c r="Q193" s="56" t="s">
        <v>239</v>
      </c>
    </row>
    <row r="194" spans="2:17" ht="19.5" customHeight="1" x14ac:dyDescent="0.2">
      <c r="B194" s="53"/>
      <c r="C194" s="54"/>
      <c r="D194" s="54"/>
      <c r="E194" s="54"/>
      <c r="F194" s="55"/>
      <c r="G194" s="54"/>
      <c r="H194" s="54"/>
      <c r="I194" s="31" t="s">
        <v>383</v>
      </c>
      <c r="J194" s="19"/>
      <c r="K194" s="19"/>
      <c r="L194" s="19">
        <f t="shared" si="10"/>
        <v>0</v>
      </c>
      <c r="M194" s="56"/>
      <c r="N194" s="56"/>
      <c r="O194" s="56"/>
      <c r="P194" s="56"/>
      <c r="Q194" s="56"/>
    </row>
    <row r="195" spans="2:17" ht="19.5" customHeight="1" x14ac:dyDescent="0.2">
      <c r="B195" s="53" t="s">
        <v>96</v>
      </c>
      <c r="C195" s="54"/>
      <c r="D195" s="54"/>
      <c r="E195" s="54"/>
      <c r="F195" s="55"/>
      <c r="G195" s="54"/>
      <c r="H195" s="54"/>
      <c r="I195" s="31" t="s">
        <v>381</v>
      </c>
      <c r="J195" s="19"/>
      <c r="K195" s="19"/>
      <c r="L195" s="19">
        <f t="shared" si="10"/>
        <v>0</v>
      </c>
      <c r="M195" s="56"/>
      <c r="N195" s="56"/>
      <c r="O195" s="56"/>
      <c r="P195" s="83"/>
      <c r="Q195" s="56" t="s">
        <v>239</v>
      </c>
    </row>
    <row r="196" spans="2:17" ht="19.5" customHeight="1" x14ac:dyDescent="0.2">
      <c r="B196" s="53"/>
      <c r="C196" s="54"/>
      <c r="D196" s="54"/>
      <c r="E196" s="54"/>
      <c r="F196" s="55"/>
      <c r="G196" s="54"/>
      <c r="H196" s="54"/>
      <c r="I196" s="31" t="s">
        <v>383</v>
      </c>
      <c r="J196" s="19"/>
      <c r="K196" s="19"/>
      <c r="L196" s="19">
        <f t="shared" si="10"/>
        <v>0</v>
      </c>
      <c r="M196" s="56"/>
      <c r="N196" s="56"/>
      <c r="O196" s="56"/>
      <c r="P196" s="83"/>
      <c r="Q196" s="56"/>
    </row>
    <row r="197" spans="2:17" ht="19.5" customHeight="1" x14ac:dyDescent="0.2">
      <c r="B197" s="53" t="s">
        <v>48</v>
      </c>
      <c r="C197" s="54"/>
      <c r="D197" s="54"/>
      <c r="E197" s="54"/>
      <c r="F197" s="55"/>
      <c r="G197" s="54"/>
      <c r="H197" s="54"/>
      <c r="I197" s="31" t="s">
        <v>381</v>
      </c>
      <c r="J197" s="19"/>
      <c r="K197" s="19"/>
      <c r="L197" s="19">
        <f t="shared" si="10"/>
        <v>0</v>
      </c>
      <c r="M197" s="56"/>
      <c r="N197" s="56"/>
      <c r="O197" s="56"/>
      <c r="P197" s="83"/>
      <c r="Q197" s="56" t="s">
        <v>376</v>
      </c>
    </row>
    <row r="198" spans="2:17" ht="19.5" customHeight="1" x14ac:dyDescent="0.2">
      <c r="B198" s="53"/>
      <c r="C198" s="54"/>
      <c r="D198" s="54"/>
      <c r="E198" s="54"/>
      <c r="F198" s="55"/>
      <c r="G198" s="54"/>
      <c r="H198" s="54"/>
      <c r="I198" s="31" t="s">
        <v>383</v>
      </c>
      <c r="J198" s="19"/>
      <c r="K198" s="19"/>
      <c r="L198" s="19">
        <f t="shared" si="10"/>
        <v>0</v>
      </c>
      <c r="M198" s="56"/>
      <c r="N198" s="56"/>
      <c r="O198" s="56"/>
      <c r="P198" s="83"/>
      <c r="Q198" s="56"/>
    </row>
    <row r="199" spans="2:17" ht="19.5" customHeight="1" x14ac:dyDescent="0.2">
      <c r="B199" s="53" t="s">
        <v>49</v>
      </c>
      <c r="C199" s="45">
        <f>COUNTA(C177:E198)</f>
        <v>1</v>
      </c>
      <c r="D199" s="47"/>
      <c r="E199" s="47"/>
      <c r="F199" s="61">
        <v>0</v>
      </c>
      <c r="G199" s="63"/>
      <c r="H199" s="64"/>
      <c r="I199" s="31" t="s">
        <v>381</v>
      </c>
      <c r="J199" s="30">
        <f t="shared" ref="J199:L200" si="11">SUM(J177,J179,J181,J183,J185,J187,J189,J191,J193,J195,J197)</f>
        <v>73</v>
      </c>
      <c r="K199" s="30">
        <f t="shared" si="11"/>
        <v>94</v>
      </c>
      <c r="L199" s="30">
        <f t="shared" si="11"/>
        <v>167</v>
      </c>
      <c r="M199" s="45">
        <f>COUNTA(M177:M198)</f>
        <v>1</v>
      </c>
      <c r="N199" s="45">
        <f>COUNTA(N177:N198)</f>
        <v>0</v>
      </c>
      <c r="O199" s="45">
        <f>COUNTA(O177:O198)</f>
        <v>0</v>
      </c>
      <c r="P199" s="45">
        <f>COUNTA(P177:P198)</f>
        <v>0</v>
      </c>
      <c r="Q199" s="45">
        <f>COUNTA(Q177:Q198)</f>
        <v>10</v>
      </c>
    </row>
    <row r="200" spans="2:17" ht="19.5" customHeight="1" x14ac:dyDescent="0.2">
      <c r="B200" s="60"/>
      <c r="C200" s="47"/>
      <c r="D200" s="47"/>
      <c r="E200" s="47"/>
      <c r="F200" s="62"/>
      <c r="G200" s="63"/>
      <c r="H200" s="64"/>
      <c r="I200" s="31" t="s">
        <v>383</v>
      </c>
      <c r="J200" s="30">
        <f t="shared" si="11"/>
        <v>53</v>
      </c>
      <c r="K200" s="30">
        <f t="shared" si="11"/>
        <v>67</v>
      </c>
      <c r="L200" s="30">
        <f t="shared" si="11"/>
        <v>120</v>
      </c>
      <c r="M200" s="47"/>
      <c r="N200" s="47"/>
      <c r="O200" s="47"/>
      <c r="P200" s="47"/>
      <c r="Q200" s="47"/>
    </row>
    <row r="201" spans="2:17" ht="19.5" customHeight="1" x14ac:dyDescent="0.2">
      <c r="B201" s="37"/>
      <c r="C201" s="38"/>
      <c r="D201" s="38"/>
      <c r="E201" s="38"/>
      <c r="F201" s="38"/>
      <c r="G201" s="15"/>
      <c r="H201" s="18"/>
      <c r="I201" s="29"/>
      <c r="J201" s="8"/>
      <c r="K201" s="8"/>
      <c r="L201" s="8"/>
      <c r="M201" s="38"/>
      <c r="N201" s="38"/>
      <c r="O201" s="38"/>
      <c r="P201" s="38"/>
      <c r="Q201" s="38"/>
    </row>
    <row r="202" spans="2:17" ht="19.5" customHeight="1" x14ac:dyDescent="0.2">
      <c r="B202" s="90" t="s">
        <v>53</v>
      </c>
      <c r="C202" s="91"/>
    </row>
    <row r="203" spans="2:17" s="9" customFormat="1" ht="19.5" customHeight="1" x14ac:dyDescent="0.2">
      <c r="B203" s="53" t="s">
        <v>0</v>
      </c>
      <c r="C203" s="53" t="s">
        <v>1</v>
      </c>
      <c r="D203" s="60"/>
      <c r="E203" s="60"/>
      <c r="F203" s="53" t="s">
        <v>2</v>
      </c>
      <c r="G203" s="66" t="s">
        <v>13</v>
      </c>
      <c r="H203" s="53" t="s">
        <v>14</v>
      </c>
      <c r="I203" s="53" t="s">
        <v>3</v>
      </c>
      <c r="J203" s="53"/>
      <c r="K203" s="53"/>
      <c r="L203" s="53"/>
      <c r="M203" s="53" t="s">
        <v>4</v>
      </c>
      <c r="N203" s="53"/>
      <c r="O203" s="53" t="s">
        <v>5</v>
      </c>
      <c r="P203" s="53"/>
      <c r="Q203" s="53"/>
    </row>
    <row r="204" spans="2:17" s="9" customFormat="1" ht="19.5" customHeight="1" x14ac:dyDescent="0.2">
      <c r="B204" s="65"/>
      <c r="C204" s="53"/>
      <c r="D204" s="60"/>
      <c r="E204" s="60"/>
      <c r="F204" s="53"/>
      <c r="G204" s="66"/>
      <c r="H204" s="53"/>
      <c r="I204" s="36" t="s">
        <v>12</v>
      </c>
      <c r="J204" s="36" t="s">
        <v>6</v>
      </c>
      <c r="K204" s="36" t="s">
        <v>7</v>
      </c>
      <c r="L204" s="36" t="s">
        <v>8</v>
      </c>
      <c r="M204" s="36" t="s">
        <v>9</v>
      </c>
      <c r="N204" s="36" t="s">
        <v>10</v>
      </c>
      <c r="O204" s="36" t="s">
        <v>9</v>
      </c>
      <c r="P204" s="36" t="s">
        <v>11</v>
      </c>
      <c r="Q204" s="36" t="s">
        <v>10</v>
      </c>
    </row>
    <row r="205" spans="2:17" ht="19.5" customHeight="1" x14ac:dyDescent="0.2">
      <c r="B205" s="53" t="s">
        <v>68</v>
      </c>
      <c r="C205" s="75"/>
      <c r="D205" s="75"/>
      <c r="E205" s="75"/>
      <c r="F205" s="55">
        <v>0</v>
      </c>
      <c r="G205" s="86"/>
      <c r="H205" s="54"/>
      <c r="I205" s="31" t="s">
        <v>381</v>
      </c>
      <c r="J205" s="30">
        <v>0</v>
      </c>
      <c r="K205" s="30">
        <v>0</v>
      </c>
      <c r="L205" s="30">
        <f t="shared" ref="L205:L218" si="12">SUM(J205:K205)</f>
        <v>0</v>
      </c>
      <c r="M205" s="45"/>
      <c r="N205" s="45"/>
      <c r="O205" s="45"/>
      <c r="P205" s="45"/>
      <c r="Q205" s="84" t="s">
        <v>239</v>
      </c>
    </row>
    <row r="206" spans="2:17" ht="19.5" customHeight="1" x14ac:dyDescent="0.2">
      <c r="B206" s="53"/>
      <c r="C206" s="75"/>
      <c r="D206" s="75"/>
      <c r="E206" s="75"/>
      <c r="F206" s="55"/>
      <c r="G206" s="86"/>
      <c r="H206" s="54"/>
      <c r="I206" s="31" t="s">
        <v>383</v>
      </c>
      <c r="J206" s="30"/>
      <c r="K206" s="30"/>
      <c r="L206" s="30">
        <f t="shared" si="12"/>
        <v>0</v>
      </c>
      <c r="M206" s="45"/>
      <c r="N206" s="45"/>
      <c r="O206" s="45"/>
      <c r="P206" s="45"/>
      <c r="Q206" s="85"/>
    </row>
    <row r="207" spans="2:17" ht="19.5" customHeight="1" x14ac:dyDescent="0.2">
      <c r="B207" s="53" t="s">
        <v>19</v>
      </c>
      <c r="C207" s="75"/>
      <c r="D207" s="75"/>
      <c r="E207" s="75"/>
      <c r="F207" s="55"/>
      <c r="G207" s="93"/>
      <c r="H207" s="93"/>
      <c r="I207" s="31" t="s">
        <v>381</v>
      </c>
      <c r="J207" s="30"/>
      <c r="K207" s="30"/>
      <c r="L207" s="30">
        <f t="shared" si="12"/>
        <v>0</v>
      </c>
      <c r="M207" s="45"/>
      <c r="N207" s="45"/>
      <c r="O207" s="45"/>
      <c r="P207" s="45"/>
      <c r="Q207" s="84" t="s">
        <v>239</v>
      </c>
    </row>
    <row r="208" spans="2:17" ht="19.5" customHeight="1" x14ac:dyDescent="0.2">
      <c r="B208" s="53"/>
      <c r="C208" s="75"/>
      <c r="D208" s="75"/>
      <c r="E208" s="75"/>
      <c r="F208" s="55"/>
      <c r="G208" s="93"/>
      <c r="H208" s="93"/>
      <c r="I208" s="31" t="s">
        <v>383</v>
      </c>
      <c r="J208" s="30"/>
      <c r="K208" s="30"/>
      <c r="L208" s="30">
        <f t="shared" si="12"/>
        <v>0</v>
      </c>
      <c r="M208" s="45"/>
      <c r="N208" s="45"/>
      <c r="O208" s="45"/>
      <c r="P208" s="45"/>
      <c r="Q208" s="85"/>
    </row>
    <row r="209" spans="2:17" ht="19.5" customHeight="1" x14ac:dyDescent="0.2">
      <c r="B209" s="53" t="s">
        <v>20</v>
      </c>
      <c r="C209" s="75"/>
      <c r="D209" s="75"/>
      <c r="E209" s="75"/>
      <c r="F209" s="55">
        <v>0</v>
      </c>
      <c r="G209" s="86"/>
      <c r="H209" s="54"/>
      <c r="I209" s="31" t="s">
        <v>381</v>
      </c>
      <c r="J209" s="30">
        <v>0</v>
      </c>
      <c r="K209" s="30">
        <v>0</v>
      </c>
      <c r="L209" s="30">
        <f t="shared" si="12"/>
        <v>0</v>
      </c>
      <c r="M209" s="45"/>
      <c r="N209" s="45"/>
      <c r="O209" s="45"/>
      <c r="P209" s="45"/>
      <c r="Q209" s="84" t="s">
        <v>239</v>
      </c>
    </row>
    <row r="210" spans="2:17" ht="19.5" customHeight="1" x14ac:dyDescent="0.2">
      <c r="B210" s="53"/>
      <c r="C210" s="75"/>
      <c r="D210" s="75"/>
      <c r="E210" s="75"/>
      <c r="F210" s="55"/>
      <c r="G210" s="86"/>
      <c r="H210" s="54"/>
      <c r="I210" s="31" t="s">
        <v>383</v>
      </c>
      <c r="J210" s="30"/>
      <c r="K210" s="30"/>
      <c r="L210" s="30">
        <f t="shared" si="12"/>
        <v>0</v>
      </c>
      <c r="M210" s="45"/>
      <c r="N210" s="45"/>
      <c r="O210" s="45"/>
      <c r="P210" s="45"/>
      <c r="Q210" s="85"/>
    </row>
    <row r="211" spans="2:17" ht="19.5" customHeight="1" x14ac:dyDescent="0.2">
      <c r="B211" s="53" t="s">
        <v>69</v>
      </c>
      <c r="C211" s="75"/>
      <c r="D211" s="75"/>
      <c r="E211" s="75"/>
      <c r="F211" s="55">
        <v>0</v>
      </c>
      <c r="G211" s="86"/>
      <c r="H211" s="54"/>
      <c r="I211" s="31" t="s">
        <v>381</v>
      </c>
      <c r="J211" s="30">
        <v>0</v>
      </c>
      <c r="K211" s="30">
        <v>0</v>
      </c>
      <c r="L211" s="30">
        <f t="shared" si="12"/>
        <v>0</v>
      </c>
      <c r="M211" s="45"/>
      <c r="N211" s="45"/>
      <c r="O211" s="45"/>
      <c r="P211" s="45"/>
      <c r="Q211" s="84" t="s">
        <v>239</v>
      </c>
    </row>
    <row r="212" spans="2:17" ht="19.5" customHeight="1" x14ac:dyDescent="0.2">
      <c r="B212" s="53"/>
      <c r="C212" s="75"/>
      <c r="D212" s="75"/>
      <c r="E212" s="75"/>
      <c r="F212" s="55"/>
      <c r="G212" s="86"/>
      <c r="H212" s="54"/>
      <c r="I212" s="31" t="s">
        <v>383</v>
      </c>
      <c r="J212" s="30"/>
      <c r="K212" s="30"/>
      <c r="L212" s="30">
        <f t="shared" si="12"/>
        <v>0</v>
      </c>
      <c r="M212" s="45"/>
      <c r="N212" s="45"/>
      <c r="O212" s="45"/>
      <c r="P212" s="45"/>
      <c r="Q212" s="85"/>
    </row>
    <row r="213" spans="2:17" ht="19.5" customHeight="1" x14ac:dyDescent="0.2">
      <c r="B213" s="53" t="s">
        <v>70</v>
      </c>
      <c r="C213" s="75"/>
      <c r="D213" s="75"/>
      <c r="E213" s="75"/>
      <c r="F213" s="55">
        <v>0</v>
      </c>
      <c r="G213" s="86"/>
      <c r="H213" s="54"/>
      <c r="I213" s="31" t="s">
        <v>381</v>
      </c>
      <c r="J213" s="30">
        <v>0</v>
      </c>
      <c r="K213" s="30">
        <v>0</v>
      </c>
      <c r="L213" s="30">
        <f t="shared" si="12"/>
        <v>0</v>
      </c>
      <c r="M213" s="45"/>
      <c r="N213" s="45"/>
      <c r="O213" s="45"/>
      <c r="P213" s="45"/>
      <c r="Q213" s="84" t="s">
        <v>239</v>
      </c>
    </row>
    <row r="214" spans="2:17" ht="19.5" customHeight="1" x14ac:dyDescent="0.2">
      <c r="B214" s="53"/>
      <c r="C214" s="75"/>
      <c r="D214" s="75"/>
      <c r="E214" s="75"/>
      <c r="F214" s="55"/>
      <c r="G214" s="86"/>
      <c r="H214" s="54"/>
      <c r="I214" s="31" t="s">
        <v>383</v>
      </c>
      <c r="J214" s="30"/>
      <c r="K214" s="30"/>
      <c r="L214" s="30">
        <f t="shared" si="12"/>
        <v>0</v>
      </c>
      <c r="M214" s="45"/>
      <c r="N214" s="45"/>
      <c r="O214" s="45"/>
      <c r="P214" s="45"/>
      <c r="Q214" s="85"/>
    </row>
    <row r="215" spans="2:17" ht="19.5" customHeight="1" x14ac:dyDescent="0.2">
      <c r="B215" s="53" t="s">
        <v>21</v>
      </c>
      <c r="C215" s="75"/>
      <c r="D215" s="75"/>
      <c r="E215" s="75"/>
      <c r="F215" s="55">
        <v>0</v>
      </c>
      <c r="G215" s="86"/>
      <c r="H215" s="54"/>
      <c r="I215" s="31" t="s">
        <v>381</v>
      </c>
      <c r="J215" s="30">
        <v>0</v>
      </c>
      <c r="K215" s="30">
        <v>0</v>
      </c>
      <c r="L215" s="30">
        <f t="shared" si="12"/>
        <v>0</v>
      </c>
      <c r="M215" s="45"/>
      <c r="N215" s="45"/>
      <c r="O215" s="45"/>
      <c r="P215" s="45"/>
      <c r="Q215" s="84" t="s">
        <v>239</v>
      </c>
    </row>
    <row r="216" spans="2:17" ht="19.5" customHeight="1" x14ac:dyDescent="0.2">
      <c r="B216" s="53"/>
      <c r="C216" s="75"/>
      <c r="D216" s="75"/>
      <c r="E216" s="75"/>
      <c r="F216" s="55"/>
      <c r="G216" s="86"/>
      <c r="H216" s="54"/>
      <c r="I216" s="31" t="s">
        <v>383</v>
      </c>
      <c r="J216" s="30"/>
      <c r="K216" s="30"/>
      <c r="L216" s="30">
        <f t="shared" si="12"/>
        <v>0</v>
      </c>
      <c r="M216" s="45"/>
      <c r="N216" s="45"/>
      <c r="O216" s="45"/>
      <c r="P216" s="45"/>
      <c r="Q216" s="85"/>
    </row>
    <row r="217" spans="2:17" ht="19.5" customHeight="1" x14ac:dyDescent="0.2">
      <c r="B217" s="53" t="s">
        <v>22</v>
      </c>
      <c r="C217" s="75"/>
      <c r="D217" s="75"/>
      <c r="E217" s="75"/>
      <c r="F217" s="55">
        <v>0</v>
      </c>
      <c r="G217" s="86"/>
      <c r="H217" s="54"/>
      <c r="I217" s="31" t="s">
        <v>381</v>
      </c>
      <c r="J217" s="30">
        <v>0</v>
      </c>
      <c r="K217" s="30">
        <v>0</v>
      </c>
      <c r="L217" s="30">
        <f t="shared" si="12"/>
        <v>0</v>
      </c>
      <c r="M217" s="45"/>
      <c r="N217" s="45"/>
      <c r="O217" s="45"/>
      <c r="P217" s="45"/>
      <c r="Q217" s="45" t="s">
        <v>239</v>
      </c>
    </row>
    <row r="218" spans="2:17" ht="19.5" customHeight="1" x14ac:dyDescent="0.2">
      <c r="B218" s="53"/>
      <c r="C218" s="75"/>
      <c r="D218" s="75"/>
      <c r="E218" s="75"/>
      <c r="F218" s="55"/>
      <c r="G218" s="86"/>
      <c r="H218" s="54"/>
      <c r="I218" s="31" t="s">
        <v>383</v>
      </c>
      <c r="J218" s="30"/>
      <c r="K218" s="30"/>
      <c r="L218" s="30">
        <f t="shared" si="12"/>
        <v>0</v>
      </c>
      <c r="M218" s="45"/>
      <c r="N218" s="45"/>
      <c r="O218" s="45"/>
      <c r="P218" s="45"/>
      <c r="Q218" s="45"/>
    </row>
    <row r="219" spans="2:17" ht="19.5" customHeight="1" x14ac:dyDescent="0.2">
      <c r="B219" s="53" t="s">
        <v>8</v>
      </c>
      <c r="C219" s="45">
        <f>COUNTA(C205:E218)</f>
        <v>0</v>
      </c>
      <c r="D219" s="47"/>
      <c r="E219" s="47"/>
      <c r="F219" s="61">
        <v>0</v>
      </c>
      <c r="G219" s="68"/>
      <c r="H219" s="67"/>
      <c r="I219" s="31" t="s">
        <v>381</v>
      </c>
      <c r="J219" s="30">
        <f>SUM(J205,J207,J209,J211,J213,J215,J217)</f>
        <v>0</v>
      </c>
      <c r="K219" s="30">
        <f t="shared" ref="J219:L220" si="13">SUM(K205,K207,K209,K211,K213,K215,K217)</f>
        <v>0</v>
      </c>
      <c r="L219" s="30">
        <f t="shared" si="13"/>
        <v>0</v>
      </c>
      <c r="M219" s="45">
        <f>COUNTA(M205:M218)</f>
        <v>0</v>
      </c>
      <c r="N219" s="45">
        <f>COUNTA(N205:N218)</f>
        <v>0</v>
      </c>
      <c r="O219" s="45">
        <f>COUNTA(O205:O218)</f>
        <v>0</v>
      </c>
      <c r="P219" s="45">
        <f>COUNTA(P205:P218)</f>
        <v>0</v>
      </c>
      <c r="Q219" s="45">
        <f>COUNTA(Q205:Q218)</f>
        <v>7</v>
      </c>
    </row>
    <row r="220" spans="2:17" ht="19.5" customHeight="1" x14ac:dyDescent="0.2">
      <c r="B220" s="60"/>
      <c r="C220" s="47"/>
      <c r="D220" s="47"/>
      <c r="E220" s="47"/>
      <c r="F220" s="62"/>
      <c r="G220" s="68"/>
      <c r="H220" s="67"/>
      <c r="I220" s="31" t="s">
        <v>383</v>
      </c>
      <c r="J220" s="30">
        <f t="shared" si="13"/>
        <v>0</v>
      </c>
      <c r="K220" s="30">
        <f t="shared" si="13"/>
        <v>0</v>
      </c>
      <c r="L220" s="30">
        <f t="shared" si="13"/>
        <v>0</v>
      </c>
      <c r="M220" s="47"/>
      <c r="N220" s="47"/>
      <c r="O220" s="47"/>
      <c r="P220" s="47"/>
      <c r="Q220" s="47"/>
    </row>
    <row r="221" spans="2:17" ht="19.5" customHeight="1" x14ac:dyDescent="0.2">
      <c r="B221" s="37"/>
      <c r="C221" s="38"/>
      <c r="D221" s="38"/>
      <c r="E221" s="38"/>
      <c r="F221" s="38"/>
      <c r="G221" s="15"/>
      <c r="H221" s="18"/>
      <c r="I221" s="29"/>
      <c r="J221" s="8"/>
      <c r="K221" s="8"/>
      <c r="L221" s="8"/>
      <c r="M221" s="38"/>
      <c r="N221" s="38"/>
      <c r="O221" s="38"/>
      <c r="P221" s="38"/>
      <c r="Q221" s="38"/>
    </row>
    <row r="222" spans="2:17" ht="19.5" customHeight="1" x14ac:dyDescent="0.2">
      <c r="B222" s="90" t="s">
        <v>56</v>
      </c>
      <c r="C222" s="91"/>
      <c r="Q222" s="7"/>
    </row>
    <row r="223" spans="2:17" s="9" customFormat="1" ht="19.5" customHeight="1" x14ac:dyDescent="0.2">
      <c r="B223" s="53" t="s">
        <v>0</v>
      </c>
      <c r="C223" s="53" t="s">
        <v>1</v>
      </c>
      <c r="D223" s="60"/>
      <c r="E223" s="60"/>
      <c r="F223" s="53" t="s">
        <v>2</v>
      </c>
      <c r="G223" s="66" t="s">
        <v>13</v>
      </c>
      <c r="H223" s="53" t="s">
        <v>14</v>
      </c>
      <c r="I223" s="53" t="s">
        <v>3</v>
      </c>
      <c r="J223" s="53"/>
      <c r="K223" s="53"/>
      <c r="L223" s="53"/>
      <c r="M223" s="53" t="s">
        <v>4</v>
      </c>
      <c r="N223" s="53"/>
      <c r="O223" s="53" t="s">
        <v>5</v>
      </c>
      <c r="P223" s="53"/>
      <c r="Q223" s="53"/>
    </row>
    <row r="224" spans="2:17" s="9" customFormat="1" ht="19.5" customHeight="1" x14ac:dyDescent="0.2">
      <c r="B224" s="65"/>
      <c r="C224" s="53"/>
      <c r="D224" s="60"/>
      <c r="E224" s="60"/>
      <c r="F224" s="53"/>
      <c r="G224" s="66"/>
      <c r="H224" s="53"/>
      <c r="I224" s="36" t="s">
        <v>12</v>
      </c>
      <c r="J224" s="36" t="s">
        <v>6</v>
      </c>
      <c r="K224" s="36" t="s">
        <v>7</v>
      </c>
      <c r="L224" s="36" t="s">
        <v>8</v>
      </c>
      <c r="M224" s="36" t="s">
        <v>9</v>
      </c>
      <c r="N224" s="36" t="s">
        <v>10</v>
      </c>
      <c r="O224" s="36" t="s">
        <v>9</v>
      </c>
      <c r="P224" s="36" t="s">
        <v>11</v>
      </c>
      <c r="Q224" s="36" t="s">
        <v>10</v>
      </c>
    </row>
    <row r="225" spans="2:17" ht="19.5" customHeight="1" x14ac:dyDescent="0.2">
      <c r="B225" s="53" t="s">
        <v>136</v>
      </c>
      <c r="C225" s="54" t="s">
        <v>291</v>
      </c>
      <c r="D225" s="54"/>
      <c r="E225" s="54"/>
      <c r="F225" s="55" t="s">
        <v>292</v>
      </c>
      <c r="G225" s="54" t="s">
        <v>405</v>
      </c>
      <c r="H225" s="69" t="s">
        <v>293</v>
      </c>
      <c r="I225" s="31" t="s">
        <v>381</v>
      </c>
      <c r="J225" s="19">
        <v>27</v>
      </c>
      <c r="K225" s="19">
        <v>24</v>
      </c>
      <c r="L225" s="19">
        <f t="shared" ref="L225:L270" si="14">J225+K225</f>
        <v>51</v>
      </c>
      <c r="M225" s="56"/>
      <c r="N225" s="56" t="s">
        <v>239</v>
      </c>
      <c r="O225" s="56"/>
      <c r="P225" s="56"/>
      <c r="Q225" s="56" t="s">
        <v>239</v>
      </c>
    </row>
    <row r="226" spans="2:17" ht="19.5" customHeight="1" x14ac:dyDescent="0.2">
      <c r="B226" s="53"/>
      <c r="C226" s="54"/>
      <c r="D226" s="54"/>
      <c r="E226" s="54"/>
      <c r="F226" s="55"/>
      <c r="G226" s="54"/>
      <c r="H226" s="70"/>
      <c r="I226" s="31" t="s">
        <v>383</v>
      </c>
      <c r="J226" s="19">
        <v>26</v>
      </c>
      <c r="K226" s="19">
        <v>18</v>
      </c>
      <c r="L226" s="19">
        <f t="shared" si="14"/>
        <v>44</v>
      </c>
      <c r="M226" s="56"/>
      <c r="N226" s="56"/>
      <c r="O226" s="56"/>
      <c r="P226" s="56"/>
      <c r="Q226" s="56"/>
    </row>
    <row r="227" spans="2:17" ht="19.5" customHeight="1" x14ac:dyDescent="0.2">
      <c r="B227" s="53" t="s">
        <v>137</v>
      </c>
      <c r="C227" s="54"/>
      <c r="D227" s="54"/>
      <c r="E227" s="54"/>
      <c r="F227" s="55"/>
      <c r="G227" s="54"/>
      <c r="H227" s="54"/>
      <c r="I227" s="31" t="s">
        <v>381</v>
      </c>
      <c r="J227" s="19"/>
      <c r="K227" s="19"/>
      <c r="L227" s="19">
        <f t="shared" si="14"/>
        <v>0</v>
      </c>
      <c r="M227" s="56"/>
      <c r="N227" s="56"/>
      <c r="O227" s="56"/>
      <c r="P227" s="56"/>
      <c r="Q227" s="56" t="s">
        <v>378</v>
      </c>
    </row>
    <row r="228" spans="2:17" ht="19.5" customHeight="1" x14ac:dyDescent="0.2">
      <c r="B228" s="53"/>
      <c r="C228" s="54"/>
      <c r="D228" s="54"/>
      <c r="E228" s="54"/>
      <c r="F228" s="55"/>
      <c r="G228" s="54"/>
      <c r="H228" s="54"/>
      <c r="I228" s="31" t="s">
        <v>383</v>
      </c>
      <c r="J228" s="19"/>
      <c r="K228" s="19"/>
      <c r="L228" s="19">
        <f t="shared" si="14"/>
        <v>0</v>
      </c>
      <c r="M228" s="56"/>
      <c r="N228" s="56"/>
      <c r="O228" s="56"/>
      <c r="P228" s="56"/>
      <c r="Q228" s="56"/>
    </row>
    <row r="229" spans="2:17" ht="19.5" customHeight="1" x14ac:dyDescent="0.2">
      <c r="B229" s="53" t="s">
        <v>138</v>
      </c>
      <c r="C229" s="54" t="s">
        <v>294</v>
      </c>
      <c r="D229" s="54"/>
      <c r="E229" s="54"/>
      <c r="F229" s="55" t="s">
        <v>295</v>
      </c>
      <c r="G229" s="54" t="s">
        <v>296</v>
      </c>
      <c r="H229" s="54" t="s">
        <v>297</v>
      </c>
      <c r="I229" s="31" t="s">
        <v>381</v>
      </c>
      <c r="J229" s="19">
        <v>2</v>
      </c>
      <c r="K229" s="19">
        <v>2</v>
      </c>
      <c r="L229" s="19">
        <f t="shared" si="14"/>
        <v>4</v>
      </c>
      <c r="M229" s="56"/>
      <c r="N229" s="56" t="s">
        <v>369</v>
      </c>
      <c r="O229" s="56"/>
      <c r="P229" s="56"/>
      <c r="Q229" s="56"/>
    </row>
    <row r="230" spans="2:17" ht="19.5" customHeight="1" x14ac:dyDescent="0.2">
      <c r="B230" s="53"/>
      <c r="C230" s="54"/>
      <c r="D230" s="54"/>
      <c r="E230" s="54"/>
      <c r="F230" s="55"/>
      <c r="G230" s="54"/>
      <c r="H230" s="54"/>
      <c r="I230" s="31" t="s">
        <v>383</v>
      </c>
      <c r="J230" s="19">
        <v>1</v>
      </c>
      <c r="K230" s="19">
        <v>2</v>
      </c>
      <c r="L230" s="19">
        <f t="shared" si="14"/>
        <v>3</v>
      </c>
      <c r="M230" s="56"/>
      <c r="N230" s="56"/>
      <c r="O230" s="56"/>
      <c r="P230" s="56"/>
      <c r="Q230" s="56"/>
    </row>
    <row r="231" spans="2:17" ht="19.5" customHeight="1" x14ac:dyDescent="0.2">
      <c r="B231" s="53" t="s">
        <v>139</v>
      </c>
      <c r="C231" s="54" t="s">
        <v>371</v>
      </c>
      <c r="D231" s="54"/>
      <c r="E231" s="54"/>
      <c r="F231" s="55" t="s">
        <v>372</v>
      </c>
      <c r="G231" s="54" t="s">
        <v>373</v>
      </c>
      <c r="H231" s="54" t="s">
        <v>374</v>
      </c>
      <c r="I231" s="31" t="s">
        <v>381</v>
      </c>
      <c r="J231" s="19">
        <v>5</v>
      </c>
      <c r="K231" s="19">
        <v>3</v>
      </c>
      <c r="L231" s="19">
        <f t="shared" si="14"/>
        <v>8</v>
      </c>
      <c r="M231" s="56"/>
      <c r="N231" s="56" t="s">
        <v>370</v>
      </c>
      <c r="O231" s="56"/>
      <c r="P231" s="56"/>
      <c r="Q231" s="56" t="s">
        <v>239</v>
      </c>
    </row>
    <row r="232" spans="2:17" ht="19.5" customHeight="1" x14ac:dyDescent="0.2">
      <c r="B232" s="53"/>
      <c r="C232" s="54"/>
      <c r="D232" s="54"/>
      <c r="E232" s="54"/>
      <c r="F232" s="55"/>
      <c r="G232" s="54"/>
      <c r="H232" s="54"/>
      <c r="I232" s="31" t="s">
        <v>383</v>
      </c>
      <c r="J232" s="19">
        <v>1</v>
      </c>
      <c r="K232" s="19">
        <v>0</v>
      </c>
      <c r="L232" s="19">
        <f t="shared" si="14"/>
        <v>1</v>
      </c>
      <c r="M232" s="56"/>
      <c r="N232" s="56"/>
      <c r="O232" s="56"/>
      <c r="P232" s="56"/>
      <c r="Q232" s="56"/>
    </row>
    <row r="233" spans="2:17" ht="19.5" customHeight="1" x14ac:dyDescent="0.2">
      <c r="B233" s="53" t="s">
        <v>140</v>
      </c>
      <c r="C233" s="54"/>
      <c r="D233" s="54"/>
      <c r="E233" s="54"/>
      <c r="F233" s="55"/>
      <c r="G233" s="54"/>
      <c r="H233" s="54"/>
      <c r="I233" s="31" t="s">
        <v>381</v>
      </c>
      <c r="J233" s="19"/>
      <c r="K233" s="19"/>
      <c r="L233" s="19">
        <f t="shared" si="14"/>
        <v>0</v>
      </c>
      <c r="M233" s="56"/>
      <c r="N233" s="56"/>
      <c r="O233" s="56"/>
      <c r="P233" s="56"/>
      <c r="Q233" s="56" t="s">
        <v>376</v>
      </c>
    </row>
    <row r="234" spans="2:17" ht="19.5" customHeight="1" x14ac:dyDescent="0.2">
      <c r="B234" s="53"/>
      <c r="C234" s="54"/>
      <c r="D234" s="54"/>
      <c r="E234" s="54"/>
      <c r="F234" s="55"/>
      <c r="G234" s="54"/>
      <c r="H234" s="54"/>
      <c r="I234" s="31" t="s">
        <v>383</v>
      </c>
      <c r="J234" s="19"/>
      <c r="K234" s="19"/>
      <c r="L234" s="19">
        <f t="shared" si="14"/>
        <v>0</v>
      </c>
      <c r="M234" s="56"/>
      <c r="N234" s="56"/>
      <c r="O234" s="56"/>
      <c r="P234" s="56"/>
      <c r="Q234" s="56"/>
    </row>
    <row r="235" spans="2:17" ht="19.5" customHeight="1" x14ac:dyDescent="0.2">
      <c r="B235" s="53" t="s">
        <v>141</v>
      </c>
      <c r="C235" s="54" t="s">
        <v>298</v>
      </c>
      <c r="D235" s="54"/>
      <c r="E235" s="54"/>
      <c r="F235" s="55" t="s">
        <v>299</v>
      </c>
      <c r="G235" s="54" t="s">
        <v>300</v>
      </c>
      <c r="H235" s="54" t="s">
        <v>301</v>
      </c>
      <c r="I235" s="31" t="s">
        <v>381</v>
      </c>
      <c r="J235" s="19">
        <v>62</v>
      </c>
      <c r="K235" s="19">
        <v>32</v>
      </c>
      <c r="L235" s="19">
        <f t="shared" si="14"/>
        <v>94</v>
      </c>
      <c r="M235" s="56"/>
      <c r="N235" s="56" t="s">
        <v>302</v>
      </c>
      <c r="O235" s="56"/>
      <c r="P235" s="56"/>
      <c r="Q235" s="56"/>
    </row>
    <row r="236" spans="2:17" ht="19.5" customHeight="1" x14ac:dyDescent="0.2">
      <c r="B236" s="53"/>
      <c r="C236" s="54"/>
      <c r="D236" s="54"/>
      <c r="E236" s="54"/>
      <c r="F236" s="55"/>
      <c r="G236" s="54"/>
      <c r="H236" s="54"/>
      <c r="I236" s="31" t="s">
        <v>383</v>
      </c>
      <c r="J236" s="19">
        <v>62</v>
      </c>
      <c r="K236" s="19">
        <v>32</v>
      </c>
      <c r="L236" s="19">
        <f t="shared" si="14"/>
        <v>94</v>
      </c>
      <c r="M236" s="56"/>
      <c r="N236" s="56"/>
      <c r="O236" s="56"/>
      <c r="P236" s="56"/>
      <c r="Q236" s="56"/>
    </row>
    <row r="237" spans="2:17" ht="19.5" customHeight="1" x14ac:dyDescent="0.2">
      <c r="B237" s="53" t="s">
        <v>142</v>
      </c>
      <c r="C237" s="54"/>
      <c r="D237" s="54"/>
      <c r="E237" s="54"/>
      <c r="F237" s="55"/>
      <c r="G237" s="54"/>
      <c r="H237" s="54"/>
      <c r="I237" s="31" t="s">
        <v>381</v>
      </c>
      <c r="J237" s="19"/>
      <c r="K237" s="19"/>
      <c r="L237" s="19">
        <f t="shared" si="14"/>
        <v>0</v>
      </c>
      <c r="M237" s="56"/>
      <c r="N237" s="56"/>
      <c r="O237" s="56"/>
      <c r="P237" s="56"/>
      <c r="Q237" s="56" t="s">
        <v>239</v>
      </c>
    </row>
    <row r="238" spans="2:17" ht="19.5" customHeight="1" x14ac:dyDescent="0.2">
      <c r="B238" s="53"/>
      <c r="C238" s="54"/>
      <c r="D238" s="54"/>
      <c r="E238" s="54"/>
      <c r="F238" s="55"/>
      <c r="G238" s="54"/>
      <c r="H238" s="54"/>
      <c r="I238" s="31" t="s">
        <v>383</v>
      </c>
      <c r="J238" s="19"/>
      <c r="K238" s="19"/>
      <c r="L238" s="19">
        <f t="shared" si="14"/>
        <v>0</v>
      </c>
      <c r="M238" s="56"/>
      <c r="N238" s="56"/>
      <c r="O238" s="56"/>
      <c r="P238" s="56"/>
      <c r="Q238" s="56"/>
    </row>
    <row r="239" spans="2:17" ht="19.5" customHeight="1" x14ac:dyDescent="0.2">
      <c r="B239" s="53" t="s">
        <v>143</v>
      </c>
      <c r="C239" s="54"/>
      <c r="D239" s="54"/>
      <c r="E239" s="54"/>
      <c r="F239" s="55"/>
      <c r="G239" s="54"/>
      <c r="H239" s="54"/>
      <c r="I239" s="31" t="s">
        <v>381</v>
      </c>
      <c r="J239" s="19">
        <v>0</v>
      </c>
      <c r="K239" s="19">
        <v>0</v>
      </c>
      <c r="L239" s="19">
        <f t="shared" si="14"/>
        <v>0</v>
      </c>
      <c r="M239" s="56"/>
      <c r="N239" s="56"/>
      <c r="O239" s="56"/>
      <c r="P239" s="56"/>
      <c r="Q239" s="56" t="s">
        <v>239</v>
      </c>
    </row>
    <row r="240" spans="2:17" ht="19.5" customHeight="1" x14ac:dyDescent="0.2">
      <c r="B240" s="53"/>
      <c r="C240" s="54"/>
      <c r="D240" s="54"/>
      <c r="E240" s="54"/>
      <c r="F240" s="55"/>
      <c r="G240" s="54"/>
      <c r="H240" s="54"/>
      <c r="I240" s="31" t="s">
        <v>383</v>
      </c>
      <c r="J240" s="19">
        <v>0</v>
      </c>
      <c r="K240" s="19">
        <v>0</v>
      </c>
      <c r="L240" s="19">
        <f t="shared" si="14"/>
        <v>0</v>
      </c>
      <c r="M240" s="56"/>
      <c r="N240" s="56"/>
      <c r="O240" s="56"/>
      <c r="P240" s="56"/>
      <c r="Q240" s="56"/>
    </row>
    <row r="241" spans="2:21" ht="19.5" customHeight="1" x14ac:dyDescent="0.2">
      <c r="B241" s="53" t="s">
        <v>144</v>
      </c>
      <c r="C241" s="54"/>
      <c r="D241" s="54"/>
      <c r="E241" s="54"/>
      <c r="F241" s="55"/>
      <c r="G241" s="54"/>
      <c r="H241" s="54"/>
      <c r="I241" s="31" t="s">
        <v>381</v>
      </c>
      <c r="J241" s="19"/>
      <c r="K241" s="19"/>
      <c r="L241" s="19">
        <f t="shared" si="14"/>
        <v>0</v>
      </c>
      <c r="M241" s="56"/>
      <c r="N241" s="56"/>
      <c r="O241" s="56"/>
      <c r="P241" s="56"/>
      <c r="Q241" s="56" t="s">
        <v>239</v>
      </c>
    </row>
    <row r="242" spans="2:21" ht="19.5" customHeight="1" x14ac:dyDescent="0.2">
      <c r="B242" s="53"/>
      <c r="C242" s="54"/>
      <c r="D242" s="54"/>
      <c r="E242" s="54"/>
      <c r="F242" s="55"/>
      <c r="G242" s="54"/>
      <c r="H242" s="54"/>
      <c r="I242" s="31" t="s">
        <v>383</v>
      </c>
      <c r="J242" s="19"/>
      <c r="K242" s="19"/>
      <c r="L242" s="19">
        <f t="shared" si="14"/>
        <v>0</v>
      </c>
      <c r="M242" s="56"/>
      <c r="N242" s="56"/>
      <c r="O242" s="56"/>
      <c r="P242" s="56"/>
      <c r="Q242" s="56"/>
    </row>
    <row r="243" spans="2:21" ht="19.5" customHeight="1" x14ac:dyDescent="0.2">
      <c r="B243" s="53" t="s">
        <v>145</v>
      </c>
      <c r="C243" s="54" t="s">
        <v>303</v>
      </c>
      <c r="D243" s="54"/>
      <c r="E243" s="54"/>
      <c r="F243" s="55" t="s">
        <v>304</v>
      </c>
      <c r="G243" s="89" t="s">
        <v>305</v>
      </c>
      <c r="H243" s="54" t="s">
        <v>306</v>
      </c>
      <c r="I243" s="31" t="s">
        <v>381</v>
      </c>
      <c r="J243" s="19">
        <v>21</v>
      </c>
      <c r="K243" s="19">
        <v>4</v>
      </c>
      <c r="L243" s="19">
        <f t="shared" si="14"/>
        <v>25</v>
      </c>
      <c r="M243" s="56"/>
      <c r="N243" s="56" t="s">
        <v>307</v>
      </c>
      <c r="O243" s="56"/>
      <c r="P243" s="56"/>
      <c r="Q243" s="56"/>
    </row>
    <row r="244" spans="2:21" ht="19.5" customHeight="1" x14ac:dyDescent="0.2">
      <c r="B244" s="53"/>
      <c r="C244" s="54"/>
      <c r="D244" s="54"/>
      <c r="E244" s="54"/>
      <c r="F244" s="55"/>
      <c r="G244" s="89"/>
      <c r="H244" s="54"/>
      <c r="I244" s="31" t="s">
        <v>383</v>
      </c>
      <c r="J244" s="19">
        <v>21</v>
      </c>
      <c r="K244" s="19">
        <v>6</v>
      </c>
      <c r="L244" s="19">
        <f t="shared" si="14"/>
        <v>27</v>
      </c>
      <c r="M244" s="56"/>
      <c r="N244" s="56"/>
      <c r="O244" s="56"/>
      <c r="P244" s="56"/>
      <c r="Q244" s="56"/>
    </row>
    <row r="245" spans="2:21" ht="19.5" customHeight="1" x14ac:dyDescent="0.2">
      <c r="B245" s="53" t="s">
        <v>146</v>
      </c>
      <c r="C245" s="54"/>
      <c r="D245" s="54"/>
      <c r="E245" s="54"/>
      <c r="F245" s="55"/>
      <c r="G245" s="54"/>
      <c r="H245" s="54"/>
      <c r="I245" s="31" t="s">
        <v>381</v>
      </c>
      <c r="J245" s="19"/>
      <c r="K245" s="19"/>
      <c r="L245" s="19">
        <f t="shared" si="14"/>
        <v>0</v>
      </c>
      <c r="M245" s="56"/>
      <c r="N245" s="56"/>
      <c r="O245" s="56"/>
      <c r="P245" s="56"/>
      <c r="Q245" s="56" t="s">
        <v>376</v>
      </c>
    </row>
    <row r="246" spans="2:21" ht="19.5" customHeight="1" x14ac:dyDescent="0.2">
      <c r="B246" s="53"/>
      <c r="C246" s="54"/>
      <c r="D246" s="54"/>
      <c r="E246" s="54"/>
      <c r="F246" s="55"/>
      <c r="G246" s="54"/>
      <c r="H246" s="54"/>
      <c r="I246" s="31" t="s">
        <v>383</v>
      </c>
      <c r="J246" s="19"/>
      <c r="K246" s="19"/>
      <c r="L246" s="19">
        <f t="shared" si="14"/>
        <v>0</v>
      </c>
      <c r="M246" s="56"/>
      <c r="N246" s="56"/>
      <c r="O246" s="56"/>
      <c r="P246" s="56"/>
      <c r="Q246" s="56"/>
    </row>
    <row r="247" spans="2:21" ht="19.5" customHeight="1" x14ac:dyDescent="0.2">
      <c r="B247" s="53" t="s">
        <v>50</v>
      </c>
      <c r="C247" s="54"/>
      <c r="D247" s="54"/>
      <c r="E247" s="54"/>
      <c r="F247" s="55"/>
      <c r="G247" s="54"/>
      <c r="H247" s="54"/>
      <c r="I247" s="31" t="s">
        <v>381</v>
      </c>
      <c r="J247" s="19"/>
      <c r="K247" s="19"/>
      <c r="L247" s="19">
        <f t="shared" si="14"/>
        <v>0</v>
      </c>
      <c r="M247" s="56"/>
      <c r="N247" s="56" t="s">
        <v>239</v>
      </c>
      <c r="O247" s="56"/>
      <c r="P247" s="56"/>
      <c r="Q247" s="56" t="s">
        <v>377</v>
      </c>
    </row>
    <row r="248" spans="2:21" ht="19.5" customHeight="1" x14ac:dyDescent="0.2">
      <c r="B248" s="53"/>
      <c r="C248" s="54"/>
      <c r="D248" s="54"/>
      <c r="E248" s="54"/>
      <c r="F248" s="55"/>
      <c r="G248" s="54"/>
      <c r="H248" s="54"/>
      <c r="I248" s="31" t="s">
        <v>383</v>
      </c>
      <c r="J248" s="19"/>
      <c r="K248" s="19"/>
      <c r="L248" s="19">
        <f t="shared" si="14"/>
        <v>0</v>
      </c>
      <c r="M248" s="56"/>
      <c r="N248" s="56"/>
      <c r="O248" s="56"/>
      <c r="P248" s="56"/>
      <c r="Q248" s="56"/>
    </row>
    <row r="249" spans="2:21" ht="19.5" customHeight="1" x14ac:dyDescent="0.2">
      <c r="B249" s="53" t="s">
        <v>147</v>
      </c>
      <c r="C249" s="54"/>
      <c r="D249" s="54"/>
      <c r="E249" s="54"/>
      <c r="F249" s="55"/>
      <c r="G249" s="54"/>
      <c r="H249" s="54"/>
      <c r="I249" s="31" t="s">
        <v>381</v>
      </c>
      <c r="J249" s="19"/>
      <c r="K249" s="19"/>
      <c r="L249" s="19">
        <f t="shared" si="14"/>
        <v>0</v>
      </c>
      <c r="M249" s="56"/>
      <c r="N249" s="56"/>
      <c r="O249" s="56"/>
      <c r="P249" s="56"/>
      <c r="Q249" s="56" t="s">
        <v>239</v>
      </c>
    </row>
    <row r="250" spans="2:21" ht="19.5" customHeight="1" x14ac:dyDescent="0.2">
      <c r="B250" s="53"/>
      <c r="C250" s="54"/>
      <c r="D250" s="54"/>
      <c r="E250" s="54"/>
      <c r="F250" s="55"/>
      <c r="G250" s="54"/>
      <c r="H250" s="54"/>
      <c r="I250" s="31" t="s">
        <v>383</v>
      </c>
      <c r="J250" s="19"/>
      <c r="K250" s="19"/>
      <c r="L250" s="19">
        <f t="shared" si="14"/>
        <v>0</v>
      </c>
      <c r="M250" s="56"/>
      <c r="N250" s="56"/>
      <c r="O250" s="56"/>
      <c r="P250" s="56"/>
      <c r="Q250" s="56"/>
    </row>
    <row r="251" spans="2:21" ht="19.5" customHeight="1" x14ac:dyDescent="0.2">
      <c r="B251" s="57" t="s">
        <v>148</v>
      </c>
      <c r="C251" s="54"/>
      <c r="D251" s="54"/>
      <c r="E251" s="54"/>
      <c r="F251" s="55"/>
      <c r="G251" s="54"/>
      <c r="H251" s="54"/>
      <c r="I251" s="31" t="s">
        <v>381</v>
      </c>
      <c r="J251" s="19"/>
      <c r="K251" s="19"/>
      <c r="L251" s="19">
        <f t="shared" si="14"/>
        <v>0</v>
      </c>
      <c r="M251" s="56"/>
      <c r="N251" s="56"/>
      <c r="O251" s="56"/>
      <c r="P251" s="56"/>
      <c r="Q251" s="56"/>
      <c r="R251" s="58"/>
      <c r="S251" s="59"/>
      <c r="T251" s="59"/>
      <c r="U251" s="59"/>
    </row>
    <row r="252" spans="2:21" ht="19.5" customHeight="1" x14ac:dyDescent="0.2">
      <c r="B252" s="57"/>
      <c r="C252" s="54"/>
      <c r="D252" s="54"/>
      <c r="E252" s="54"/>
      <c r="F252" s="55"/>
      <c r="G252" s="54"/>
      <c r="H252" s="54"/>
      <c r="I252" s="31" t="s">
        <v>383</v>
      </c>
      <c r="J252" s="19"/>
      <c r="K252" s="19"/>
      <c r="L252" s="19">
        <f t="shared" si="14"/>
        <v>0</v>
      </c>
      <c r="M252" s="56"/>
      <c r="N252" s="56"/>
      <c r="O252" s="56"/>
      <c r="P252" s="56"/>
      <c r="Q252" s="56"/>
      <c r="R252" s="58"/>
      <c r="S252" s="59"/>
      <c r="T252" s="59"/>
      <c r="U252" s="59"/>
    </row>
    <row r="253" spans="2:21" ht="19.5" customHeight="1" x14ac:dyDescent="0.2">
      <c r="B253" s="57" t="s">
        <v>149</v>
      </c>
      <c r="C253" s="54"/>
      <c r="D253" s="54"/>
      <c r="E253" s="54"/>
      <c r="F253" s="55"/>
      <c r="G253" s="54"/>
      <c r="H253" s="54"/>
      <c r="I253" s="31" t="s">
        <v>381</v>
      </c>
      <c r="J253" s="19"/>
      <c r="K253" s="19"/>
      <c r="L253" s="19">
        <f t="shared" si="14"/>
        <v>0</v>
      </c>
      <c r="M253" s="56"/>
      <c r="N253" s="56"/>
      <c r="O253" s="56"/>
      <c r="P253" s="56"/>
      <c r="Q253" s="56"/>
      <c r="R253" s="58"/>
      <c r="S253" s="59"/>
      <c r="T253" s="59"/>
      <c r="U253" s="59"/>
    </row>
    <row r="254" spans="2:21" ht="19.5" customHeight="1" x14ac:dyDescent="0.2">
      <c r="B254" s="57"/>
      <c r="C254" s="54"/>
      <c r="D254" s="54"/>
      <c r="E254" s="54"/>
      <c r="F254" s="55"/>
      <c r="G254" s="54"/>
      <c r="H254" s="54"/>
      <c r="I254" s="31" t="s">
        <v>383</v>
      </c>
      <c r="J254" s="19"/>
      <c r="K254" s="19"/>
      <c r="L254" s="19">
        <f t="shared" si="14"/>
        <v>0</v>
      </c>
      <c r="M254" s="56"/>
      <c r="N254" s="56"/>
      <c r="O254" s="56"/>
      <c r="P254" s="56"/>
      <c r="Q254" s="56"/>
      <c r="R254" s="58"/>
      <c r="S254" s="59"/>
      <c r="T254" s="59"/>
      <c r="U254" s="59"/>
    </row>
    <row r="255" spans="2:21" ht="19.5" customHeight="1" x14ac:dyDescent="0.2">
      <c r="B255" s="53" t="s">
        <v>150</v>
      </c>
      <c r="C255" s="54"/>
      <c r="D255" s="54"/>
      <c r="E255" s="54"/>
      <c r="F255" s="55"/>
      <c r="G255" s="54"/>
      <c r="H255" s="54"/>
      <c r="I255" s="31" t="s">
        <v>381</v>
      </c>
      <c r="J255" s="19"/>
      <c r="K255" s="19"/>
      <c r="L255" s="19">
        <f t="shared" si="14"/>
        <v>0</v>
      </c>
      <c r="M255" s="56"/>
      <c r="N255" s="56"/>
      <c r="O255" s="56"/>
      <c r="P255" s="56"/>
      <c r="Q255" s="56" t="s">
        <v>307</v>
      </c>
    </row>
    <row r="256" spans="2:21" ht="19.5" customHeight="1" x14ac:dyDescent="0.2">
      <c r="B256" s="53"/>
      <c r="C256" s="54"/>
      <c r="D256" s="54"/>
      <c r="E256" s="54"/>
      <c r="F256" s="55"/>
      <c r="G256" s="54"/>
      <c r="H256" s="54"/>
      <c r="I256" s="31" t="s">
        <v>383</v>
      </c>
      <c r="J256" s="19"/>
      <c r="K256" s="19"/>
      <c r="L256" s="19">
        <f t="shared" si="14"/>
        <v>0</v>
      </c>
      <c r="M256" s="56"/>
      <c r="N256" s="56"/>
      <c r="O256" s="56"/>
      <c r="P256" s="56"/>
      <c r="Q256" s="56"/>
    </row>
    <row r="257" spans="2:17" ht="19.5" customHeight="1" x14ac:dyDescent="0.2">
      <c r="B257" s="53" t="s">
        <v>151</v>
      </c>
      <c r="C257" s="54"/>
      <c r="D257" s="54"/>
      <c r="E257" s="54"/>
      <c r="F257" s="55"/>
      <c r="G257" s="54"/>
      <c r="H257" s="54"/>
      <c r="I257" s="31" t="s">
        <v>381</v>
      </c>
      <c r="J257" s="19"/>
      <c r="K257" s="19"/>
      <c r="L257" s="19">
        <f t="shared" si="14"/>
        <v>0</v>
      </c>
      <c r="M257" s="56"/>
      <c r="N257" s="56"/>
      <c r="O257" s="56"/>
      <c r="P257" s="56"/>
      <c r="Q257" s="56" t="s">
        <v>239</v>
      </c>
    </row>
    <row r="258" spans="2:17" ht="19.5" customHeight="1" x14ac:dyDescent="0.2">
      <c r="B258" s="53"/>
      <c r="C258" s="54"/>
      <c r="D258" s="54"/>
      <c r="E258" s="54"/>
      <c r="F258" s="55"/>
      <c r="G258" s="54"/>
      <c r="H258" s="54"/>
      <c r="I258" s="31" t="s">
        <v>383</v>
      </c>
      <c r="J258" s="19"/>
      <c r="K258" s="19"/>
      <c r="L258" s="19">
        <f t="shared" si="14"/>
        <v>0</v>
      </c>
      <c r="M258" s="56"/>
      <c r="N258" s="56"/>
      <c r="O258" s="56"/>
      <c r="P258" s="56"/>
      <c r="Q258" s="56"/>
    </row>
    <row r="259" spans="2:17" ht="19.5" customHeight="1" x14ac:dyDescent="0.2">
      <c r="B259" s="53" t="s">
        <v>152</v>
      </c>
      <c r="C259" s="54"/>
      <c r="D259" s="54"/>
      <c r="E259" s="54"/>
      <c r="F259" s="55"/>
      <c r="G259" s="54"/>
      <c r="H259" s="54"/>
      <c r="I259" s="31" t="s">
        <v>381</v>
      </c>
      <c r="J259" s="19"/>
      <c r="K259" s="19"/>
      <c r="L259" s="19">
        <f t="shared" si="14"/>
        <v>0</v>
      </c>
      <c r="M259" s="56"/>
      <c r="N259" s="56"/>
      <c r="O259" s="56"/>
      <c r="P259" s="56"/>
      <c r="Q259" s="56" t="s">
        <v>308</v>
      </c>
    </row>
    <row r="260" spans="2:17" ht="19.5" customHeight="1" x14ac:dyDescent="0.2">
      <c r="B260" s="53"/>
      <c r="C260" s="54"/>
      <c r="D260" s="54"/>
      <c r="E260" s="54"/>
      <c r="F260" s="55"/>
      <c r="G260" s="54"/>
      <c r="H260" s="54"/>
      <c r="I260" s="31" t="s">
        <v>383</v>
      </c>
      <c r="J260" s="19"/>
      <c r="K260" s="19"/>
      <c r="L260" s="19">
        <f t="shared" si="14"/>
        <v>0</v>
      </c>
      <c r="M260" s="56"/>
      <c r="N260" s="56"/>
      <c r="O260" s="56"/>
      <c r="P260" s="56"/>
      <c r="Q260" s="56"/>
    </row>
    <row r="261" spans="2:17" ht="19.5" customHeight="1" x14ac:dyDescent="0.2">
      <c r="B261" s="53" t="s">
        <v>153</v>
      </c>
      <c r="C261" s="54"/>
      <c r="D261" s="54"/>
      <c r="E261" s="54"/>
      <c r="F261" s="55"/>
      <c r="G261" s="54"/>
      <c r="H261" s="54"/>
      <c r="I261" s="31" t="s">
        <v>381</v>
      </c>
      <c r="J261" s="19"/>
      <c r="K261" s="19"/>
      <c r="L261" s="19">
        <f t="shared" si="14"/>
        <v>0</v>
      </c>
      <c r="M261" s="56"/>
      <c r="N261" s="56"/>
      <c r="O261" s="56"/>
      <c r="P261" s="56"/>
      <c r="Q261" s="56" t="s">
        <v>239</v>
      </c>
    </row>
    <row r="262" spans="2:17" ht="19.5" customHeight="1" x14ac:dyDescent="0.2">
      <c r="B262" s="53"/>
      <c r="C262" s="54"/>
      <c r="D262" s="54"/>
      <c r="E262" s="54"/>
      <c r="F262" s="55"/>
      <c r="G262" s="54"/>
      <c r="H262" s="54"/>
      <c r="I262" s="31" t="s">
        <v>383</v>
      </c>
      <c r="J262" s="19"/>
      <c r="K262" s="19"/>
      <c r="L262" s="19">
        <f t="shared" si="14"/>
        <v>0</v>
      </c>
      <c r="M262" s="56"/>
      <c r="N262" s="56"/>
      <c r="O262" s="56"/>
      <c r="P262" s="56"/>
      <c r="Q262" s="56"/>
    </row>
    <row r="263" spans="2:17" ht="19.5" customHeight="1" x14ac:dyDescent="0.2">
      <c r="B263" s="53" t="s">
        <v>154</v>
      </c>
      <c r="C263" s="54"/>
      <c r="D263" s="54"/>
      <c r="E263" s="54"/>
      <c r="F263" s="55"/>
      <c r="G263" s="54"/>
      <c r="H263" s="54"/>
      <c r="I263" s="31" t="s">
        <v>381</v>
      </c>
      <c r="J263" s="19"/>
      <c r="K263" s="19"/>
      <c r="L263" s="19">
        <f t="shared" si="14"/>
        <v>0</v>
      </c>
      <c r="M263" s="56"/>
      <c r="N263" s="56"/>
      <c r="O263" s="56"/>
      <c r="P263" s="56"/>
      <c r="Q263" s="56" t="s">
        <v>239</v>
      </c>
    </row>
    <row r="264" spans="2:17" ht="19.5" customHeight="1" x14ac:dyDescent="0.2">
      <c r="B264" s="53"/>
      <c r="C264" s="54"/>
      <c r="D264" s="54"/>
      <c r="E264" s="54"/>
      <c r="F264" s="55"/>
      <c r="G264" s="54"/>
      <c r="H264" s="54"/>
      <c r="I264" s="31" t="s">
        <v>383</v>
      </c>
      <c r="J264" s="19"/>
      <c r="K264" s="19"/>
      <c r="L264" s="19">
        <f t="shared" si="14"/>
        <v>0</v>
      </c>
      <c r="M264" s="56"/>
      <c r="N264" s="56"/>
      <c r="O264" s="56"/>
      <c r="P264" s="56"/>
      <c r="Q264" s="56"/>
    </row>
    <row r="265" spans="2:17" ht="19.5" customHeight="1" x14ac:dyDescent="0.2">
      <c r="B265" s="53" t="s">
        <v>155</v>
      </c>
      <c r="C265" s="54"/>
      <c r="D265" s="54"/>
      <c r="E265" s="54"/>
      <c r="F265" s="55"/>
      <c r="G265" s="54"/>
      <c r="H265" s="54"/>
      <c r="I265" s="31" t="s">
        <v>381</v>
      </c>
      <c r="J265" s="19"/>
      <c r="K265" s="19"/>
      <c r="L265" s="19">
        <f t="shared" si="14"/>
        <v>0</v>
      </c>
      <c r="M265" s="56"/>
      <c r="N265" s="56"/>
      <c r="O265" s="56"/>
      <c r="P265" s="56"/>
      <c r="Q265" s="56" t="s">
        <v>239</v>
      </c>
    </row>
    <row r="266" spans="2:17" ht="19.5" customHeight="1" x14ac:dyDescent="0.2">
      <c r="B266" s="53"/>
      <c r="C266" s="54"/>
      <c r="D266" s="54"/>
      <c r="E266" s="54"/>
      <c r="F266" s="55"/>
      <c r="G266" s="54"/>
      <c r="H266" s="54"/>
      <c r="I266" s="31" t="s">
        <v>383</v>
      </c>
      <c r="J266" s="19"/>
      <c r="K266" s="19"/>
      <c r="L266" s="19">
        <f t="shared" si="14"/>
        <v>0</v>
      </c>
      <c r="M266" s="56"/>
      <c r="N266" s="56"/>
      <c r="O266" s="56"/>
      <c r="P266" s="56"/>
      <c r="Q266" s="56"/>
    </row>
    <row r="267" spans="2:17" ht="19.5" customHeight="1" x14ac:dyDescent="0.2">
      <c r="B267" s="53" t="s">
        <v>156</v>
      </c>
      <c r="C267" s="54"/>
      <c r="D267" s="54"/>
      <c r="E267" s="54"/>
      <c r="F267" s="55"/>
      <c r="G267" s="54"/>
      <c r="H267" s="54"/>
      <c r="I267" s="31" t="s">
        <v>381</v>
      </c>
      <c r="J267" s="19"/>
      <c r="K267" s="19"/>
      <c r="L267" s="19">
        <f t="shared" si="14"/>
        <v>0</v>
      </c>
      <c r="M267" s="56"/>
      <c r="N267" s="56"/>
      <c r="O267" s="56"/>
      <c r="P267" s="56"/>
      <c r="Q267" s="56" t="s">
        <v>239</v>
      </c>
    </row>
    <row r="268" spans="2:17" ht="19.5" customHeight="1" x14ac:dyDescent="0.2">
      <c r="B268" s="53"/>
      <c r="C268" s="54"/>
      <c r="D268" s="54"/>
      <c r="E268" s="54"/>
      <c r="F268" s="55"/>
      <c r="G268" s="54"/>
      <c r="H268" s="54"/>
      <c r="I268" s="31" t="s">
        <v>383</v>
      </c>
      <c r="J268" s="19"/>
      <c r="K268" s="19"/>
      <c r="L268" s="19">
        <f t="shared" si="14"/>
        <v>0</v>
      </c>
      <c r="M268" s="56"/>
      <c r="N268" s="56"/>
      <c r="O268" s="56"/>
      <c r="P268" s="56"/>
      <c r="Q268" s="56"/>
    </row>
    <row r="269" spans="2:17" ht="19.5" customHeight="1" x14ac:dyDescent="0.2">
      <c r="B269" s="53" t="s">
        <v>157</v>
      </c>
      <c r="C269" s="54"/>
      <c r="D269" s="54"/>
      <c r="E269" s="54"/>
      <c r="F269" s="55"/>
      <c r="G269" s="54"/>
      <c r="H269" s="54"/>
      <c r="I269" s="31" t="s">
        <v>381</v>
      </c>
      <c r="J269" s="19"/>
      <c r="K269" s="19"/>
      <c r="L269" s="19">
        <f t="shared" si="14"/>
        <v>0</v>
      </c>
      <c r="M269" s="56"/>
      <c r="N269" s="56"/>
      <c r="O269" s="56"/>
      <c r="P269" s="56"/>
      <c r="Q269" s="56" t="s">
        <v>239</v>
      </c>
    </row>
    <row r="270" spans="2:17" ht="19.5" customHeight="1" x14ac:dyDescent="0.2">
      <c r="B270" s="53"/>
      <c r="C270" s="54"/>
      <c r="D270" s="54"/>
      <c r="E270" s="54"/>
      <c r="F270" s="55"/>
      <c r="G270" s="54"/>
      <c r="H270" s="54"/>
      <c r="I270" s="31" t="s">
        <v>383</v>
      </c>
      <c r="J270" s="19"/>
      <c r="K270" s="19"/>
      <c r="L270" s="19">
        <f t="shared" si="14"/>
        <v>0</v>
      </c>
      <c r="M270" s="56"/>
      <c r="N270" s="56"/>
      <c r="O270" s="56"/>
      <c r="P270" s="56"/>
      <c r="Q270" s="56"/>
    </row>
    <row r="271" spans="2:17" ht="19.5" customHeight="1" x14ac:dyDescent="0.2">
      <c r="B271" s="53" t="s">
        <v>8</v>
      </c>
      <c r="C271" s="45">
        <f>COUNTA(C225:E270)</f>
        <v>5</v>
      </c>
      <c r="D271" s="47"/>
      <c r="E271" s="47"/>
      <c r="F271" s="61">
        <v>0</v>
      </c>
      <c r="G271" s="68"/>
      <c r="H271" s="67"/>
      <c r="I271" s="31" t="s">
        <v>381</v>
      </c>
      <c r="J271" s="30">
        <f t="shared" ref="J271:L272" si="15">SUM(J225,J227,J229,J231,J233,J235,J237,J239,J241,J243,J245,J247,J249,J251,J253,J255,J257,J259,J261,J263,J265,J267,J269)</f>
        <v>117</v>
      </c>
      <c r="K271" s="30">
        <f t="shared" si="15"/>
        <v>65</v>
      </c>
      <c r="L271" s="30">
        <f t="shared" si="15"/>
        <v>182</v>
      </c>
      <c r="M271" s="45">
        <f>COUNTA(M225:M270)</f>
        <v>0</v>
      </c>
      <c r="N271" s="45">
        <f>COUNTA(N225:N270)</f>
        <v>6</v>
      </c>
      <c r="O271" s="45">
        <f>COUNTA(O225:O270)</f>
        <v>0</v>
      </c>
      <c r="P271" s="45">
        <f>COUNTA(P225:P270)</f>
        <v>0</v>
      </c>
      <c r="Q271" s="45">
        <f>COUNTA(Q225:Q270)</f>
        <v>18</v>
      </c>
    </row>
    <row r="272" spans="2:17" ht="19.5" customHeight="1" x14ac:dyDescent="0.2">
      <c r="B272" s="60"/>
      <c r="C272" s="47"/>
      <c r="D272" s="47"/>
      <c r="E272" s="47"/>
      <c r="F272" s="62"/>
      <c r="G272" s="68"/>
      <c r="H272" s="67"/>
      <c r="I272" s="31" t="s">
        <v>383</v>
      </c>
      <c r="J272" s="30">
        <f t="shared" si="15"/>
        <v>111</v>
      </c>
      <c r="K272" s="30">
        <f t="shared" si="15"/>
        <v>58</v>
      </c>
      <c r="L272" s="30">
        <f t="shared" si="15"/>
        <v>169</v>
      </c>
      <c r="M272" s="47"/>
      <c r="N272" s="47"/>
      <c r="O272" s="47"/>
      <c r="P272" s="47"/>
      <c r="Q272" s="47"/>
    </row>
    <row r="273" spans="2:21" ht="19.5" customHeight="1" x14ac:dyDescent="0.2">
      <c r="B273" s="37"/>
      <c r="C273" s="38"/>
      <c r="D273" s="38"/>
      <c r="E273" s="38"/>
      <c r="F273" s="38"/>
      <c r="G273" s="15"/>
      <c r="H273" s="18"/>
      <c r="I273" s="29"/>
      <c r="J273" s="8"/>
      <c r="K273" s="8"/>
      <c r="L273" s="8"/>
      <c r="M273" s="38"/>
      <c r="N273" s="38"/>
      <c r="O273" s="38"/>
      <c r="P273" s="38"/>
      <c r="Q273" s="38"/>
    </row>
    <row r="274" spans="2:21" ht="19.5" customHeight="1" x14ac:dyDescent="0.2">
      <c r="B274" s="90" t="s">
        <v>57</v>
      </c>
      <c r="C274" s="91"/>
    </row>
    <row r="275" spans="2:21" s="9" customFormat="1" ht="19.5" customHeight="1" x14ac:dyDescent="0.2">
      <c r="B275" s="53" t="s">
        <v>0</v>
      </c>
      <c r="C275" s="53" t="s">
        <v>1</v>
      </c>
      <c r="D275" s="60"/>
      <c r="E275" s="60"/>
      <c r="F275" s="53" t="s">
        <v>2</v>
      </c>
      <c r="G275" s="66" t="s">
        <v>13</v>
      </c>
      <c r="H275" s="53" t="s">
        <v>14</v>
      </c>
      <c r="I275" s="53" t="s">
        <v>3</v>
      </c>
      <c r="J275" s="53"/>
      <c r="K275" s="53"/>
      <c r="L275" s="53"/>
      <c r="M275" s="53" t="s">
        <v>4</v>
      </c>
      <c r="N275" s="53"/>
      <c r="O275" s="53" t="s">
        <v>5</v>
      </c>
      <c r="P275" s="53"/>
      <c r="Q275" s="53"/>
    </row>
    <row r="276" spans="2:21" s="9" customFormat="1" ht="19.5" customHeight="1" x14ac:dyDescent="0.2">
      <c r="B276" s="65"/>
      <c r="C276" s="53"/>
      <c r="D276" s="60"/>
      <c r="E276" s="60"/>
      <c r="F276" s="53"/>
      <c r="G276" s="66"/>
      <c r="H276" s="53"/>
      <c r="I276" s="36" t="s">
        <v>12</v>
      </c>
      <c r="J276" s="36" t="s">
        <v>6</v>
      </c>
      <c r="K276" s="36" t="s">
        <v>7</v>
      </c>
      <c r="L276" s="36" t="s">
        <v>8</v>
      </c>
      <c r="M276" s="36" t="s">
        <v>9</v>
      </c>
      <c r="N276" s="36" t="s">
        <v>10</v>
      </c>
      <c r="O276" s="36" t="s">
        <v>9</v>
      </c>
      <c r="P276" s="36" t="s">
        <v>11</v>
      </c>
      <c r="Q276" s="36" t="s">
        <v>10</v>
      </c>
    </row>
    <row r="277" spans="2:21" ht="19.5" customHeight="1" x14ac:dyDescent="0.2">
      <c r="B277" s="53" t="s">
        <v>158</v>
      </c>
      <c r="C277" s="54" t="s">
        <v>309</v>
      </c>
      <c r="D277" s="54"/>
      <c r="E277" s="54"/>
      <c r="F277" s="87" t="s">
        <v>413</v>
      </c>
      <c r="G277" s="54" t="s">
        <v>310</v>
      </c>
      <c r="H277" s="54" t="s">
        <v>311</v>
      </c>
      <c r="I277" s="31" t="s">
        <v>381</v>
      </c>
      <c r="J277" s="19">
        <v>6</v>
      </c>
      <c r="K277" s="19">
        <v>7</v>
      </c>
      <c r="L277" s="19">
        <f t="shared" ref="L277:L292" si="16">J277+K277</f>
        <v>13</v>
      </c>
      <c r="M277" s="56"/>
      <c r="N277" s="56" t="s">
        <v>312</v>
      </c>
      <c r="O277" s="56"/>
      <c r="P277" s="56"/>
      <c r="Q277" s="56"/>
      <c r="R277" s="58"/>
      <c r="S277" s="59"/>
      <c r="T277" s="59"/>
      <c r="U277" s="59"/>
    </row>
    <row r="278" spans="2:21" ht="19.5" customHeight="1" x14ac:dyDescent="0.2">
      <c r="B278" s="53"/>
      <c r="C278" s="54"/>
      <c r="D278" s="54"/>
      <c r="E278" s="54"/>
      <c r="F278" s="55"/>
      <c r="G278" s="54"/>
      <c r="H278" s="54"/>
      <c r="I278" s="31" t="s">
        <v>383</v>
      </c>
      <c r="J278" s="19">
        <v>5</v>
      </c>
      <c r="K278" s="19">
        <v>7</v>
      </c>
      <c r="L278" s="19">
        <f t="shared" si="16"/>
        <v>12</v>
      </c>
      <c r="M278" s="56"/>
      <c r="N278" s="56"/>
      <c r="O278" s="56"/>
      <c r="P278" s="56"/>
      <c r="Q278" s="56"/>
      <c r="R278" s="58"/>
      <c r="S278" s="59"/>
      <c r="T278" s="59"/>
      <c r="U278" s="59"/>
    </row>
    <row r="279" spans="2:21" ht="19.5" customHeight="1" x14ac:dyDescent="0.2">
      <c r="B279" s="53" t="s">
        <v>159</v>
      </c>
      <c r="C279" s="54"/>
      <c r="D279" s="54"/>
      <c r="E279" s="54"/>
      <c r="F279" s="55"/>
      <c r="G279" s="54"/>
      <c r="H279" s="54"/>
      <c r="I279" s="31" t="s">
        <v>381</v>
      </c>
      <c r="J279" s="19"/>
      <c r="K279" s="19"/>
      <c r="L279" s="19">
        <f t="shared" si="16"/>
        <v>0</v>
      </c>
      <c r="M279" s="56"/>
      <c r="N279" s="56"/>
      <c r="O279" s="56"/>
      <c r="P279" s="56"/>
      <c r="Q279" s="56" t="s">
        <v>239</v>
      </c>
    </row>
    <row r="280" spans="2:21" ht="19.5" customHeight="1" x14ac:dyDescent="0.2">
      <c r="B280" s="53"/>
      <c r="C280" s="54"/>
      <c r="D280" s="54"/>
      <c r="E280" s="54"/>
      <c r="F280" s="55"/>
      <c r="G280" s="54"/>
      <c r="H280" s="54"/>
      <c r="I280" s="31" t="s">
        <v>383</v>
      </c>
      <c r="J280" s="19"/>
      <c r="K280" s="19"/>
      <c r="L280" s="19">
        <f t="shared" si="16"/>
        <v>0</v>
      </c>
      <c r="M280" s="56"/>
      <c r="N280" s="56"/>
      <c r="O280" s="56"/>
      <c r="P280" s="56"/>
      <c r="Q280" s="56"/>
    </row>
    <row r="281" spans="2:21" ht="19.5" customHeight="1" x14ac:dyDescent="0.2">
      <c r="B281" s="53" t="s">
        <v>160</v>
      </c>
      <c r="C281" s="54" t="s">
        <v>314</v>
      </c>
      <c r="D281" s="54"/>
      <c r="E281" s="54"/>
      <c r="F281" s="55" t="s">
        <v>315</v>
      </c>
      <c r="G281" s="54" t="s">
        <v>316</v>
      </c>
      <c r="H281" s="54" t="s">
        <v>322</v>
      </c>
      <c r="I281" s="31" t="s">
        <v>381</v>
      </c>
      <c r="J281" s="19">
        <v>10</v>
      </c>
      <c r="K281" s="19">
        <v>2</v>
      </c>
      <c r="L281" s="19">
        <f t="shared" si="16"/>
        <v>12</v>
      </c>
      <c r="M281" s="56"/>
      <c r="N281" s="56" t="s">
        <v>313</v>
      </c>
      <c r="O281" s="56"/>
      <c r="P281" s="56"/>
      <c r="Q281" s="56"/>
    </row>
    <row r="282" spans="2:21" ht="19.5" customHeight="1" x14ac:dyDescent="0.2">
      <c r="B282" s="53"/>
      <c r="C282" s="54"/>
      <c r="D282" s="54"/>
      <c r="E282" s="54"/>
      <c r="F282" s="55"/>
      <c r="G282" s="54"/>
      <c r="H282" s="54"/>
      <c r="I282" s="31" t="s">
        <v>383</v>
      </c>
      <c r="J282" s="19">
        <v>10</v>
      </c>
      <c r="K282" s="19">
        <v>1</v>
      </c>
      <c r="L282" s="19">
        <f t="shared" si="16"/>
        <v>11</v>
      </c>
      <c r="M282" s="56"/>
      <c r="N282" s="56"/>
      <c r="O282" s="56"/>
      <c r="P282" s="56"/>
      <c r="Q282" s="56"/>
    </row>
    <row r="283" spans="2:21" ht="19.5" customHeight="1" x14ac:dyDescent="0.2">
      <c r="B283" s="53" t="s">
        <v>161</v>
      </c>
      <c r="C283" s="54"/>
      <c r="D283" s="54"/>
      <c r="E283" s="54"/>
      <c r="F283" s="55"/>
      <c r="G283" s="54"/>
      <c r="H283" s="54"/>
      <c r="I283" s="31" t="s">
        <v>381</v>
      </c>
      <c r="J283" s="19"/>
      <c r="K283" s="19"/>
      <c r="L283" s="19">
        <f t="shared" si="16"/>
        <v>0</v>
      </c>
      <c r="M283" s="56"/>
      <c r="N283" s="56"/>
      <c r="O283" s="56"/>
      <c r="P283" s="56"/>
      <c r="Q283" s="56" t="s">
        <v>239</v>
      </c>
    </row>
    <row r="284" spans="2:21" ht="19.5" customHeight="1" x14ac:dyDescent="0.2">
      <c r="B284" s="53"/>
      <c r="C284" s="54"/>
      <c r="D284" s="54"/>
      <c r="E284" s="54"/>
      <c r="F284" s="55"/>
      <c r="G284" s="54"/>
      <c r="H284" s="54"/>
      <c r="I284" s="31" t="s">
        <v>383</v>
      </c>
      <c r="J284" s="19"/>
      <c r="K284" s="19"/>
      <c r="L284" s="19">
        <f t="shared" si="16"/>
        <v>0</v>
      </c>
      <c r="M284" s="56"/>
      <c r="N284" s="56"/>
      <c r="O284" s="56"/>
      <c r="P284" s="56"/>
      <c r="Q284" s="56"/>
    </row>
    <row r="285" spans="2:21" ht="19.5" customHeight="1" x14ac:dyDescent="0.2">
      <c r="B285" s="53" t="s">
        <v>162</v>
      </c>
      <c r="C285" s="54"/>
      <c r="D285" s="54"/>
      <c r="E285" s="54"/>
      <c r="F285" s="55"/>
      <c r="G285" s="54"/>
      <c r="H285" s="54"/>
      <c r="I285" s="31" t="s">
        <v>381</v>
      </c>
      <c r="J285" s="19"/>
      <c r="K285" s="19"/>
      <c r="L285" s="19">
        <f t="shared" si="16"/>
        <v>0</v>
      </c>
      <c r="M285" s="56"/>
      <c r="N285" s="56"/>
      <c r="O285" s="56"/>
      <c r="P285" s="56"/>
      <c r="Q285" s="56" t="s">
        <v>239</v>
      </c>
    </row>
    <row r="286" spans="2:21" ht="19.5" customHeight="1" x14ac:dyDescent="0.2">
      <c r="B286" s="53"/>
      <c r="C286" s="54"/>
      <c r="D286" s="54"/>
      <c r="E286" s="54"/>
      <c r="F286" s="55"/>
      <c r="G286" s="54"/>
      <c r="H286" s="54"/>
      <c r="I286" s="31" t="s">
        <v>383</v>
      </c>
      <c r="J286" s="19"/>
      <c r="K286" s="19"/>
      <c r="L286" s="19">
        <f t="shared" si="16"/>
        <v>0</v>
      </c>
      <c r="M286" s="56"/>
      <c r="N286" s="56"/>
      <c r="O286" s="56"/>
      <c r="P286" s="56"/>
      <c r="Q286" s="56"/>
    </row>
    <row r="287" spans="2:21" ht="19.5" customHeight="1" x14ac:dyDescent="0.2">
      <c r="B287" s="53" t="s">
        <v>163</v>
      </c>
      <c r="C287" s="54"/>
      <c r="D287" s="54"/>
      <c r="E287" s="54"/>
      <c r="F287" s="55"/>
      <c r="G287" s="54"/>
      <c r="H287" s="54"/>
      <c r="I287" s="31" t="s">
        <v>381</v>
      </c>
      <c r="J287" s="19"/>
      <c r="K287" s="19"/>
      <c r="L287" s="19">
        <f t="shared" si="16"/>
        <v>0</v>
      </c>
      <c r="M287" s="56"/>
      <c r="N287" s="56"/>
      <c r="O287" s="56"/>
      <c r="P287" s="56"/>
      <c r="Q287" s="56" t="s">
        <v>239</v>
      </c>
    </row>
    <row r="288" spans="2:21" ht="19.5" customHeight="1" x14ac:dyDescent="0.2">
      <c r="B288" s="53"/>
      <c r="C288" s="54"/>
      <c r="D288" s="54"/>
      <c r="E288" s="54"/>
      <c r="F288" s="55"/>
      <c r="G288" s="54"/>
      <c r="H288" s="54"/>
      <c r="I288" s="31" t="s">
        <v>383</v>
      </c>
      <c r="J288" s="19"/>
      <c r="K288" s="19"/>
      <c r="L288" s="19">
        <f t="shared" si="16"/>
        <v>0</v>
      </c>
      <c r="M288" s="56"/>
      <c r="N288" s="56"/>
      <c r="O288" s="56"/>
      <c r="P288" s="56"/>
      <c r="Q288" s="56"/>
    </row>
    <row r="289" spans="2:21" ht="19.5" customHeight="1" x14ac:dyDescent="0.2">
      <c r="B289" s="53" t="s">
        <v>164</v>
      </c>
      <c r="C289" s="54" t="s">
        <v>317</v>
      </c>
      <c r="D289" s="54"/>
      <c r="E289" s="54"/>
      <c r="F289" s="55" t="s">
        <v>318</v>
      </c>
      <c r="G289" s="54" t="s">
        <v>319</v>
      </c>
      <c r="H289" s="54" t="s">
        <v>406</v>
      </c>
      <c r="I289" s="31" t="s">
        <v>381</v>
      </c>
      <c r="J289" s="19">
        <v>10</v>
      </c>
      <c r="K289" s="19">
        <v>0</v>
      </c>
      <c r="L289" s="19">
        <f t="shared" si="16"/>
        <v>10</v>
      </c>
      <c r="M289" s="56"/>
      <c r="N289" s="56" t="s">
        <v>320</v>
      </c>
      <c r="O289" s="56"/>
      <c r="P289" s="56"/>
      <c r="Q289" s="56"/>
    </row>
    <row r="290" spans="2:21" ht="19.5" customHeight="1" x14ac:dyDescent="0.2">
      <c r="B290" s="53"/>
      <c r="C290" s="54"/>
      <c r="D290" s="54"/>
      <c r="E290" s="54"/>
      <c r="F290" s="55"/>
      <c r="G290" s="54"/>
      <c r="H290" s="54"/>
      <c r="I290" s="31" t="s">
        <v>383</v>
      </c>
      <c r="J290" s="19">
        <v>10</v>
      </c>
      <c r="K290" s="19">
        <v>0</v>
      </c>
      <c r="L290" s="19">
        <f t="shared" si="16"/>
        <v>10</v>
      </c>
      <c r="M290" s="56"/>
      <c r="N290" s="56"/>
      <c r="O290" s="56"/>
      <c r="P290" s="56"/>
      <c r="Q290" s="56"/>
    </row>
    <row r="291" spans="2:21" ht="19.5" customHeight="1" x14ac:dyDescent="0.2">
      <c r="B291" s="53" t="s">
        <v>165</v>
      </c>
      <c r="C291" s="54"/>
      <c r="D291" s="54"/>
      <c r="E291" s="54"/>
      <c r="F291" s="55"/>
      <c r="G291" s="54"/>
      <c r="H291" s="54"/>
      <c r="I291" s="31" t="s">
        <v>381</v>
      </c>
      <c r="J291" s="19"/>
      <c r="K291" s="19"/>
      <c r="L291" s="19">
        <f t="shared" si="16"/>
        <v>0</v>
      </c>
      <c r="M291" s="56"/>
      <c r="N291" s="56" t="s">
        <v>239</v>
      </c>
      <c r="O291" s="56"/>
      <c r="P291" s="56"/>
      <c r="Q291" s="56" t="s">
        <v>321</v>
      </c>
    </row>
    <row r="292" spans="2:21" ht="19.5" customHeight="1" x14ac:dyDescent="0.2">
      <c r="B292" s="53"/>
      <c r="C292" s="54"/>
      <c r="D292" s="54"/>
      <c r="E292" s="54"/>
      <c r="F292" s="55"/>
      <c r="G292" s="54"/>
      <c r="H292" s="54"/>
      <c r="I292" s="31" t="s">
        <v>383</v>
      </c>
      <c r="J292" s="19"/>
      <c r="K292" s="19"/>
      <c r="L292" s="19">
        <f t="shared" si="16"/>
        <v>0</v>
      </c>
      <c r="M292" s="56"/>
      <c r="N292" s="56"/>
      <c r="O292" s="56"/>
      <c r="P292" s="56"/>
      <c r="Q292" s="56"/>
    </row>
    <row r="293" spans="2:21" ht="19.5" customHeight="1" x14ac:dyDescent="0.2">
      <c r="B293" s="53" t="s">
        <v>8</v>
      </c>
      <c r="C293" s="45">
        <f>COUNTA(C277:E292)</f>
        <v>3</v>
      </c>
      <c r="D293" s="47"/>
      <c r="E293" s="47"/>
      <c r="F293" s="61">
        <v>0</v>
      </c>
      <c r="G293" s="63"/>
      <c r="H293" s="63"/>
      <c r="I293" s="31" t="s">
        <v>381</v>
      </c>
      <c r="J293" s="30">
        <f t="shared" ref="J293:L294" si="17">SUM(J277,J279,J281,J283,J285,J287,J289,J291)</f>
        <v>26</v>
      </c>
      <c r="K293" s="30">
        <f t="shared" si="17"/>
        <v>9</v>
      </c>
      <c r="L293" s="30">
        <f t="shared" si="17"/>
        <v>35</v>
      </c>
      <c r="M293" s="45">
        <f>COUNTA(M277:M292)</f>
        <v>0</v>
      </c>
      <c r="N293" s="45">
        <f>COUNTA(N277:N292)</f>
        <v>4</v>
      </c>
      <c r="O293" s="45">
        <f>COUNTA(O277:O292)</f>
        <v>0</v>
      </c>
      <c r="P293" s="45">
        <f>COUNTA(P277:P292)</f>
        <v>0</v>
      </c>
      <c r="Q293" s="45">
        <f>COUNTA(Q277:Q292)</f>
        <v>5</v>
      </c>
    </row>
    <row r="294" spans="2:21" ht="19.5" customHeight="1" x14ac:dyDescent="0.2">
      <c r="B294" s="60"/>
      <c r="C294" s="47"/>
      <c r="D294" s="47"/>
      <c r="E294" s="47"/>
      <c r="F294" s="62"/>
      <c r="G294" s="63"/>
      <c r="H294" s="63"/>
      <c r="I294" s="31" t="s">
        <v>383</v>
      </c>
      <c r="J294" s="30">
        <f t="shared" si="17"/>
        <v>25</v>
      </c>
      <c r="K294" s="30">
        <f t="shared" si="17"/>
        <v>8</v>
      </c>
      <c r="L294" s="30">
        <f t="shared" si="17"/>
        <v>33</v>
      </c>
      <c r="M294" s="47"/>
      <c r="N294" s="47"/>
      <c r="O294" s="47"/>
      <c r="P294" s="47"/>
      <c r="Q294" s="47"/>
    </row>
    <row r="295" spans="2:21" ht="19.5" customHeight="1" x14ac:dyDescent="0.2">
      <c r="B295" s="37"/>
      <c r="C295" s="38"/>
      <c r="D295" s="38"/>
      <c r="E295" s="38"/>
      <c r="F295" s="38"/>
      <c r="G295" s="15"/>
      <c r="H295" s="18"/>
      <c r="I295" s="29"/>
      <c r="J295" s="8"/>
      <c r="K295" s="8"/>
      <c r="L295" s="8"/>
      <c r="M295" s="38"/>
      <c r="N295" s="38"/>
      <c r="O295" s="38"/>
      <c r="P295" s="38"/>
      <c r="Q295" s="38"/>
    </row>
    <row r="296" spans="2:21" ht="19.5" customHeight="1" x14ac:dyDescent="0.2">
      <c r="B296" s="90" t="s">
        <v>58</v>
      </c>
      <c r="C296" s="91"/>
    </row>
    <row r="297" spans="2:21" s="9" customFormat="1" ht="19.5" customHeight="1" x14ac:dyDescent="0.2">
      <c r="B297" s="53" t="s">
        <v>0</v>
      </c>
      <c r="C297" s="53" t="s">
        <v>1</v>
      </c>
      <c r="D297" s="60"/>
      <c r="E297" s="60"/>
      <c r="F297" s="53" t="s">
        <v>2</v>
      </c>
      <c r="G297" s="66" t="s">
        <v>13</v>
      </c>
      <c r="H297" s="53" t="s">
        <v>14</v>
      </c>
      <c r="I297" s="53" t="s">
        <v>3</v>
      </c>
      <c r="J297" s="53"/>
      <c r="K297" s="53"/>
      <c r="L297" s="53"/>
      <c r="M297" s="53" t="s">
        <v>4</v>
      </c>
      <c r="N297" s="53"/>
      <c r="O297" s="53" t="s">
        <v>5</v>
      </c>
      <c r="P297" s="53"/>
      <c r="Q297" s="53"/>
    </row>
    <row r="298" spans="2:21" s="9" customFormat="1" ht="19.5" customHeight="1" x14ac:dyDescent="0.2">
      <c r="B298" s="65"/>
      <c r="C298" s="53"/>
      <c r="D298" s="60"/>
      <c r="E298" s="60"/>
      <c r="F298" s="53"/>
      <c r="G298" s="66"/>
      <c r="H298" s="53"/>
      <c r="I298" s="36" t="s">
        <v>12</v>
      </c>
      <c r="J298" s="36" t="s">
        <v>6</v>
      </c>
      <c r="K298" s="36" t="s">
        <v>7</v>
      </c>
      <c r="L298" s="36" t="s">
        <v>8</v>
      </c>
      <c r="M298" s="36" t="s">
        <v>9</v>
      </c>
      <c r="N298" s="36" t="s">
        <v>10</v>
      </c>
      <c r="O298" s="36" t="s">
        <v>9</v>
      </c>
      <c r="P298" s="36" t="s">
        <v>11</v>
      </c>
      <c r="Q298" s="36" t="s">
        <v>10</v>
      </c>
    </row>
    <row r="299" spans="2:21" ht="19.5" customHeight="1" x14ac:dyDescent="0.2">
      <c r="B299" s="53" t="s">
        <v>166</v>
      </c>
      <c r="C299" s="54"/>
      <c r="D299" s="54"/>
      <c r="E299" s="54"/>
      <c r="F299" s="55"/>
      <c r="G299" s="54"/>
      <c r="H299" s="54"/>
      <c r="I299" s="31" t="s">
        <v>381</v>
      </c>
      <c r="J299" s="19">
        <v>2</v>
      </c>
      <c r="K299" s="19">
        <v>1</v>
      </c>
      <c r="L299" s="19">
        <f>J299+K299</f>
        <v>3</v>
      </c>
      <c r="M299" s="56"/>
      <c r="N299" s="56"/>
      <c r="O299" s="56"/>
      <c r="P299" s="45"/>
      <c r="Q299" s="56"/>
      <c r="R299" s="58"/>
      <c r="S299" s="59"/>
      <c r="T299" s="59"/>
      <c r="U299" s="59"/>
    </row>
    <row r="300" spans="2:21" ht="19.5" customHeight="1" x14ac:dyDescent="0.2">
      <c r="B300" s="53"/>
      <c r="C300" s="54"/>
      <c r="D300" s="54"/>
      <c r="E300" s="54"/>
      <c r="F300" s="55"/>
      <c r="G300" s="54"/>
      <c r="H300" s="54"/>
      <c r="I300" s="31" t="s">
        <v>383</v>
      </c>
      <c r="J300" s="19"/>
      <c r="K300" s="19"/>
      <c r="L300" s="19">
        <f>J300+K300</f>
        <v>0</v>
      </c>
      <c r="M300" s="56"/>
      <c r="N300" s="56"/>
      <c r="O300" s="56"/>
      <c r="P300" s="45"/>
      <c r="Q300" s="56"/>
      <c r="R300" s="58"/>
      <c r="S300" s="59"/>
      <c r="T300" s="59"/>
      <c r="U300" s="59"/>
    </row>
    <row r="301" spans="2:21" ht="19.5" customHeight="1" x14ac:dyDescent="0.2">
      <c r="B301" s="53" t="s">
        <v>167</v>
      </c>
      <c r="C301" s="54"/>
      <c r="D301" s="54"/>
      <c r="E301" s="54"/>
      <c r="F301" s="55"/>
      <c r="G301" s="54"/>
      <c r="H301" s="54"/>
      <c r="I301" s="31" t="s">
        <v>381</v>
      </c>
      <c r="J301" s="19"/>
      <c r="K301" s="19"/>
      <c r="L301" s="19">
        <f t="shared" ref="L301:L318" si="18">J301+K301</f>
        <v>0</v>
      </c>
      <c r="M301" s="56"/>
      <c r="N301" s="56"/>
      <c r="O301" s="56"/>
      <c r="P301" s="56"/>
      <c r="Q301" s="56" t="s">
        <v>313</v>
      </c>
    </row>
    <row r="302" spans="2:21" ht="19.5" customHeight="1" x14ac:dyDescent="0.2">
      <c r="B302" s="53"/>
      <c r="C302" s="54"/>
      <c r="D302" s="54"/>
      <c r="E302" s="54"/>
      <c r="F302" s="55"/>
      <c r="G302" s="54"/>
      <c r="H302" s="54"/>
      <c r="I302" s="31" t="s">
        <v>383</v>
      </c>
      <c r="J302" s="19"/>
      <c r="K302" s="19"/>
      <c r="L302" s="19">
        <f t="shared" si="18"/>
        <v>0</v>
      </c>
      <c r="M302" s="56"/>
      <c r="N302" s="56"/>
      <c r="O302" s="56"/>
      <c r="P302" s="56"/>
      <c r="Q302" s="56"/>
    </row>
    <row r="303" spans="2:21" ht="19.5" customHeight="1" x14ac:dyDescent="0.2">
      <c r="B303" s="53" t="s">
        <v>168</v>
      </c>
      <c r="C303" s="54"/>
      <c r="D303" s="54"/>
      <c r="E303" s="54"/>
      <c r="F303" s="55"/>
      <c r="G303" s="54"/>
      <c r="H303" s="54"/>
      <c r="I303" s="31" t="s">
        <v>381</v>
      </c>
      <c r="J303" s="19"/>
      <c r="K303" s="19"/>
      <c r="L303" s="19">
        <f t="shared" si="18"/>
        <v>0</v>
      </c>
      <c r="M303" s="56"/>
      <c r="N303" s="56"/>
      <c r="O303" s="56"/>
      <c r="P303" s="56"/>
      <c r="Q303" s="56" t="s">
        <v>313</v>
      </c>
    </row>
    <row r="304" spans="2:21" ht="19.5" customHeight="1" x14ac:dyDescent="0.2">
      <c r="B304" s="53"/>
      <c r="C304" s="54"/>
      <c r="D304" s="54"/>
      <c r="E304" s="54"/>
      <c r="F304" s="55"/>
      <c r="G304" s="54"/>
      <c r="H304" s="54"/>
      <c r="I304" s="31" t="s">
        <v>383</v>
      </c>
      <c r="J304" s="19"/>
      <c r="K304" s="19"/>
      <c r="L304" s="19">
        <f t="shared" si="18"/>
        <v>0</v>
      </c>
      <c r="M304" s="56"/>
      <c r="N304" s="56"/>
      <c r="O304" s="56"/>
      <c r="P304" s="56"/>
      <c r="Q304" s="56"/>
    </row>
    <row r="305" spans="2:17" ht="19.5" customHeight="1" x14ac:dyDescent="0.2">
      <c r="B305" s="53" t="s">
        <v>169</v>
      </c>
      <c r="C305" s="54"/>
      <c r="D305" s="54"/>
      <c r="E305" s="54"/>
      <c r="F305" s="55"/>
      <c r="G305" s="54"/>
      <c r="H305" s="54"/>
      <c r="I305" s="31" t="s">
        <v>381</v>
      </c>
      <c r="J305" s="19"/>
      <c r="K305" s="19"/>
      <c r="L305" s="19">
        <f t="shared" si="18"/>
        <v>0</v>
      </c>
      <c r="M305" s="56"/>
      <c r="N305" s="56"/>
      <c r="O305" s="56"/>
      <c r="P305" s="56"/>
      <c r="Q305" s="56" t="s">
        <v>313</v>
      </c>
    </row>
    <row r="306" spans="2:17" ht="19.5" customHeight="1" x14ac:dyDescent="0.2">
      <c r="B306" s="53"/>
      <c r="C306" s="54"/>
      <c r="D306" s="54"/>
      <c r="E306" s="54"/>
      <c r="F306" s="55"/>
      <c r="G306" s="54"/>
      <c r="H306" s="54"/>
      <c r="I306" s="31" t="s">
        <v>383</v>
      </c>
      <c r="J306" s="19"/>
      <c r="K306" s="19"/>
      <c r="L306" s="19">
        <f t="shared" si="18"/>
        <v>0</v>
      </c>
      <c r="M306" s="56"/>
      <c r="N306" s="56"/>
      <c r="O306" s="56"/>
      <c r="P306" s="56"/>
      <c r="Q306" s="56"/>
    </row>
    <row r="307" spans="2:17" ht="19.5" customHeight="1" x14ac:dyDescent="0.2">
      <c r="B307" s="53" t="s">
        <v>170</v>
      </c>
      <c r="C307" s="54" t="s">
        <v>323</v>
      </c>
      <c r="D307" s="54"/>
      <c r="E307" s="54"/>
      <c r="F307" s="55" t="s">
        <v>324</v>
      </c>
      <c r="G307" s="54" t="s">
        <v>420</v>
      </c>
      <c r="H307" s="54" t="s">
        <v>407</v>
      </c>
      <c r="I307" s="31" t="s">
        <v>381</v>
      </c>
      <c r="J307" s="19">
        <v>18</v>
      </c>
      <c r="K307" s="19">
        <v>6</v>
      </c>
      <c r="L307" s="19">
        <f t="shared" si="18"/>
        <v>24</v>
      </c>
      <c r="M307" s="56"/>
      <c r="N307" s="56" t="s">
        <v>325</v>
      </c>
      <c r="O307" s="56"/>
      <c r="P307" s="56"/>
      <c r="Q307" s="56"/>
    </row>
    <row r="308" spans="2:17" ht="19.5" customHeight="1" x14ac:dyDescent="0.2">
      <c r="B308" s="53"/>
      <c r="C308" s="54"/>
      <c r="D308" s="54"/>
      <c r="E308" s="54"/>
      <c r="F308" s="55"/>
      <c r="G308" s="54"/>
      <c r="H308" s="54"/>
      <c r="I308" s="31" t="s">
        <v>383</v>
      </c>
      <c r="J308" s="19">
        <v>18</v>
      </c>
      <c r="K308" s="19">
        <v>6</v>
      </c>
      <c r="L308" s="19">
        <f t="shared" si="18"/>
        <v>24</v>
      </c>
      <c r="M308" s="56"/>
      <c r="N308" s="56"/>
      <c r="O308" s="56"/>
      <c r="P308" s="56"/>
      <c r="Q308" s="56"/>
    </row>
    <row r="309" spans="2:17" ht="19.5" customHeight="1" x14ac:dyDescent="0.2">
      <c r="B309" s="53" t="s">
        <v>171</v>
      </c>
      <c r="C309" s="54"/>
      <c r="D309" s="54"/>
      <c r="E309" s="54"/>
      <c r="F309" s="55"/>
      <c r="G309" s="54"/>
      <c r="H309" s="54"/>
      <c r="I309" s="31" t="s">
        <v>381</v>
      </c>
      <c r="J309" s="19"/>
      <c r="K309" s="19"/>
      <c r="L309" s="19">
        <f t="shared" si="18"/>
        <v>0</v>
      </c>
      <c r="M309" s="56"/>
      <c r="N309" s="56"/>
      <c r="O309" s="56"/>
      <c r="P309" s="56"/>
      <c r="Q309" s="56" t="s">
        <v>326</v>
      </c>
    </row>
    <row r="310" spans="2:17" ht="19.5" customHeight="1" x14ac:dyDescent="0.2">
      <c r="B310" s="53"/>
      <c r="C310" s="54"/>
      <c r="D310" s="54"/>
      <c r="E310" s="54"/>
      <c r="F310" s="55"/>
      <c r="G310" s="54"/>
      <c r="H310" s="54"/>
      <c r="I310" s="31" t="s">
        <v>383</v>
      </c>
      <c r="J310" s="19"/>
      <c r="K310" s="19"/>
      <c r="L310" s="19">
        <f t="shared" si="18"/>
        <v>0</v>
      </c>
      <c r="M310" s="56"/>
      <c r="N310" s="56"/>
      <c r="O310" s="56"/>
      <c r="P310" s="56"/>
      <c r="Q310" s="56"/>
    </row>
    <row r="311" spans="2:17" ht="19.5" customHeight="1" x14ac:dyDescent="0.2">
      <c r="B311" s="53" t="s">
        <v>172</v>
      </c>
      <c r="C311" s="54"/>
      <c r="D311" s="54"/>
      <c r="E311" s="54"/>
      <c r="F311" s="55"/>
      <c r="G311" s="54"/>
      <c r="H311" s="54"/>
      <c r="I311" s="31" t="s">
        <v>381</v>
      </c>
      <c r="J311" s="19"/>
      <c r="K311" s="19"/>
      <c r="L311" s="19">
        <f t="shared" si="18"/>
        <v>0</v>
      </c>
      <c r="M311" s="56"/>
      <c r="N311" s="56"/>
      <c r="O311" s="56"/>
      <c r="P311" s="56"/>
      <c r="Q311" s="56" t="s">
        <v>326</v>
      </c>
    </row>
    <row r="312" spans="2:17" ht="19.5" customHeight="1" x14ac:dyDescent="0.2">
      <c r="B312" s="53"/>
      <c r="C312" s="54"/>
      <c r="D312" s="54"/>
      <c r="E312" s="54"/>
      <c r="F312" s="55"/>
      <c r="G312" s="54"/>
      <c r="H312" s="54"/>
      <c r="I312" s="31" t="s">
        <v>383</v>
      </c>
      <c r="J312" s="19"/>
      <c r="K312" s="19"/>
      <c r="L312" s="19">
        <f t="shared" si="18"/>
        <v>0</v>
      </c>
      <c r="M312" s="56"/>
      <c r="N312" s="56"/>
      <c r="O312" s="56"/>
      <c r="P312" s="56"/>
      <c r="Q312" s="56"/>
    </row>
    <row r="313" spans="2:17" ht="19.5" customHeight="1" x14ac:dyDescent="0.2">
      <c r="B313" s="53" t="s">
        <v>173</v>
      </c>
      <c r="C313" s="54" t="s">
        <v>408</v>
      </c>
      <c r="D313" s="54"/>
      <c r="E313" s="54"/>
      <c r="F313" s="55" t="s">
        <v>327</v>
      </c>
      <c r="G313" s="54" t="s">
        <v>409</v>
      </c>
      <c r="H313" s="54" t="s">
        <v>328</v>
      </c>
      <c r="I313" s="31" t="s">
        <v>381</v>
      </c>
      <c r="J313" s="19">
        <v>8</v>
      </c>
      <c r="K313" s="19">
        <v>3</v>
      </c>
      <c r="L313" s="19">
        <f t="shared" si="18"/>
        <v>11</v>
      </c>
      <c r="M313" s="56"/>
      <c r="N313" s="56" t="s">
        <v>321</v>
      </c>
      <c r="O313" s="56"/>
      <c r="P313" s="56"/>
      <c r="Q313" s="56"/>
    </row>
    <row r="314" spans="2:17" ht="19.5" customHeight="1" x14ac:dyDescent="0.2">
      <c r="B314" s="53"/>
      <c r="C314" s="54"/>
      <c r="D314" s="54"/>
      <c r="E314" s="54"/>
      <c r="F314" s="55"/>
      <c r="G314" s="54"/>
      <c r="H314" s="54"/>
      <c r="I314" s="31" t="s">
        <v>383</v>
      </c>
      <c r="J314" s="19">
        <v>7</v>
      </c>
      <c r="K314" s="19">
        <v>3</v>
      </c>
      <c r="L314" s="19">
        <f t="shared" si="18"/>
        <v>10</v>
      </c>
      <c r="M314" s="56"/>
      <c r="N314" s="56"/>
      <c r="O314" s="56"/>
      <c r="P314" s="56"/>
      <c r="Q314" s="56"/>
    </row>
    <row r="315" spans="2:17" ht="19.5" customHeight="1" x14ac:dyDescent="0.2">
      <c r="B315" s="53" t="s">
        <v>174</v>
      </c>
      <c r="C315" s="54"/>
      <c r="D315" s="54"/>
      <c r="E315" s="54"/>
      <c r="F315" s="55"/>
      <c r="G315" s="54"/>
      <c r="H315" s="54"/>
      <c r="I315" s="31" t="s">
        <v>381</v>
      </c>
      <c r="J315" s="19"/>
      <c r="K315" s="19"/>
      <c r="L315" s="19">
        <f t="shared" si="18"/>
        <v>0</v>
      </c>
      <c r="M315" s="56"/>
      <c r="N315" s="56" t="s">
        <v>239</v>
      </c>
      <c r="O315" s="56"/>
      <c r="P315" s="56"/>
      <c r="Q315" s="56" t="s">
        <v>313</v>
      </c>
    </row>
    <row r="316" spans="2:17" ht="19.5" customHeight="1" x14ac:dyDescent="0.2">
      <c r="B316" s="53"/>
      <c r="C316" s="54"/>
      <c r="D316" s="54"/>
      <c r="E316" s="54"/>
      <c r="F316" s="55"/>
      <c r="G316" s="54"/>
      <c r="H316" s="54"/>
      <c r="I316" s="31" t="s">
        <v>383</v>
      </c>
      <c r="J316" s="19"/>
      <c r="K316" s="19"/>
      <c r="L316" s="19">
        <f t="shared" si="18"/>
        <v>0</v>
      </c>
      <c r="M316" s="56"/>
      <c r="N316" s="56"/>
      <c r="O316" s="56"/>
      <c r="P316" s="56"/>
      <c r="Q316" s="56"/>
    </row>
    <row r="317" spans="2:17" ht="19.5" customHeight="1" x14ac:dyDescent="0.2">
      <c r="B317" s="53" t="s">
        <v>175</v>
      </c>
      <c r="C317" s="54"/>
      <c r="D317" s="54"/>
      <c r="E317" s="54"/>
      <c r="F317" s="55"/>
      <c r="G317" s="54"/>
      <c r="H317" s="54"/>
      <c r="I317" s="31" t="s">
        <v>381</v>
      </c>
      <c r="J317" s="19"/>
      <c r="K317" s="19"/>
      <c r="L317" s="19">
        <f t="shared" si="18"/>
        <v>0</v>
      </c>
      <c r="M317" s="56"/>
      <c r="N317" s="56"/>
      <c r="O317" s="56"/>
      <c r="P317" s="56"/>
      <c r="Q317" s="56" t="s">
        <v>313</v>
      </c>
    </row>
    <row r="318" spans="2:17" ht="19.5" customHeight="1" x14ac:dyDescent="0.2">
      <c r="B318" s="53"/>
      <c r="C318" s="54"/>
      <c r="D318" s="54"/>
      <c r="E318" s="54"/>
      <c r="F318" s="55"/>
      <c r="G318" s="54"/>
      <c r="H318" s="54"/>
      <c r="I318" s="31" t="s">
        <v>383</v>
      </c>
      <c r="J318" s="19"/>
      <c r="K318" s="19"/>
      <c r="L318" s="19">
        <f t="shared" si="18"/>
        <v>0</v>
      </c>
      <c r="M318" s="56"/>
      <c r="N318" s="56"/>
      <c r="O318" s="56"/>
      <c r="P318" s="56"/>
      <c r="Q318" s="56"/>
    </row>
    <row r="319" spans="2:17" ht="19.5" customHeight="1" x14ac:dyDescent="0.2">
      <c r="B319" s="53" t="s">
        <v>8</v>
      </c>
      <c r="C319" s="45">
        <f>COUNTA(C299:E318)</f>
        <v>2</v>
      </c>
      <c r="D319" s="47"/>
      <c r="E319" s="47"/>
      <c r="F319" s="61">
        <v>0</v>
      </c>
      <c r="G319" s="63"/>
      <c r="H319" s="64"/>
      <c r="I319" s="31" t="s">
        <v>381</v>
      </c>
      <c r="J319" s="30">
        <f t="shared" ref="J319:L320" si="19">SUM(J299,J301,J303,J305,J307,J309,J311,J313,J315,J317)</f>
        <v>28</v>
      </c>
      <c r="K319" s="30">
        <f t="shared" si="19"/>
        <v>10</v>
      </c>
      <c r="L319" s="30">
        <f t="shared" si="19"/>
        <v>38</v>
      </c>
      <c r="M319" s="45">
        <f>COUNTA(M299:M318)</f>
        <v>0</v>
      </c>
      <c r="N319" s="45">
        <f>COUNTA(N299:N318)</f>
        <v>3</v>
      </c>
      <c r="O319" s="45">
        <f>COUNTA(O299:O318)</f>
        <v>0</v>
      </c>
      <c r="P319" s="45">
        <f>COUNTA(P299:P318)</f>
        <v>0</v>
      </c>
      <c r="Q319" s="45">
        <f>COUNTA(Q299:Q318)</f>
        <v>7</v>
      </c>
    </row>
    <row r="320" spans="2:17" ht="19.5" customHeight="1" x14ac:dyDescent="0.2">
      <c r="B320" s="60"/>
      <c r="C320" s="47"/>
      <c r="D320" s="47"/>
      <c r="E320" s="47"/>
      <c r="F320" s="62"/>
      <c r="G320" s="63"/>
      <c r="H320" s="64"/>
      <c r="I320" s="31" t="s">
        <v>383</v>
      </c>
      <c r="J320" s="32">
        <f t="shared" si="19"/>
        <v>25</v>
      </c>
      <c r="K320" s="32">
        <f t="shared" si="19"/>
        <v>9</v>
      </c>
      <c r="L320" s="32">
        <f t="shared" si="19"/>
        <v>34</v>
      </c>
      <c r="M320" s="47"/>
      <c r="N320" s="47"/>
      <c r="O320" s="47"/>
      <c r="P320" s="47"/>
      <c r="Q320" s="47"/>
    </row>
    <row r="321" spans="2:21" ht="19.5" customHeight="1" x14ac:dyDescent="0.2">
      <c r="B321" s="37"/>
      <c r="C321" s="38"/>
      <c r="D321" s="38"/>
      <c r="E321" s="38"/>
      <c r="F321" s="38"/>
      <c r="G321" s="15"/>
      <c r="H321" s="18"/>
      <c r="I321" s="29"/>
      <c r="J321" s="8"/>
      <c r="K321" s="8"/>
      <c r="L321" s="8"/>
      <c r="M321" s="38"/>
      <c r="N321" s="38"/>
      <c r="O321" s="38"/>
      <c r="P321" s="38"/>
      <c r="Q321" s="38"/>
    </row>
    <row r="322" spans="2:21" ht="19.5" customHeight="1" x14ac:dyDescent="0.2">
      <c r="B322" s="90" t="s">
        <v>79</v>
      </c>
      <c r="C322" s="91"/>
    </row>
    <row r="323" spans="2:21" s="9" customFormat="1" ht="19.5" customHeight="1" x14ac:dyDescent="0.2">
      <c r="B323" s="53" t="s">
        <v>0</v>
      </c>
      <c r="C323" s="53" t="s">
        <v>1</v>
      </c>
      <c r="D323" s="60"/>
      <c r="E323" s="60"/>
      <c r="F323" s="53" t="s">
        <v>2</v>
      </c>
      <c r="G323" s="66" t="s">
        <v>13</v>
      </c>
      <c r="H323" s="53" t="s">
        <v>14</v>
      </c>
      <c r="I323" s="53" t="s">
        <v>3</v>
      </c>
      <c r="J323" s="53"/>
      <c r="K323" s="53"/>
      <c r="L323" s="53"/>
      <c r="M323" s="53" t="s">
        <v>4</v>
      </c>
      <c r="N323" s="53"/>
      <c r="O323" s="53" t="s">
        <v>5</v>
      </c>
      <c r="P323" s="53"/>
      <c r="Q323" s="53"/>
    </row>
    <row r="324" spans="2:21" s="9" customFormat="1" ht="19.5" customHeight="1" x14ac:dyDescent="0.2">
      <c r="B324" s="65"/>
      <c r="C324" s="53"/>
      <c r="D324" s="60"/>
      <c r="E324" s="60"/>
      <c r="F324" s="53"/>
      <c r="G324" s="66"/>
      <c r="H324" s="53"/>
      <c r="I324" s="36" t="s">
        <v>12</v>
      </c>
      <c r="J324" s="36" t="s">
        <v>6</v>
      </c>
      <c r="K324" s="36" t="s">
        <v>7</v>
      </c>
      <c r="L324" s="36" t="s">
        <v>8</v>
      </c>
      <c r="M324" s="36" t="s">
        <v>9</v>
      </c>
      <c r="N324" s="36" t="s">
        <v>10</v>
      </c>
      <c r="O324" s="36" t="s">
        <v>9</v>
      </c>
      <c r="P324" s="36" t="s">
        <v>11</v>
      </c>
      <c r="Q324" s="36" t="s">
        <v>10</v>
      </c>
    </row>
    <row r="325" spans="2:21" ht="19.5" customHeight="1" x14ac:dyDescent="0.2">
      <c r="B325" s="57" t="s">
        <v>176</v>
      </c>
      <c r="C325" s="54"/>
      <c r="D325" s="54"/>
      <c r="E325" s="54"/>
      <c r="F325" s="55"/>
      <c r="G325" s="54"/>
      <c r="H325" s="54"/>
      <c r="I325" s="31" t="s">
        <v>381</v>
      </c>
      <c r="J325" s="19">
        <v>41</v>
      </c>
      <c r="K325" s="19">
        <v>80</v>
      </c>
      <c r="L325" s="19">
        <f t="shared" ref="L325:L360" si="20">J325+K325</f>
        <v>121</v>
      </c>
      <c r="M325" s="56"/>
      <c r="N325" s="56"/>
      <c r="O325" s="56"/>
      <c r="P325" s="56"/>
      <c r="Q325" s="45"/>
      <c r="R325" s="58"/>
      <c r="S325" s="59"/>
      <c r="T325" s="59"/>
      <c r="U325" s="59"/>
    </row>
    <row r="326" spans="2:21" ht="19.5" customHeight="1" x14ac:dyDescent="0.2">
      <c r="B326" s="57"/>
      <c r="C326" s="54"/>
      <c r="D326" s="54"/>
      <c r="E326" s="54"/>
      <c r="F326" s="55"/>
      <c r="G326" s="54"/>
      <c r="H326" s="54"/>
      <c r="I326" s="31" t="s">
        <v>383</v>
      </c>
      <c r="J326" s="19"/>
      <c r="K326" s="19"/>
      <c r="L326" s="19">
        <f t="shared" si="20"/>
        <v>0</v>
      </c>
      <c r="M326" s="56"/>
      <c r="N326" s="56"/>
      <c r="O326" s="56"/>
      <c r="P326" s="56"/>
      <c r="Q326" s="45"/>
      <c r="R326" s="58"/>
      <c r="S326" s="59"/>
      <c r="T326" s="59"/>
      <c r="U326" s="59"/>
    </row>
    <row r="327" spans="2:21" ht="19.5" customHeight="1" x14ac:dyDescent="0.2">
      <c r="B327" s="53" t="s">
        <v>177</v>
      </c>
      <c r="C327" s="54"/>
      <c r="D327" s="54"/>
      <c r="E327" s="54"/>
      <c r="F327" s="55"/>
      <c r="G327" s="54"/>
      <c r="H327" s="54"/>
      <c r="I327" s="31" t="s">
        <v>381</v>
      </c>
      <c r="J327" s="19"/>
      <c r="K327" s="19"/>
      <c r="L327" s="19">
        <f t="shared" si="20"/>
        <v>0</v>
      </c>
      <c r="M327" s="56"/>
      <c r="N327" s="56"/>
      <c r="O327" s="56"/>
      <c r="P327" s="56"/>
      <c r="Q327" s="45" t="s">
        <v>239</v>
      </c>
    </row>
    <row r="328" spans="2:21" ht="19.5" customHeight="1" x14ac:dyDescent="0.2">
      <c r="B328" s="53"/>
      <c r="C328" s="54"/>
      <c r="D328" s="54"/>
      <c r="E328" s="54"/>
      <c r="F328" s="55"/>
      <c r="G328" s="54"/>
      <c r="H328" s="54"/>
      <c r="I328" s="31" t="s">
        <v>383</v>
      </c>
      <c r="J328" s="19"/>
      <c r="K328" s="19"/>
      <c r="L328" s="19">
        <f t="shared" si="20"/>
        <v>0</v>
      </c>
      <c r="M328" s="56"/>
      <c r="N328" s="56"/>
      <c r="O328" s="56"/>
      <c r="P328" s="56"/>
      <c r="Q328" s="45"/>
    </row>
    <row r="329" spans="2:21" ht="19.5" customHeight="1" x14ac:dyDescent="0.2">
      <c r="B329" s="53" t="s">
        <v>178</v>
      </c>
      <c r="C329" s="54"/>
      <c r="D329" s="54"/>
      <c r="E329" s="54"/>
      <c r="F329" s="55"/>
      <c r="G329" s="54"/>
      <c r="H329" s="54"/>
      <c r="I329" s="31" t="s">
        <v>381</v>
      </c>
      <c r="J329" s="19"/>
      <c r="K329" s="19"/>
      <c r="L329" s="19">
        <f t="shared" si="20"/>
        <v>0</v>
      </c>
      <c r="M329" s="56"/>
      <c r="N329" s="56"/>
      <c r="O329" s="56"/>
      <c r="P329" s="56"/>
      <c r="Q329" s="45" t="s">
        <v>239</v>
      </c>
    </row>
    <row r="330" spans="2:21" ht="19.5" customHeight="1" x14ac:dyDescent="0.2">
      <c r="B330" s="53"/>
      <c r="C330" s="54"/>
      <c r="D330" s="54"/>
      <c r="E330" s="54"/>
      <c r="F330" s="55"/>
      <c r="G330" s="54"/>
      <c r="H330" s="54"/>
      <c r="I330" s="31" t="s">
        <v>383</v>
      </c>
      <c r="J330" s="19"/>
      <c r="K330" s="19"/>
      <c r="L330" s="19">
        <f t="shared" si="20"/>
        <v>0</v>
      </c>
      <c r="M330" s="56"/>
      <c r="N330" s="56"/>
      <c r="O330" s="56"/>
      <c r="P330" s="56"/>
      <c r="Q330" s="45"/>
    </row>
    <row r="331" spans="2:21" ht="19.5" customHeight="1" x14ac:dyDescent="0.2">
      <c r="B331" s="53" t="s">
        <v>192</v>
      </c>
      <c r="C331" s="54" t="s">
        <v>410</v>
      </c>
      <c r="D331" s="54"/>
      <c r="E331" s="54"/>
      <c r="F331" s="55" t="s">
        <v>329</v>
      </c>
      <c r="G331" s="54" t="s">
        <v>330</v>
      </c>
      <c r="H331" s="54" t="s">
        <v>331</v>
      </c>
      <c r="I331" s="31" t="s">
        <v>381</v>
      </c>
      <c r="J331" s="19">
        <v>5</v>
      </c>
      <c r="K331" s="19">
        <v>4</v>
      </c>
      <c r="L331" s="19">
        <f>J331+K331</f>
        <v>9</v>
      </c>
      <c r="M331" s="56"/>
      <c r="N331" s="56" t="s">
        <v>321</v>
      </c>
      <c r="O331" s="56"/>
      <c r="P331" s="56"/>
      <c r="Q331" s="45"/>
    </row>
    <row r="332" spans="2:21" ht="19.5" customHeight="1" x14ac:dyDescent="0.2">
      <c r="B332" s="53"/>
      <c r="C332" s="54"/>
      <c r="D332" s="54"/>
      <c r="E332" s="54"/>
      <c r="F332" s="55"/>
      <c r="G332" s="54"/>
      <c r="H332" s="54"/>
      <c r="I332" s="31" t="s">
        <v>383</v>
      </c>
      <c r="J332" s="19">
        <v>5</v>
      </c>
      <c r="K332" s="19">
        <v>4</v>
      </c>
      <c r="L332" s="19">
        <f>J332+K332</f>
        <v>9</v>
      </c>
      <c r="M332" s="56"/>
      <c r="N332" s="56"/>
      <c r="O332" s="56"/>
      <c r="P332" s="56"/>
      <c r="Q332" s="45"/>
    </row>
    <row r="333" spans="2:21" ht="19.5" customHeight="1" x14ac:dyDescent="0.2">
      <c r="B333" s="53" t="s">
        <v>179</v>
      </c>
      <c r="C333" s="54"/>
      <c r="D333" s="54"/>
      <c r="E333" s="54"/>
      <c r="F333" s="55"/>
      <c r="G333" s="54"/>
      <c r="H333" s="54"/>
      <c r="I333" s="31" t="s">
        <v>381</v>
      </c>
      <c r="J333" s="19"/>
      <c r="K333" s="19"/>
      <c r="L333" s="19">
        <f t="shared" si="20"/>
        <v>0</v>
      </c>
      <c r="M333" s="56"/>
      <c r="N333" s="56"/>
      <c r="O333" s="56"/>
      <c r="P333" s="56"/>
      <c r="Q333" s="45" t="s">
        <v>321</v>
      </c>
    </row>
    <row r="334" spans="2:21" ht="19.5" customHeight="1" x14ac:dyDescent="0.2">
      <c r="B334" s="53"/>
      <c r="C334" s="54"/>
      <c r="D334" s="54"/>
      <c r="E334" s="54"/>
      <c r="F334" s="55"/>
      <c r="G334" s="54"/>
      <c r="H334" s="54"/>
      <c r="I334" s="31" t="s">
        <v>383</v>
      </c>
      <c r="J334" s="19"/>
      <c r="K334" s="19"/>
      <c r="L334" s="19">
        <f t="shared" si="20"/>
        <v>0</v>
      </c>
      <c r="M334" s="56"/>
      <c r="N334" s="56"/>
      <c r="O334" s="56"/>
      <c r="P334" s="56"/>
      <c r="Q334" s="45"/>
    </row>
    <row r="335" spans="2:21" ht="19.5" customHeight="1" x14ac:dyDescent="0.2">
      <c r="B335" s="53" t="s">
        <v>180</v>
      </c>
      <c r="C335" s="54"/>
      <c r="D335" s="54"/>
      <c r="E335" s="54"/>
      <c r="F335" s="55"/>
      <c r="G335" s="54"/>
      <c r="H335" s="54"/>
      <c r="I335" s="31" t="s">
        <v>381</v>
      </c>
      <c r="J335" s="19"/>
      <c r="K335" s="19"/>
      <c r="L335" s="19">
        <f t="shared" si="20"/>
        <v>0</v>
      </c>
      <c r="M335" s="56"/>
      <c r="N335" s="56"/>
      <c r="O335" s="56"/>
      <c r="P335" s="56"/>
      <c r="Q335" s="45" t="s">
        <v>239</v>
      </c>
    </row>
    <row r="336" spans="2:21" ht="19.5" customHeight="1" x14ac:dyDescent="0.2">
      <c r="B336" s="53"/>
      <c r="C336" s="54"/>
      <c r="D336" s="54"/>
      <c r="E336" s="54"/>
      <c r="F336" s="55"/>
      <c r="G336" s="54"/>
      <c r="H336" s="54"/>
      <c r="I336" s="31" t="s">
        <v>383</v>
      </c>
      <c r="J336" s="19"/>
      <c r="K336" s="19"/>
      <c r="L336" s="19">
        <f t="shared" si="20"/>
        <v>0</v>
      </c>
      <c r="M336" s="56"/>
      <c r="N336" s="56"/>
      <c r="O336" s="56"/>
      <c r="P336" s="56"/>
      <c r="Q336" s="45"/>
    </row>
    <row r="337" spans="2:21" ht="19.5" customHeight="1" x14ac:dyDescent="0.2">
      <c r="B337" s="53" t="s">
        <v>181</v>
      </c>
      <c r="C337" s="54"/>
      <c r="D337" s="54"/>
      <c r="E337" s="54"/>
      <c r="F337" s="55"/>
      <c r="G337" s="54"/>
      <c r="H337" s="54"/>
      <c r="I337" s="31" t="s">
        <v>381</v>
      </c>
      <c r="J337" s="19"/>
      <c r="K337" s="19"/>
      <c r="L337" s="19">
        <f t="shared" si="20"/>
        <v>0</v>
      </c>
      <c r="M337" s="56"/>
      <c r="N337" s="56"/>
      <c r="O337" s="56"/>
      <c r="P337" s="56"/>
      <c r="Q337" s="45" t="s">
        <v>239</v>
      </c>
    </row>
    <row r="338" spans="2:21" ht="19.5" customHeight="1" x14ac:dyDescent="0.2">
      <c r="B338" s="53"/>
      <c r="C338" s="54"/>
      <c r="D338" s="54"/>
      <c r="E338" s="54"/>
      <c r="F338" s="55"/>
      <c r="G338" s="54"/>
      <c r="H338" s="54"/>
      <c r="I338" s="31" t="s">
        <v>383</v>
      </c>
      <c r="J338" s="19"/>
      <c r="K338" s="19"/>
      <c r="L338" s="19">
        <f t="shared" si="20"/>
        <v>0</v>
      </c>
      <c r="M338" s="56"/>
      <c r="N338" s="56"/>
      <c r="O338" s="56"/>
      <c r="P338" s="56"/>
      <c r="Q338" s="45"/>
    </row>
    <row r="339" spans="2:21" ht="19.5" customHeight="1" x14ac:dyDescent="0.2">
      <c r="B339" s="53" t="s">
        <v>182</v>
      </c>
      <c r="C339" s="54"/>
      <c r="D339" s="54"/>
      <c r="E339" s="54"/>
      <c r="F339" s="55"/>
      <c r="G339" s="54"/>
      <c r="H339" s="54"/>
      <c r="I339" s="31" t="s">
        <v>381</v>
      </c>
      <c r="J339" s="19"/>
      <c r="K339" s="19"/>
      <c r="L339" s="19">
        <f t="shared" si="20"/>
        <v>0</v>
      </c>
      <c r="M339" s="56"/>
      <c r="N339" s="56"/>
      <c r="O339" s="56"/>
      <c r="P339" s="56"/>
      <c r="Q339" s="45" t="s">
        <v>239</v>
      </c>
    </row>
    <row r="340" spans="2:21" ht="19.5" customHeight="1" x14ac:dyDescent="0.2">
      <c r="B340" s="53"/>
      <c r="C340" s="54"/>
      <c r="D340" s="54"/>
      <c r="E340" s="54"/>
      <c r="F340" s="55"/>
      <c r="G340" s="54"/>
      <c r="H340" s="54"/>
      <c r="I340" s="31" t="s">
        <v>383</v>
      </c>
      <c r="J340" s="19"/>
      <c r="K340" s="19"/>
      <c r="L340" s="19">
        <f t="shared" si="20"/>
        <v>0</v>
      </c>
      <c r="M340" s="56"/>
      <c r="N340" s="56"/>
      <c r="O340" s="56"/>
      <c r="P340" s="56"/>
      <c r="Q340" s="45"/>
    </row>
    <row r="341" spans="2:21" ht="19.5" customHeight="1" x14ac:dyDescent="0.2">
      <c r="B341" s="53" t="s">
        <v>183</v>
      </c>
      <c r="C341" s="54"/>
      <c r="D341" s="54"/>
      <c r="E341" s="54"/>
      <c r="F341" s="55"/>
      <c r="G341" s="54"/>
      <c r="H341" s="54"/>
      <c r="I341" s="31" t="s">
        <v>381</v>
      </c>
      <c r="J341" s="19"/>
      <c r="K341" s="19"/>
      <c r="L341" s="19">
        <f t="shared" si="20"/>
        <v>0</v>
      </c>
      <c r="M341" s="56"/>
      <c r="N341" s="56"/>
      <c r="O341" s="56"/>
      <c r="P341" s="56"/>
      <c r="Q341" s="45" t="s">
        <v>239</v>
      </c>
    </row>
    <row r="342" spans="2:21" ht="19.5" customHeight="1" x14ac:dyDescent="0.2">
      <c r="B342" s="53"/>
      <c r="C342" s="54"/>
      <c r="D342" s="54"/>
      <c r="E342" s="54"/>
      <c r="F342" s="55"/>
      <c r="G342" s="54"/>
      <c r="H342" s="54"/>
      <c r="I342" s="31" t="s">
        <v>383</v>
      </c>
      <c r="J342" s="19"/>
      <c r="K342" s="19"/>
      <c r="L342" s="19">
        <f t="shared" si="20"/>
        <v>0</v>
      </c>
      <c r="M342" s="56"/>
      <c r="N342" s="56"/>
      <c r="O342" s="56"/>
      <c r="P342" s="56"/>
      <c r="Q342" s="45"/>
    </row>
    <row r="343" spans="2:21" ht="19.5" customHeight="1" x14ac:dyDescent="0.2">
      <c r="B343" s="53" t="s">
        <v>184</v>
      </c>
      <c r="C343" s="54"/>
      <c r="D343" s="54"/>
      <c r="E343" s="54"/>
      <c r="F343" s="55"/>
      <c r="G343" s="54"/>
      <c r="H343" s="54"/>
      <c r="I343" s="31" t="s">
        <v>381</v>
      </c>
      <c r="J343" s="19"/>
      <c r="K343" s="19"/>
      <c r="L343" s="19">
        <f t="shared" si="20"/>
        <v>0</v>
      </c>
      <c r="M343" s="56"/>
      <c r="N343" s="56"/>
      <c r="O343" s="56"/>
      <c r="P343" s="56"/>
      <c r="Q343" s="45" t="s">
        <v>239</v>
      </c>
    </row>
    <row r="344" spans="2:21" ht="19.5" customHeight="1" x14ac:dyDescent="0.2">
      <c r="B344" s="53"/>
      <c r="C344" s="54"/>
      <c r="D344" s="54"/>
      <c r="E344" s="54"/>
      <c r="F344" s="55"/>
      <c r="G344" s="54"/>
      <c r="H344" s="54"/>
      <c r="I344" s="31" t="s">
        <v>383</v>
      </c>
      <c r="J344" s="19"/>
      <c r="K344" s="19"/>
      <c r="L344" s="19">
        <f t="shared" si="20"/>
        <v>0</v>
      </c>
      <c r="M344" s="56"/>
      <c r="N344" s="56"/>
      <c r="O344" s="56"/>
      <c r="P344" s="56"/>
      <c r="Q344" s="45"/>
    </row>
    <row r="345" spans="2:21" ht="19.5" customHeight="1" x14ac:dyDescent="0.2">
      <c r="B345" s="53" t="s">
        <v>185</v>
      </c>
      <c r="C345" s="54"/>
      <c r="D345" s="54"/>
      <c r="E345" s="54"/>
      <c r="F345" s="55"/>
      <c r="G345" s="54"/>
      <c r="H345" s="54"/>
      <c r="I345" s="31" t="s">
        <v>381</v>
      </c>
      <c r="J345" s="19"/>
      <c r="K345" s="19"/>
      <c r="L345" s="19">
        <f t="shared" si="20"/>
        <v>0</v>
      </c>
      <c r="M345" s="56"/>
      <c r="N345" s="56"/>
      <c r="O345" s="56"/>
      <c r="P345" s="56"/>
      <c r="Q345" s="45" t="s">
        <v>239</v>
      </c>
    </row>
    <row r="346" spans="2:21" ht="19.5" customHeight="1" x14ac:dyDescent="0.2">
      <c r="B346" s="53"/>
      <c r="C346" s="54"/>
      <c r="D346" s="54"/>
      <c r="E346" s="54"/>
      <c r="F346" s="55"/>
      <c r="G346" s="54"/>
      <c r="H346" s="54"/>
      <c r="I346" s="31" t="s">
        <v>383</v>
      </c>
      <c r="J346" s="19"/>
      <c r="K346" s="19"/>
      <c r="L346" s="19">
        <f t="shared" si="20"/>
        <v>0</v>
      </c>
      <c r="M346" s="56"/>
      <c r="N346" s="56"/>
      <c r="O346" s="56"/>
      <c r="P346" s="56"/>
      <c r="Q346" s="45"/>
    </row>
    <row r="347" spans="2:21" ht="19.5" customHeight="1" x14ac:dyDescent="0.2">
      <c r="B347" s="53" t="s">
        <v>186</v>
      </c>
      <c r="C347" s="54"/>
      <c r="D347" s="54"/>
      <c r="E347" s="54"/>
      <c r="F347" s="55"/>
      <c r="G347" s="54"/>
      <c r="H347" s="54"/>
      <c r="I347" s="31" t="s">
        <v>381</v>
      </c>
      <c r="J347" s="19"/>
      <c r="K347" s="19"/>
      <c r="L347" s="19">
        <f t="shared" si="20"/>
        <v>0</v>
      </c>
      <c r="M347" s="56"/>
      <c r="N347" s="56"/>
      <c r="O347" s="56"/>
      <c r="P347" s="56"/>
      <c r="Q347" s="45" t="s">
        <v>239</v>
      </c>
    </row>
    <row r="348" spans="2:21" ht="19.5" customHeight="1" x14ac:dyDescent="0.2">
      <c r="B348" s="53"/>
      <c r="C348" s="54"/>
      <c r="D348" s="54"/>
      <c r="E348" s="54"/>
      <c r="F348" s="55"/>
      <c r="G348" s="54"/>
      <c r="H348" s="54"/>
      <c r="I348" s="31" t="s">
        <v>383</v>
      </c>
      <c r="J348" s="19"/>
      <c r="K348" s="19"/>
      <c r="L348" s="19">
        <f t="shared" si="20"/>
        <v>0</v>
      </c>
      <c r="M348" s="56"/>
      <c r="N348" s="56"/>
      <c r="O348" s="56"/>
      <c r="P348" s="56"/>
      <c r="Q348" s="45"/>
    </row>
    <row r="349" spans="2:21" ht="19.5" customHeight="1" x14ac:dyDescent="0.2">
      <c r="B349" s="57" t="s">
        <v>187</v>
      </c>
      <c r="C349" s="54"/>
      <c r="D349" s="54"/>
      <c r="E349" s="54"/>
      <c r="F349" s="55"/>
      <c r="G349" s="54"/>
      <c r="H349" s="54"/>
      <c r="I349" s="31" t="s">
        <v>381</v>
      </c>
      <c r="J349" s="19">
        <v>18</v>
      </c>
      <c r="K349" s="19">
        <v>11</v>
      </c>
      <c r="L349" s="19">
        <f t="shared" si="20"/>
        <v>29</v>
      </c>
      <c r="M349" s="56"/>
      <c r="N349" s="56"/>
      <c r="O349" s="56"/>
      <c r="P349" s="56"/>
      <c r="Q349" s="45"/>
      <c r="R349" s="58"/>
      <c r="S349" s="59"/>
      <c r="T349" s="59"/>
      <c r="U349" s="59"/>
    </row>
    <row r="350" spans="2:21" ht="19.5" customHeight="1" x14ac:dyDescent="0.2">
      <c r="B350" s="57"/>
      <c r="C350" s="54"/>
      <c r="D350" s="54"/>
      <c r="E350" s="54"/>
      <c r="F350" s="55"/>
      <c r="G350" s="54"/>
      <c r="H350" s="54"/>
      <c r="I350" s="31" t="s">
        <v>383</v>
      </c>
      <c r="J350" s="19"/>
      <c r="K350" s="19"/>
      <c r="L350" s="19">
        <f t="shared" si="20"/>
        <v>0</v>
      </c>
      <c r="M350" s="56"/>
      <c r="N350" s="56"/>
      <c r="O350" s="56"/>
      <c r="P350" s="56"/>
      <c r="Q350" s="45"/>
      <c r="R350" s="58"/>
      <c r="S350" s="59"/>
      <c r="T350" s="59"/>
      <c r="U350" s="59"/>
    </row>
    <row r="351" spans="2:21" ht="19.5" customHeight="1" x14ac:dyDescent="0.2">
      <c r="B351" s="53" t="s">
        <v>188</v>
      </c>
      <c r="C351" s="54"/>
      <c r="D351" s="54"/>
      <c r="E351" s="54"/>
      <c r="F351" s="55"/>
      <c r="G351" s="54"/>
      <c r="H351" s="54"/>
      <c r="I351" s="31" t="s">
        <v>381</v>
      </c>
      <c r="J351" s="19"/>
      <c r="K351" s="19"/>
      <c r="L351" s="19">
        <f t="shared" si="20"/>
        <v>0</v>
      </c>
      <c r="M351" s="56"/>
      <c r="N351" s="56"/>
      <c r="O351" s="56"/>
      <c r="P351" s="56"/>
      <c r="Q351" s="45" t="s">
        <v>239</v>
      </c>
    </row>
    <row r="352" spans="2:21" ht="19.5" customHeight="1" x14ac:dyDescent="0.2">
      <c r="B352" s="53"/>
      <c r="C352" s="54"/>
      <c r="D352" s="54"/>
      <c r="E352" s="54"/>
      <c r="F352" s="55"/>
      <c r="G352" s="54"/>
      <c r="H352" s="54"/>
      <c r="I352" s="31" t="s">
        <v>383</v>
      </c>
      <c r="J352" s="19"/>
      <c r="K352" s="19"/>
      <c r="L352" s="19">
        <f t="shared" si="20"/>
        <v>0</v>
      </c>
      <c r="M352" s="56"/>
      <c r="N352" s="56"/>
      <c r="O352" s="56"/>
      <c r="P352" s="56"/>
      <c r="Q352" s="45"/>
    </row>
    <row r="353" spans="2:17" ht="19.5" customHeight="1" x14ac:dyDescent="0.2">
      <c r="B353" s="53" t="s">
        <v>189</v>
      </c>
      <c r="C353" s="54"/>
      <c r="D353" s="54"/>
      <c r="E353" s="54"/>
      <c r="F353" s="55"/>
      <c r="G353" s="54"/>
      <c r="H353" s="54"/>
      <c r="I353" s="31" t="s">
        <v>381</v>
      </c>
      <c r="J353" s="19"/>
      <c r="K353" s="19"/>
      <c r="L353" s="19">
        <f t="shared" si="20"/>
        <v>0</v>
      </c>
      <c r="M353" s="56"/>
      <c r="N353" s="56"/>
      <c r="O353" s="56"/>
      <c r="P353" s="56"/>
      <c r="Q353" s="45" t="s">
        <v>239</v>
      </c>
    </row>
    <row r="354" spans="2:17" ht="19.5" customHeight="1" x14ac:dyDescent="0.2">
      <c r="B354" s="53"/>
      <c r="C354" s="54"/>
      <c r="D354" s="54"/>
      <c r="E354" s="54"/>
      <c r="F354" s="55"/>
      <c r="G354" s="54"/>
      <c r="H354" s="54"/>
      <c r="I354" s="31" t="s">
        <v>383</v>
      </c>
      <c r="J354" s="19"/>
      <c r="K354" s="19"/>
      <c r="L354" s="19">
        <f t="shared" si="20"/>
        <v>0</v>
      </c>
      <c r="M354" s="56"/>
      <c r="N354" s="56"/>
      <c r="O354" s="56"/>
      <c r="P354" s="56"/>
      <c r="Q354" s="45"/>
    </row>
    <row r="355" spans="2:17" ht="19.5" customHeight="1" x14ac:dyDescent="0.2">
      <c r="B355" s="53" t="s">
        <v>30</v>
      </c>
      <c r="C355" s="54" t="s">
        <v>335</v>
      </c>
      <c r="D355" s="54"/>
      <c r="E355" s="54"/>
      <c r="F355" s="55" t="s">
        <v>336</v>
      </c>
      <c r="G355" s="54" t="s">
        <v>337</v>
      </c>
      <c r="H355" s="54" t="s">
        <v>333</v>
      </c>
      <c r="I355" s="31" t="s">
        <v>381</v>
      </c>
      <c r="J355" s="19">
        <v>9</v>
      </c>
      <c r="K355" s="19">
        <v>7</v>
      </c>
      <c r="L355" s="19">
        <f t="shared" si="20"/>
        <v>16</v>
      </c>
      <c r="M355" s="56"/>
      <c r="N355" s="56" t="s">
        <v>332</v>
      </c>
      <c r="O355" s="56"/>
      <c r="P355" s="56"/>
      <c r="Q355" s="45"/>
    </row>
    <row r="356" spans="2:17" ht="19.5" customHeight="1" x14ac:dyDescent="0.2">
      <c r="B356" s="53"/>
      <c r="C356" s="54"/>
      <c r="D356" s="54"/>
      <c r="E356" s="54"/>
      <c r="F356" s="55"/>
      <c r="G356" s="54"/>
      <c r="H356" s="54"/>
      <c r="I356" s="31" t="s">
        <v>383</v>
      </c>
      <c r="J356" s="19">
        <v>8</v>
      </c>
      <c r="K356" s="19">
        <v>7</v>
      </c>
      <c r="L356" s="19">
        <f t="shared" si="20"/>
        <v>15</v>
      </c>
      <c r="M356" s="56"/>
      <c r="N356" s="56"/>
      <c r="O356" s="56"/>
      <c r="P356" s="56"/>
      <c r="Q356" s="45"/>
    </row>
    <row r="357" spans="2:17" ht="19.5" customHeight="1" x14ac:dyDescent="0.2">
      <c r="B357" s="53" t="s">
        <v>191</v>
      </c>
      <c r="C357" s="54"/>
      <c r="D357" s="54"/>
      <c r="E357" s="54"/>
      <c r="F357" s="55"/>
      <c r="G357" s="54"/>
      <c r="H357" s="54"/>
      <c r="I357" s="31" t="s">
        <v>381</v>
      </c>
      <c r="J357" s="19"/>
      <c r="K357" s="19"/>
      <c r="L357" s="19">
        <f>J357+K357</f>
        <v>0</v>
      </c>
      <c r="M357" s="56"/>
      <c r="N357" s="56"/>
      <c r="O357" s="56"/>
      <c r="P357" s="56"/>
      <c r="Q357" s="45" t="s">
        <v>239</v>
      </c>
    </row>
    <row r="358" spans="2:17" ht="19.5" customHeight="1" x14ac:dyDescent="0.2">
      <c r="B358" s="53"/>
      <c r="C358" s="54"/>
      <c r="D358" s="54"/>
      <c r="E358" s="54"/>
      <c r="F358" s="55"/>
      <c r="G358" s="54"/>
      <c r="H358" s="54"/>
      <c r="I358" s="31" t="s">
        <v>383</v>
      </c>
      <c r="J358" s="19"/>
      <c r="K358" s="19"/>
      <c r="L358" s="19">
        <f>J358+K358</f>
        <v>0</v>
      </c>
      <c r="M358" s="56"/>
      <c r="N358" s="56"/>
      <c r="O358" s="56"/>
      <c r="P358" s="56"/>
      <c r="Q358" s="45"/>
    </row>
    <row r="359" spans="2:17" ht="19.5" customHeight="1" x14ac:dyDescent="0.2">
      <c r="B359" s="53" t="s">
        <v>190</v>
      </c>
      <c r="C359" s="54"/>
      <c r="D359" s="54"/>
      <c r="E359" s="54"/>
      <c r="F359" s="55"/>
      <c r="G359" s="54"/>
      <c r="H359" s="54"/>
      <c r="I359" s="31" t="s">
        <v>381</v>
      </c>
      <c r="J359" s="19"/>
      <c r="K359" s="19"/>
      <c r="L359" s="19">
        <f t="shared" si="20"/>
        <v>0</v>
      </c>
      <c r="M359" s="56"/>
      <c r="N359" s="56"/>
      <c r="O359" s="56"/>
      <c r="P359" s="56"/>
      <c r="Q359" s="45" t="s">
        <v>239</v>
      </c>
    </row>
    <row r="360" spans="2:17" ht="19.5" customHeight="1" x14ac:dyDescent="0.2">
      <c r="B360" s="53"/>
      <c r="C360" s="54"/>
      <c r="D360" s="54"/>
      <c r="E360" s="54"/>
      <c r="F360" s="55"/>
      <c r="G360" s="54"/>
      <c r="H360" s="54"/>
      <c r="I360" s="31" t="s">
        <v>383</v>
      </c>
      <c r="J360" s="19"/>
      <c r="K360" s="19"/>
      <c r="L360" s="19">
        <f t="shared" si="20"/>
        <v>0</v>
      </c>
      <c r="M360" s="56"/>
      <c r="N360" s="56"/>
      <c r="O360" s="56"/>
      <c r="P360" s="56"/>
      <c r="Q360" s="45"/>
    </row>
    <row r="361" spans="2:17" ht="19.5" customHeight="1" x14ac:dyDescent="0.2">
      <c r="B361" s="53" t="s">
        <v>8</v>
      </c>
      <c r="C361" s="45">
        <f>COUNTA(C325:E360)</f>
        <v>2</v>
      </c>
      <c r="D361" s="47"/>
      <c r="E361" s="47"/>
      <c r="F361" s="61">
        <v>0</v>
      </c>
      <c r="G361" s="63"/>
      <c r="H361" s="64"/>
      <c r="I361" s="31" t="s">
        <v>381</v>
      </c>
      <c r="J361" s="30">
        <f t="shared" ref="J361:L362" si="21">SUM(J325,J327,J329,J333,J335,J337,J339,J341,J343,J345,J347,J349,J351,J353,J355,J359,J357,J331)</f>
        <v>73</v>
      </c>
      <c r="K361" s="30">
        <f t="shared" si="21"/>
        <v>102</v>
      </c>
      <c r="L361" s="30">
        <f t="shared" si="21"/>
        <v>175</v>
      </c>
      <c r="M361" s="45">
        <f>COUNTA(M325:M360)</f>
        <v>0</v>
      </c>
      <c r="N361" s="45">
        <f>COUNTA(N325:N360)</f>
        <v>2</v>
      </c>
      <c r="O361" s="45">
        <f>COUNTA(O325:O360)</f>
        <v>0</v>
      </c>
      <c r="P361" s="45">
        <f>COUNTA(P325:P360)</f>
        <v>0</v>
      </c>
      <c r="Q361" s="45">
        <f>COUNTA(Q325:Q360)</f>
        <v>14</v>
      </c>
    </row>
    <row r="362" spans="2:17" ht="19.5" customHeight="1" x14ac:dyDescent="0.2">
      <c r="B362" s="60"/>
      <c r="C362" s="47"/>
      <c r="D362" s="47"/>
      <c r="E362" s="47"/>
      <c r="F362" s="62"/>
      <c r="G362" s="63"/>
      <c r="H362" s="64"/>
      <c r="I362" s="31" t="s">
        <v>383</v>
      </c>
      <c r="J362" s="30">
        <f t="shared" si="21"/>
        <v>13</v>
      </c>
      <c r="K362" s="30">
        <f t="shared" si="21"/>
        <v>11</v>
      </c>
      <c r="L362" s="30">
        <f t="shared" si="21"/>
        <v>24</v>
      </c>
      <c r="M362" s="47"/>
      <c r="N362" s="47"/>
      <c r="O362" s="47"/>
      <c r="P362" s="47"/>
      <c r="Q362" s="47"/>
    </row>
    <row r="363" spans="2:17" ht="19.5" customHeight="1" x14ac:dyDescent="0.2">
      <c r="B363" s="37"/>
      <c r="C363" s="38"/>
      <c r="D363" s="38"/>
      <c r="E363" s="38"/>
      <c r="F363" s="38"/>
      <c r="G363" s="15"/>
      <c r="H363" s="18"/>
      <c r="I363" s="29"/>
      <c r="J363" s="8"/>
      <c r="K363" s="8"/>
      <c r="L363" s="8"/>
      <c r="M363" s="38"/>
      <c r="N363" s="38"/>
      <c r="O363" s="38"/>
      <c r="P363" s="38"/>
      <c r="Q363" s="38"/>
    </row>
    <row r="364" spans="2:17" ht="19.5" customHeight="1" x14ac:dyDescent="0.2">
      <c r="B364" s="90" t="s">
        <v>61</v>
      </c>
      <c r="C364" s="91"/>
    </row>
    <row r="365" spans="2:17" s="9" customFormat="1" ht="19.5" customHeight="1" x14ac:dyDescent="0.2">
      <c r="B365" s="53" t="s">
        <v>0</v>
      </c>
      <c r="C365" s="53" t="s">
        <v>1</v>
      </c>
      <c r="D365" s="60"/>
      <c r="E365" s="60"/>
      <c r="F365" s="53" t="s">
        <v>2</v>
      </c>
      <c r="G365" s="66" t="s">
        <v>13</v>
      </c>
      <c r="H365" s="53" t="s">
        <v>14</v>
      </c>
      <c r="I365" s="53" t="s">
        <v>3</v>
      </c>
      <c r="J365" s="53"/>
      <c r="K365" s="53"/>
      <c r="L365" s="53"/>
      <c r="M365" s="53" t="s">
        <v>4</v>
      </c>
      <c r="N365" s="53"/>
      <c r="O365" s="53" t="s">
        <v>5</v>
      </c>
      <c r="P365" s="53"/>
      <c r="Q365" s="53"/>
    </row>
    <row r="366" spans="2:17" s="9" customFormat="1" ht="19.5" customHeight="1" x14ac:dyDescent="0.2">
      <c r="B366" s="65"/>
      <c r="C366" s="53"/>
      <c r="D366" s="60"/>
      <c r="E366" s="60"/>
      <c r="F366" s="53"/>
      <c r="G366" s="66"/>
      <c r="H366" s="53"/>
      <c r="I366" s="36" t="s">
        <v>12</v>
      </c>
      <c r="J366" s="36" t="s">
        <v>6</v>
      </c>
      <c r="K366" s="36" t="s">
        <v>7</v>
      </c>
      <c r="L366" s="36" t="s">
        <v>8</v>
      </c>
      <c r="M366" s="36" t="s">
        <v>9</v>
      </c>
      <c r="N366" s="36" t="s">
        <v>10</v>
      </c>
      <c r="O366" s="36" t="s">
        <v>9</v>
      </c>
      <c r="P366" s="36" t="s">
        <v>11</v>
      </c>
      <c r="Q366" s="36" t="s">
        <v>10</v>
      </c>
    </row>
    <row r="367" spans="2:17" ht="19.5" customHeight="1" x14ac:dyDescent="0.2">
      <c r="B367" s="53" t="s">
        <v>214</v>
      </c>
      <c r="C367" s="54"/>
      <c r="D367" s="54"/>
      <c r="E367" s="54"/>
      <c r="F367" s="55"/>
      <c r="G367" s="54"/>
      <c r="H367" s="54"/>
      <c r="I367" s="31" t="s">
        <v>381</v>
      </c>
      <c r="J367" s="19"/>
      <c r="K367" s="19"/>
      <c r="L367" s="19">
        <f>J367+K367</f>
        <v>0</v>
      </c>
      <c r="M367" s="56"/>
      <c r="N367" s="56"/>
      <c r="O367" s="56"/>
      <c r="P367" s="56"/>
      <c r="Q367" s="56" t="s">
        <v>377</v>
      </c>
    </row>
    <row r="368" spans="2:17" ht="19.5" customHeight="1" x14ac:dyDescent="0.2">
      <c r="B368" s="53"/>
      <c r="C368" s="54"/>
      <c r="D368" s="54"/>
      <c r="E368" s="54"/>
      <c r="F368" s="55"/>
      <c r="G368" s="54"/>
      <c r="H368" s="54"/>
      <c r="I368" s="31" t="s">
        <v>383</v>
      </c>
      <c r="J368" s="19"/>
      <c r="K368" s="19"/>
      <c r="L368" s="19">
        <f>J368+K368</f>
        <v>0</v>
      </c>
      <c r="M368" s="56"/>
      <c r="N368" s="56"/>
      <c r="O368" s="56"/>
      <c r="P368" s="56"/>
      <c r="Q368" s="56"/>
    </row>
    <row r="369" spans="2:17" ht="19.5" customHeight="1" x14ac:dyDescent="0.2">
      <c r="B369" s="53" t="s">
        <v>199</v>
      </c>
      <c r="C369" s="54" t="s">
        <v>338</v>
      </c>
      <c r="D369" s="54"/>
      <c r="E369" s="54"/>
      <c r="F369" s="55" t="s">
        <v>339</v>
      </c>
      <c r="G369" s="54" t="s">
        <v>247</v>
      </c>
      <c r="H369" s="54" t="s">
        <v>340</v>
      </c>
      <c r="I369" s="31" t="s">
        <v>381</v>
      </c>
      <c r="J369" s="19">
        <v>3</v>
      </c>
      <c r="K369" s="19">
        <v>1</v>
      </c>
      <c r="L369" s="19">
        <f>J369+K369</f>
        <v>4</v>
      </c>
      <c r="M369" s="56"/>
      <c r="N369" s="56" t="s">
        <v>341</v>
      </c>
      <c r="O369" s="56"/>
      <c r="P369" s="56"/>
      <c r="Q369" s="56"/>
    </row>
    <row r="370" spans="2:17" ht="19.5" customHeight="1" x14ac:dyDescent="0.2">
      <c r="B370" s="53"/>
      <c r="C370" s="54"/>
      <c r="D370" s="54"/>
      <c r="E370" s="54"/>
      <c r="F370" s="55"/>
      <c r="G370" s="54"/>
      <c r="H370" s="54"/>
      <c r="I370" s="31" t="s">
        <v>383</v>
      </c>
      <c r="J370" s="19">
        <v>2</v>
      </c>
      <c r="K370" s="19">
        <v>1</v>
      </c>
      <c r="L370" s="19">
        <f>J370+K370</f>
        <v>3</v>
      </c>
      <c r="M370" s="56"/>
      <c r="N370" s="56"/>
      <c r="O370" s="56"/>
      <c r="P370" s="56"/>
      <c r="Q370" s="56"/>
    </row>
    <row r="371" spans="2:17" ht="19.5" customHeight="1" x14ac:dyDescent="0.2">
      <c r="B371" s="53" t="s">
        <v>200</v>
      </c>
      <c r="C371" s="54" t="s">
        <v>411</v>
      </c>
      <c r="D371" s="54"/>
      <c r="E371" s="54"/>
      <c r="F371" s="55" t="s">
        <v>342</v>
      </c>
      <c r="G371" s="54" t="s">
        <v>247</v>
      </c>
      <c r="H371" s="54" t="s">
        <v>343</v>
      </c>
      <c r="I371" s="31" t="s">
        <v>381</v>
      </c>
      <c r="J371" s="19"/>
      <c r="K371" s="19"/>
      <c r="L371" s="19">
        <f t="shared" ref="L371:L400" si="22">J371+K371</f>
        <v>0</v>
      </c>
      <c r="M371" s="56"/>
      <c r="N371" s="56" t="s">
        <v>341</v>
      </c>
      <c r="O371" s="56"/>
      <c r="P371" s="56"/>
      <c r="Q371" s="56" t="s">
        <v>239</v>
      </c>
    </row>
    <row r="372" spans="2:17" ht="19.5" customHeight="1" x14ac:dyDescent="0.2">
      <c r="B372" s="53"/>
      <c r="C372" s="54"/>
      <c r="D372" s="54"/>
      <c r="E372" s="54"/>
      <c r="F372" s="55"/>
      <c r="G372" s="54"/>
      <c r="H372" s="54"/>
      <c r="I372" s="31" t="s">
        <v>383</v>
      </c>
      <c r="J372" s="19"/>
      <c r="K372" s="19"/>
      <c r="L372" s="19">
        <f t="shared" si="22"/>
        <v>0</v>
      </c>
      <c r="M372" s="56"/>
      <c r="N372" s="56"/>
      <c r="O372" s="56"/>
      <c r="P372" s="56"/>
      <c r="Q372" s="56"/>
    </row>
    <row r="373" spans="2:17" ht="19.5" customHeight="1" x14ac:dyDescent="0.2">
      <c r="B373" s="53" t="s">
        <v>201</v>
      </c>
      <c r="C373" s="54"/>
      <c r="D373" s="54"/>
      <c r="E373" s="54"/>
      <c r="F373" s="55"/>
      <c r="G373" s="54"/>
      <c r="H373" s="54"/>
      <c r="I373" s="31" t="s">
        <v>381</v>
      </c>
      <c r="J373" s="19"/>
      <c r="K373" s="19"/>
      <c r="L373" s="19">
        <f t="shared" si="22"/>
        <v>0</v>
      </c>
      <c r="M373" s="56"/>
      <c r="N373" s="56"/>
      <c r="O373" s="56"/>
      <c r="P373" s="56"/>
      <c r="Q373" s="56" t="s">
        <v>334</v>
      </c>
    </row>
    <row r="374" spans="2:17" ht="19.5" customHeight="1" x14ac:dyDescent="0.2">
      <c r="B374" s="53"/>
      <c r="C374" s="54"/>
      <c r="D374" s="54"/>
      <c r="E374" s="54"/>
      <c r="F374" s="55"/>
      <c r="G374" s="54"/>
      <c r="H374" s="54"/>
      <c r="I374" s="31" t="s">
        <v>383</v>
      </c>
      <c r="J374" s="19"/>
      <c r="K374" s="19"/>
      <c r="L374" s="19">
        <f t="shared" si="22"/>
        <v>0</v>
      </c>
      <c r="M374" s="56"/>
      <c r="N374" s="56"/>
      <c r="O374" s="56"/>
      <c r="P374" s="56"/>
      <c r="Q374" s="56"/>
    </row>
    <row r="375" spans="2:17" ht="19.5" customHeight="1" x14ac:dyDescent="0.2">
      <c r="B375" s="53" t="s">
        <v>202</v>
      </c>
      <c r="C375" s="54"/>
      <c r="D375" s="54"/>
      <c r="E375" s="54"/>
      <c r="F375" s="55"/>
      <c r="G375" s="54"/>
      <c r="H375" s="54"/>
      <c r="I375" s="31" t="s">
        <v>381</v>
      </c>
      <c r="J375" s="19"/>
      <c r="K375" s="19"/>
      <c r="L375" s="19">
        <f t="shared" si="22"/>
        <v>0</v>
      </c>
      <c r="M375" s="56"/>
      <c r="N375" s="56"/>
      <c r="O375" s="56"/>
      <c r="P375" s="56"/>
      <c r="Q375" s="56" t="s">
        <v>239</v>
      </c>
    </row>
    <row r="376" spans="2:17" ht="19.5" customHeight="1" x14ac:dyDescent="0.2">
      <c r="B376" s="53"/>
      <c r="C376" s="54"/>
      <c r="D376" s="54"/>
      <c r="E376" s="54"/>
      <c r="F376" s="55"/>
      <c r="G376" s="54"/>
      <c r="H376" s="54"/>
      <c r="I376" s="31" t="s">
        <v>383</v>
      </c>
      <c r="J376" s="19"/>
      <c r="K376" s="19"/>
      <c r="L376" s="19">
        <f t="shared" si="22"/>
        <v>0</v>
      </c>
      <c r="M376" s="56"/>
      <c r="N376" s="56"/>
      <c r="O376" s="56"/>
      <c r="P376" s="56"/>
      <c r="Q376" s="56"/>
    </row>
    <row r="377" spans="2:17" ht="19.5" customHeight="1" x14ac:dyDescent="0.2">
      <c r="B377" s="53" t="s">
        <v>81</v>
      </c>
      <c r="C377" s="54" t="s">
        <v>344</v>
      </c>
      <c r="D377" s="54"/>
      <c r="E377" s="54"/>
      <c r="F377" s="55" t="s">
        <v>345</v>
      </c>
      <c r="G377" s="54" t="s">
        <v>346</v>
      </c>
      <c r="H377" s="54" t="s">
        <v>347</v>
      </c>
      <c r="I377" s="31" t="s">
        <v>381</v>
      </c>
      <c r="J377" s="19">
        <v>6</v>
      </c>
      <c r="K377" s="19">
        <v>3</v>
      </c>
      <c r="L377" s="19">
        <f t="shared" si="22"/>
        <v>9</v>
      </c>
      <c r="M377" s="56"/>
      <c r="N377" s="56" t="s">
        <v>341</v>
      </c>
      <c r="O377" s="56"/>
      <c r="P377" s="56"/>
      <c r="Q377" s="56"/>
    </row>
    <row r="378" spans="2:17" ht="19.5" customHeight="1" x14ac:dyDescent="0.2">
      <c r="B378" s="53"/>
      <c r="C378" s="54"/>
      <c r="D378" s="54"/>
      <c r="E378" s="54"/>
      <c r="F378" s="55"/>
      <c r="G378" s="54"/>
      <c r="H378" s="54"/>
      <c r="I378" s="31" t="s">
        <v>383</v>
      </c>
      <c r="J378" s="19">
        <v>6</v>
      </c>
      <c r="K378" s="19">
        <v>3</v>
      </c>
      <c r="L378" s="19">
        <f t="shared" si="22"/>
        <v>9</v>
      </c>
      <c r="M378" s="56"/>
      <c r="N378" s="56"/>
      <c r="O378" s="56"/>
      <c r="P378" s="56"/>
      <c r="Q378" s="56"/>
    </row>
    <row r="379" spans="2:17" ht="19.5" customHeight="1" x14ac:dyDescent="0.2">
      <c r="B379" s="53" t="s">
        <v>203</v>
      </c>
      <c r="C379" s="54"/>
      <c r="D379" s="54"/>
      <c r="E379" s="54"/>
      <c r="F379" s="55"/>
      <c r="G379" s="54"/>
      <c r="H379" s="54"/>
      <c r="I379" s="31" t="s">
        <v>381</v>
      </c>
      <c r="J379" s="19"/>
      <c r="K379" s="19"/>
      <c r="L379" s="19">
        <f t="shared" si="22"/>
        <v>0</v>
      </c>
      <c r="M379" s="56"/>
      <c r="N379" s="56"/>
      <c r="O379" s="56"/>
      <c r="P379" s="56"/>
      <c r="Q379" s="56" t="s">
        <v>348</v>
      </c>
    </row>
    <row r="380" spans="2:17" ht="19.5" customHeight="1" x14ac:dyDescent="0.2">
      <c r="B380" s="53"/>
      <c r="C380" s="54"/>
      <c r="D380" s="54"/>
      <c r="E380" s="54"/>
      <c r="F380" s="55"/>
      <c r="G380" s="54"/>
      <c r="H380" s="54"/>
      <c r="I380" s="31" t="s">
        <v>383</v>
      </c>
      <c r="J380" s="19"/>
      <c r="K380" s="19"/>
      <c r="L380" s="19">
        <f t="shared" si="22"/>
        <v>0</v>
      </c>
      <c r="M380" s="56"/>
      <c r="N380" s="56"/>
      <c r="O380" s="56"/>
      <c r="P380" s="56"/>
      <c r="Q380" s="56"/>
    </row>
    <row r="381" spans="2:17" ht="19.5" customHeight="1" x14ac:dyDescent="0.2">
      <c r="B381" s="53" t="s">
        <v>204</v>
      </c>
      <c r="C381" s="54" t="s">
        <v>349</v>
      </c>
      <c r="D381" s="54"/>
      <c r="E381" s="54"/>
      <c r="F381" s="55" t="s">
        <v>350</v>
      </c>
      <c r="G381" s="54" t="s">
        <v>351</v>
      </c>
      <c r="H381" s="54" t="s">
        <v>386</v>
      </c>
      <c r="I381" s="31" t="s">
        <v>381</v>
      </c>
      <c r="J381" s="19">
        <v>18</v>
      </c>
      <c r="K381" s="19">
        <v>15</v>
      </c>
      <c r="L381" s="19">
        <f t="shared" si="22"/>
        <v>33</v>
      </c>
      <c r="M381" s="56"/>
      <c r="N381" s="56" t="s">
        <v>334</v>
      </c>
      <c r="O381" s="56"/>
      <c r="P381" s="56"/>
      <c r="Q381" s="56" t="s">
        <v>239</v>
      </c>
    </row>
    <row r="382" spans="2:17" ht="19.5" customHeight="1" x14ac:dyDescent="0.2">
      <c r="B382" s="53"/>
      <c r="C382" s="54"/>
      <c r="D382" s="54"/>
      <c r="E382" s="54"/>
      <c r="F382" s="55"/>
      <c r="G382" s="54"/>
      <c r="H382" s="54"/>
      <c r="I382" s="31" t="s">
        <v>383</v>
      </c>
      <c r="J382" s="19">
        <v>17</v>
      </c>
      <c r="K382" s="19">
        <v>16</v>
      </c>
      <c r="L382" s="19">
        <f t="shared" si="22"/>
        <v>33</v>
      </c>
      <c r="M382" s="56"/>
      <c r="N382" s="56"/>
      <c r="O382" s="56"/>
      <c r="P382" s="56"/>
      <c r="Q382" s="56"/>
    </row>
    <row r="383" spans="2:17" ht="19.5" customHeight="1" x14ac:dyDescent="0.2">
      <c r="B383" s="53" t="s">
        <v>207</v>
      </c>
      <c r="C383" s="54"/>
      <c r="D383" s="54"/>
      <c r="E383" s="54"/>
      <c r="F383" s="55"/>
      <c r="G383" s="54"/>
      <c r="H383" s="54"/>
      <c r="I383" s="31" t="s">
        <v>381</v>
      </c>
      <c r="J383" s="19"/>
      <c r="K383" s="19"/>
      <c r="L383" s="19">
        <f t="shared" si="22"/>
        <v>0</v>
      </c>
      <c r="M383" s="56"/>
      <c r="N383" s="56"/>
      <c r="O383" s="56"/>
      <c r="P383" s="56"/>
      <c r="Q383" s="56" t="s">
        <v>239</v>
      </c>
    </row>
    <row r="384" spans="2:17" ht="19.5" customHeight="1" x14ac:dyDescent="0.2">
      <c r="B384" s="53"/>
      <c r="C384" s="54"/>
      <c r="D384" s="54"/>
      <c r="E384" s="54"/>
      <c r="F384" s="55"/>
      <c r="G384" s="54"/>
      <c r="H384" s="54"/>
      <c r="I384" s="31" t="s">
        <v>383</v>
      </c>
      <c r="J384" s="19"/>
      <c r="K384" s="19"/>
      <c r="L384" s="19">
        <f t="shared" si="22"/>
        <v>0</v>
      </c>
      <c r="M384" s="56"/>
      <c r="N384" s="56"/>
      <c r="O384" s="56"/>
      <c r="P384" s="56"/>
      <c r="Q384" s="56"/>
    </row>
    <row r="385" spans="2:17" ht="19.5" customHeight="1" x14ac:dyDescent="0.2">
      <c r="B385" s="53" t="s">
        <v>208</v>
      </c>
      <c r="C385" s="54" t="s">
        <v>352</v>
      </c>
      <c r="D385" s="54"/>
      <c r="E385" s="54"/>
      <c r="F385" s="55" t="s">
        <v>353</v>
      </c>
      <c r="G385" s="54" t="s">
        <v>247</v>
      </c>
      <c r="H385" s="54" t="s">
        <v>347</v>
      </c>
      <c r="I385" s="31" t="s">
        <v>381</v>
      </c>
      <c r="J385" s="19">
        <v>36</v>
      </c>
      <c r="K385" s="19">
        <v>5</v>
      </c>
      <c r="L385" s="19">
        <f t="shared" si="22"/>
        <v>41</v>
      </c>
      <c r="M385" s="56"/>
      <c r="N385" s="56" t="s">
        <v>334</v>
      </c>
      <c r="O385" s="56"/>
      <c r="P385" s="56"/>
      <c r="Q385" s="56"/>
    </row>
    <row r="386" spans="2:17" ht="19.5" customHeight="1" x14ac:dyDescent="0.2">
      <c r="B386" s="53"/>
      <c r="C386" s="54"/>
      <c r="D386" s="54"/>
      <c r="E386" s="54"/>
      <c r="F386" s="55"/>
      <c r="G386" s="54"/>
      <c r="H386" s="54"/>
      <c r="I386" s="31" t="s">
        <v>383</v>
      </c>
      <c r="J386" s="19">
        <v>29</v>
      </c>
      <c r="K386" s="19">
        <v>4</v>
      </c>
      <c r="L386" s="19">
        <f t="shared" si="22"/>
        <v>33</v>
      </c>
      <c r="M386" s="56"/>
      <c r="N386" s="56"/>
      <c r="O386" s="56"/>
      <c r="P386" s="56"/>
      <c r="Q386" s="56"/>
    </row>
    <row r="387" spans="2:17" ht="19.5" customHeight="1" x14ac:dyDescent="0.2">
      <c r="B387" s="53" t="s">
        <v>209</v>
      </c>
      <c r="C387" s="54" t="s">
        <v>354</v>
      </c>
      <c r="D387" s="54"/>
      <c r="E387" s="54"/>
      <c r="F387" s="55" t="s">
        <v>355</v>
      </c>
      <c r="G387" s="54" t="s">
        <v>356</v>
      </c>
      <c r="H387" s="54" t="s">
        <v>340</v>
      </c>
      <c r="I387" s="31" t="s">
        <v>381</v>
      </c>
      <c r="J387" s="19">
        <v>38</v>
      </c>
      <c r="K387" s="19">
        <v>23</v>
      </c>
      <c r="L387" s="19">
        <f t="shared" si="22"/>
        <v>61</v>
      </c>
      <c r="M387" s="56"/>
      <c r="N387" s="56" t="s">
        <v>334</v>
      </c>
      <c r="O387" s="56"/>
      <c r="P387" s="56"/>
      <c r="Q387" s="56"/>
    </row>
    <row r="388" spans="2:17" ht="19.5" customHeight="1" x14ac:dyDescent="0.2">
      <c r="B388" s="53"/>
      <c r="C388" s="54"/>
      <c r="D388" s="54"/>
      <c r="E388" s="54"/>
      <c r="F388" s="55"/>
      <c r="G388" s="54"/>
      <c r="H388" s="54"/>
      <c r="I388" s="31" t="s">
        <v>383</v>
      </c>
      <c r="J388" s="19">
        <v>33</v>
      </c>
      <c r="K388" s="19">
        <v>7</v>
      </c>
      <c r="L388" s="19">
        <f t="shared" si="22"/>
        <v>40</v>
      </c>
      <c r="M388" s="56"/>
      <c r="N388" s="56"/>
      <c r="O388" s="56"/>
      <c r="P388" s="56"/>
      <c r="Q388" s="56"/>
    </row>
    <row r="389" spans="2:17" ht="19.5" customHeight="1" x14ac:dyDescent="0.2">
      <c r="B389" s="53" t="s">
        <v>210</v>
      </c>
      <c r="C389" s="54"/>
      <c r="D389" s="54"/>
      <c r="E389" s="54"/>
      <c r="F389" s="55"/>
      <c r="G389" s="54"/>
      <c r="H389" s="54"/>
      <c r="I389" s="31" t="s">
        <v>381</v>
      </c>
      <c r="J389" s="19"/>
      <c r="K389" s="19"/>
      <c r="L389" s="19">
        <f t="shared" si="22"/>
        <v>0</v>
      </c>
      <c r="M389" s="56"/>
      <c r="N389" s="56"/>
      <c r="O389" s="56"/>
      <c r="P389" s="56"/>
      <c r="Q389" s="56" t="s">
        <v>239</v>
      </c>
    </row>
    <row r="390" spans="2:17" ht="19.5" customHeight="1" x14ac:dyDescent="0.2">
      <c r="B390" s="53"/>
      <c r="C390" s="54"/>
      <c r="D390" s="54"/>
      <c r="E390" s="54"/>
      <c r="F390" s="55"/>
      <c r="G390" s="54"/>
      <c r="H390" s="54"/>
      <c r="I390" s="31" t="s">
        <v>383</v>
      </c>
      <c r="J390" s="19"/>
      <c r="K390" s="19"/>
      <c r="L390" s="19">
        <f t="shared" si="22"/>
        <v>0</v>
      </c>
      <c r="M390" s="56"/>
      <c r="N390" s="56"/>
      <c r="O390" s="56"/>
      <c r="P390" s="56"/>
      <c r="Q390" s="56"/>
    </row>
    <row r="391" spans="2:17" ht="19.5" customHeight="1" x14ac:dyDescent="0.2">
      <c r="B391" s="53" t="s">
        <v>34</v>
      </c>
      <c r="C391" s="54" t="s">
        <v>414</v>
      </c>
      <c r="D391" s="54"/>
      <c r="E391" s="54"/>
      <c r="F391" s="55" t="s">
        <v>415</v>
      </c>
      <c r="G391" s="54" t="s">
        <v>416</v>
      </c>
      <c r="H391" s="54" t="s">
        <v>417</v>
      </c>
      <c r="I391" s="31" t="s">
        <v>381</v>
      </c>
      <c r="J391" s="19">
        <v>37</v>
      </c>
      <c r="K391" s="19">
        <v>8</v>
      </c>
      <c r="L391" s="19">
        <f t="shared" ref="L391:L398" si="23">J391+K391</f>
        <v>45</v>
      </c>
      <c r="M391" s="56"/>
      <c r="N391" s="56" t="s">
        <v>239</v>
      </c>
      <c r="O391" s="56"/>
      <c r="P391" s="56"/>
      <c r="Q391" s="56"/>
    </row>
    <row r="392" spans="2:17" ht="19.5" customHeight="1" x14ac:dyDescent="0.2">
      <c r="B392" s="53"/>
      <c r="C392" s="54"/>
      <c r="D392" s="54"/>
      <c r="E392" s="54"/>
      <c r="F392" s="55"/>
      <c r="G392" s="54"/>
      <c r="H392" s="54"/>
      <c r="I392" s="31" t="s">
        <v>383</v>
      </c>
      <c r="J392" s="19">
        <v>29</v>
      </c>
      <c r="K392" s="19">
        <v>6</v>
      </c>
      <c r="L392" s="19">
        <f t="shared" si="23"/>
        <v>35</v>
      </c>
      <c r="M392" s="56"/>
      <c r="N392" s="56"/>
      <c r="O392" s="56"/>
      <c r="P392" s="56"/>
      <c r="Q392" s="56"/>
    </row>
    <row r="393" spans="2:17" ht="19.5" customHeight="1" x14ac:dyDescent="0.2">
      <c r="B393" s="53" t="s">
        <v>213</v>
      </c>
      <c r="C393" s="54" t="s">
        <v>357</v>
      </c>
      <c r="D393" s="54"/>
      <c r="E393" s="54"/>
      <c r="F393" s="55" t="s">
        <v>358</v>
      </c>
      <c r="G393" s="54" t="s">
        <v>247</v>
      </c>
      <c r="H393" s="54" t="s">
        <v>359</v>
      </c>
      <c r="I393" s="31" t="s">
        <v>381</v>
      </c>
      <c r="J393" s="19">
        <v>38</v>
      </c>
      <c r="K393" s="19">
        <v>18</v>
      </c>
      <c r="L393" s="19">
        <f t="shared" si="23"/>
        <v>56</v>
      </c>
      <c r="M393" s="56" t="s">
        <v>334</v>
      </c>
      <c r="N393" s="56"/>
      <c r="O393" s="56"/>
      <c r="P393" s="56"/>
      <c r="Q393" s="56"/>
    </row>
    <row r="394" spans="2:17" ht="19.5" customHeight="1" x14ac:dyDescent="0.2">
      <c r="B394" s="53"/>
      <c r="C394" s="54"/>
      <c r="D394" s="54"/>
      <c r="E394" s="54"/>
      <c r="F394" s="55"/>
      <c r="G394" s="54"/>
      <c r="H394" s="54"/>
      <c r="I394" s="31" t="s">
        <v>383</v>
      </c>
      <c r="J394" s="19">
        <v>37</v>
      </c>
      <c r="K394" s="19">
        <v>17</v>
      </c>
      <c r="L394" s="19">
        <f t="shared" si="23"/>
        <v>54</v>
      </c>
      <c r="M394" s="56"/>
      <c r="N394" s="56"/>
      <c r="O394" s="56"/>
      <c r="P394" s="56"/>
      <c r="Q394" s="56"/>
    </row>
    <row r="395" spans="2:17" ht="19.5" customHeight="1" x14ac:dyDescent="0.2">
      <c r="B395" s="53" t="s">
        <v>35</v>
      </c>
      <c r="C395" s="54"/>
      <c r="D395" s="54"/>
      <c r="E395" s="54"/>
      <c r="F395" s="55"/>
      <c r="G395" s="54"/>
      <c r="H395" s="54"/>
      <c r="I395" s="31" t="s">
        <v>381</v>
      </c>
      <c r="J395" s="19"/>
      <c r="K395" s="19"/>
      <c r="L395" s="19">
        <f t="shared" si="23"/>
        <v>0</v>
      </c>
      <c r="M395" s="56"/>
      <c r="N395" s="56"/>
      <c r="O395" s="56"/>
      <c r="P395" s="56"/>
      <c r="Q395" s="56" t="s">
        <v>239</v>
      </c>
    </row>
    <row r="396" spans="2:17" ht="19.5" customHeight="1" x14ac:dyDescent="0.2">
      <c r="B396" s="53"/>
      <c r="C396" s="54"/>
      <c r="D396" s="54"/>
      <c r="E396" s="54"/>
      <c r="F396" s="55"/>
      <c r="G396" s="54"/>
      <c r="H396" s="54"/>
      <c r="I396" s="31" t="s">
        <v>383</v>
      </c>
      <c r="J396" s="19"/>
      <c r="K396" s="19"/>
      <c r="L396" s="19">
        <f t="shared" si="23"/>
        <v>0</v>
      </c>
      <c r="M396" s="56"/>
      <c r="N396" s="56"/>
      <c r="O396" s="56"/>
      <c r="P396" s="56"/>
      <c r="Q396" s="56"/>
    </row>
    <row r="397" spans="2:17" ht="19.5" customHeight="1" x14ac:dyDescent="0.2">
      <c r="B397" s="53" t="s">
        <v>212</v>
      </c>
      <c r="C397" s="54"/>
      <c r="D397" s="54"/>
      <c r="E397" s="54"/>
      <c r="F397" s="55"/>
      <c r="G397" s="54"/>
      <c r="H397" s="54"/>
      <c r="I397" s="31" t="s">
        <v>381</v>
      </c>
      <c r="J397" s="19"/>
      <c r="K397" s="19"/>
      <c r="L397" s="19">
        <f t="shared" si="23"/>
        <v>0</v>
      </c>
      <c r="M397" s="56"/>
      <c r="N397" s="56"/>
      <c r="O397" s="56"/>
      <c r="P397" s="56"/>
      <c r="Q397" s="56" t="s">
        <v>239</v>
      </c>
    </row>
    <row r="398" spans="2:17" ht="19.5" customHeight="1" x14ac:dyDescent="0.2">
      <c r="B398" s="53"/>
      <c r="C398" s="54"/>
      <c r="D398" s="54"/>
      <c r="E398" s="54"/>
      <c r="F398" s="55"/>
      <c r="G398" s="54"/>
      <c r="H398" s="54"/>
      <c r="I398" s="31" t="s">
        <v>383</v>
      </c>
      <c r="J398" s="19"/>
      <c r="K398" s="19"/>
      <c r="L398" s="19">
        <f t="shared" si="23"/>
        <v>0</v>
      </c>
      <c r="M398" s="56"/>
      <c r="N398" s="56"/>
      <c r="O398" s="56"/>
      <c r="P398" s="56"/>
      <c r="Q398" s="56"/>
    </row>
    <row r="399" spans="2:17" ht="19.5" customHeight="1" x14ac:dyDescent="0.2">
      <c r="B399" s="53" t="s">
        <v>211</v>
      </c>
      <c r="C399" s="54"/>
      <c r="D399" s="54"/>
      <c r="E399" s="54"/>
      <c r="F399" s="55"/>
      <c r="G399" s="54"/>
      <c r="H399" s="54"/>
      <c r="I399" s="31" t="s">
        <v>381</v>
      </c>
      <c r="J399" s="19"/>
      <c r="K399" s="19"/>
      <c r="L399" s="19">
        <f t="shared" si="22"/>
        <v>0</v>
      </c>
      <c r="M399" s="56"/>
      <c r="N399" s="56"/>
      <c r="O399" s="56"/>
      <c r="P399" s="56"/>
      <c r="Q399" s="56" t="s">
        <v>332</v>
      </c>
    </row>
    <row r="400" spans="2:17" ht="19.5" customHeight="1" x14ac:dyDescent="0.2">
      <c r="B400" s="53"/>
      <c r="C400" s="54"/>
      <c r="D400" s="54"/>
      <c r="E400" s="54"/>
      <c r="F400" s="55"/>
      <c r="G400" s="54"/>
      <c r="H400" s="54"/>
      <c r="I400" s="31" t="s">
        <v>383</v>
      </c>
      <c r="J400" s="19"/>
      <c r="K400" s="19"/>
      <c r="L400" s="19">
        <f t="shared" si="22"/>
        <v>0</v>
      </c>
      <c r="M400" s="56"/>
      <c r="N400" s="56"/>
      <c r="O400" s="56"/>
      <c r="P400" s="56"/>
      <c r="Q400" s="56"/>
    </row>
    <row r="401" spans="2:17" ht="19.5" customHeight="1" x14ac:dyDescent="0.2">
      <c r="B401" s="53" t="s">
        <v>205</v>
      </c>
      <c r="C401" s="54"/>
      <c r="D401" s="54"/>
      <c r="E401" s="54"/>
      <c r="F401" s="55"/>
      <c r="G401" s="54"/>
      <c r="H401" s="54"/>
      <c r="I401" s="31" t="s">
        <v>381</v>
      </c>
      <c r="J401" s="19"/>
      <c r="K401" s="19"/>
      <c r="L401" s="19">
        <f>J401+K401</f>
        <v>0</v>
      </c>
      <c r="M401" s="56"/>
      <c r="N401" s="56"/>
      <c r="O401" s="56"/>
      <c r="P401" s="56"/>
      <c r="Q401" s="56" t="s">
        <v>332</v>
      </c>
    </row>
    <row r="402" spans="2:17" ht="19.5" customHeight="1" x14ac:dyDescent="0.2">
      <c r="B402" s="53"/>
      <c r="C402" s="54"/>
      <c r="D402" s="54"/>
      <c r="E402" s="54"/>
      <c r="F402" s="55"/>
      <c r="G402" s="54"/>
      <c r="H402" s="54"/>
      <c r="I402" s="31" t="s">
        <v>383</v>
      </c>
      <c r="J402" s="19"/>
      <c r="K402" s="19"/>
      <c r="L402" s="19">
        <f>J402+K402</f>
        <v>0</v>
      </c>
      <c r="M402" s="56"/>
      <c r="N402" s="56"/>
      <c r="O402" s="56"/>
      <c r="P402" s="56"/>
      <c r="Q402" s="56"/>
    </row>
    <row r="403" spans="2:17" ht="19.5" customHeight="1" x14ac:dyDescent="0.2">
      <c r="B403" s="53" t="s">
        <v>206</v>
      </c>
      <c r="C403" s="54"/>
      <c r="D403" s="54"/>
      <c r="E403" s="54"/>
      <c r="F403" s="55"/>
      <c r="G403" s="54"/>
      <c r="H403" s="54"/>
      <c r="I403" s="31" t="s">
        <v>381</v>
      </c>
      <c r="J403" s="19"/>
      <c r="K403" s="19"/>
      <c r="L403" s="19">
        <f>J403+K403</f>
        <v>0</v>
      </c>
      <c r="M403" s="56"/>
      <c r="N403" s="56"/>
      <c r="O403" s="56"/>
      <c r="P403" s="56"/>
      <c r="Q403" s="56" t="s">
        <v>239</v>
      </c>
    </row>
    <row r="404" spans="2:17" ht="19.5" customHeight="1" x14ac:dyDescent="0.2">
      <c r="B404" s="53"/>
      <c r="C404" s="54"/>
      <c r="D404" s="54"/>
      <c r="E404" s="54"/>
      <c r="F404" s="55"/>
      <c r="G404" s="54"/>
      <c r="H404" s="54"/>
      <c r="I404" s="31" t="s">
        <v>383</v>
      </c>
      <c r="J404" s="19"/>
      <c r="K404" s="19"/>
      <c r="L404" s="19">
        <f>J404+K404</f>
        <v>0</v>
      </c>
      <c r="M404" s="56"/>
      <c r="N404" s="56"/>
      <c r="O404" s="56"/>
      <c r="P404" s="56"/>
      <c r="Q404" s="56"/>
    </row>
    <row r="405" spans="2:17" ht="19.5" customHeight="1" x14ac:dyDescent="0.2">
      <c r="B405" s="53" t="s">
        <v>8</v>
      </c>
      <c r="C405" s="45">
        <f>COUNTA(C367:E404)</f>
        <v>8</v>
      </c>
      <c r="D405" s="47"/>
      <c r="E405" s="47"/>
      <c r="F405" s="61">
        <v>0</v>
      </c>
      <c r="G405" s="68"/>
      <c r="H405" s="67"/>
      <c r="I405" s="31" t="s">
        <v>381</v>
      </c>
      <c r="J405" s="30">
        <f t="shared" ref="J405:L406" si="24">SUM(J369,J371,J373,J375,J377,J379,J381,J401,J403,J383,J385,J387,J389,J399,J397,J391,J393,J395,J367)</f>
        <v>176</v>
      </c>
      <c r="K405" s="30">
        <f t="shared" si="24"/>
        <v>73</v>
      </c>
      <c r="L405" s="30">
        <f t="shared" si="24"/>
        <v>249</v>
      </c>
      <c r="M405" s="45">
        <f>COUNTA(M367:M404)</f>
        <v>1</v>
      </c>
      <c r="N405" s="45">
        <f>COUNTA(N367:N404)</f>
        <v>7</v>
      </c>
      <c r="O405" s="45">
        <f>COUNTA(O367:O404)</f>
        <v>0</v>
      </c>
      <c r="P405" s="45">
        <f>COUNTA(P367:P404)</f>
        <v>0</v>
      </c>
      <c r="Q405" s="45">
        <f>COUNTA(Q367:Q404)</f>
        <v>13</v>
      </c>
    </row>
    <row r="406" spans="2:17" ht="19.5" customHeight="1" x14ac:dyDescent="0.2">
      <c r="B406" s="60"/>
      <c r="C406" s="47"/>
      <c r="D406" s="47"/>
      <c r="E406" s="47"/>
      <c r="F406" s="62"/>
      <c r="G406" s="68"/>
      <c r="H406" s="67"/>
      <c r="I406" s="31" t="s">
        <v>383</v>
      </c>
      <c r="J406" s="30">
        <f t="shared" si="24"/>
        <v>153</v>
      </c>
      <c r="K406" s="30">
        <f t="shared" si="24"/>
        <v>54</v>
      </c>
      <c r="L406" s="30">
        <f t="shared" si="24"/>
        <v>207</v>
      </c>
      <c r="M406" s="47"/>
      <c r="N406" s="47"/>
      <c r="O406" s="47"/>
      <c r="P406" s="47"/>
      <c r="Q406" s="47"/>
    </row>
    <row r="407" spans="2:17" ht="19.5" customHeight="1" x14ac:dyDescent="0.2">
      <c r="B407" s="37"/>
      <c r="C407" s="38"/>
      <c r="D407" s="38"/>
      <c r="E407" s="38"/>
      <c r="F407" s="38"/>
      <c r="G407" s="15"/>
      <c r="H407" s="18"/>
      <c r="I407" s="29"/>
      <c r="J407" s="8"/>
      <c r="K407" s="8"/>
      <c r="L407" s="8"/>
      <c r="M407" s="38"/>
      <c r="N407" s="38"/>
      <c r="O407" s="38"/>
      <c r="P407" s="38"/>
      <c r="Q407" s="38"/>
    </row>
    <row r="408" spans="2:17" ht="19.5" customHeight="1" x14ac:dyDescent="0.2">
      <c r="B408" s="90" t="s">
        <v>62</v>
      </c>
      <c r="C408" s="91"/>
    </row>
    <row r="409" spans="2:17" s="9" customFormat="1" ht="19.5" customHeight="1" x14ac:dyDescent="0.2">
      <c r="B409" s="53" t="s">
        <v>0</v>
      </c>
      <c r="C409" s="53" t="s">
        <v>1</v>
      </c>
      <c r="D409" s="60"/>
      <c r="E409" s="60"/>
      <c r="F409" s="53" t="s">
        <v>2</v>
      </c>
      <c r="G409" s="66" t="s">
        <v>13</v>
      </c>
      <c r="H409" s="53" t="s">
        <v>14</v>
      </c>
      <c r="I409" s="53" t="s">
        <v>3</v>
      </c>
      <c r="J409" s="53"/>
      <c r="K409" s="53"/>
      <c r="L409" s="53"/>
      <c r="M409" s="53" t="s">
        <v>4</v>
      </c>
      <c r="N409" s="53"/>
      <c r="O409" s="53" t="s">
        <v>5</v>
      </c>
      <c r="P409" s="53"/>
      <c r="Q409" s="53"/>
    </row>
    <row r="410" spans="2:17" s="9" customFormat="1" ht="19.5" customHeight="1" x14ac:dyDescent="0.2">
      <c r="B410" s="65"/>
      <c r="C410" s="53"/>
      <c r="D410" s="60"/>
      <c r="E410" s="60"/>
      <c r="F410" s="53"/>
      <c r="G410" s="66"/>
      <c r="H410" s="53"/>
      <c r="I410" s="36" t="s">
        <v>12</v>
      </c>
      <c r="J410" s="36" t="s">
        <v>6</v>
      </c>
      <c r="K410" s="36" t="s">
        <v>7</v>
      </c>
      <c r="L410" s="36" t="s">
        <v>8</v>
      </c>
      <c r="M410" s="36" t="s">
        <v>9</v>
      </c>
      <c r="N410" s="36" t="s">
        <v>10</v>
      </c>
      <c r="O410" s="36" t="s">
        <v>9</v>
      </c>
      <c r="P410" s="36" t="s">
        <v>11</v>
      </c>
      <c r="Q410" s="36" t="s">
        <v>10</v>
      </c>
    </row>
    <row r="411" spans="2:17" ht="19.5" customHeight="1" x14ac:dyDescent="0.2">
      <c r="B411" s="53" t="s">
        <v>215</v>
      </c>
      <c r="C411" s="54" t="s">
        <v>360</v>
      </c>
      <c r="D411" s="54"/>
      <c r="E411" s="54"/>
      <c r="F411" s="55" t="s">
        <v>361</v>
      </c>
      <c r="G411" s="54" t="s">
        <v>247</v>
      </c>
      <c r="H411" s="54" t="s">
        <v>362</v>
      </c>
      <c r="I411" s="31" t="s">
        <v>381</v>
      </c>
      <c r="J411" s="40"/>
      <c r="K411" s="40"/>
      <c r="L411" s="19">
        <v>711</v>
      </c>
      <c r="M411" s="56"/>
      <c r="N411" s="56" t="s">
        <v>334</v>
      </c>
      <c r="O411" s="56"/>
      <c r="P411" s="56"/>
      <c r="Q411" s="56" t="s">
        <v>239</v>
      </c>
    </row>
    <row r="412" spans="2:17" ht="19.5" customHeight="1" x14ac:dyDescent="0.2">
      <c r="B412" s="53"/>
      <c r="C412" s="54"/>
      <c r="D412" s="54"/>
      <c r="E412" s="54"/>
      <c r="F412" s="55"/>
      <c r="G412" s="54"/>
      <c r="H412" s="54"/>
      <c r="I412" s="31" t="s">
        <v>383</v>
      </c>
      <c r="J412" s="40"/>
      <c r="K412" s="40"/>
      <c r="L412" s="19">
        <v>583</v>
      </c>
      <c r="M412" s="56"/>
      <c r="N412" s="56"/>
      <c r="O412" s="56"/>
      <c r="P412" s="56"/>
      <c r="Q412" s="56"/>
    </row>
    <row r="413" spans="2:17" ht="19.5" customHeight="1" x14ac:dyDescent="0.2">
      <c r="B413" s="53" t="s">
        <v>82</v>
      </c>
      <c r="C413" s="54"/>
      <c r="D413" s="54"/>
      <c r="E413" s="54"/>
      <c r="F413" s="55"/>
      <c r="G413" s="54"/>
      <c r="H413" s="54"/>
      <c r="I413" s="31" t="s">
        <v>381</v>
      </c>
      <c r="J413" s="19"/>
      <c r="K413" s="19"/>
      <c r="L413" s="19">
        <f>J413+K413</f>
        <v>0</v>
      </c>
      <c r="M413" s="56"/>
      <c r="N413" s="56"/>
      <c r="O413" s="56"/>
      <c r="P413" s="56"/>
      <c r="Q413" s="56" t="s">
        <v>378</v>
      </c>
    </row>
    <row r="414" spans="2:17" ht="19.5" customHeight="1" x14ac:dyDescent="0.2">
      <c r="B414" s="53"/>
      <c r="C414" s="54"/>
      <c r="D414" s="54"/>
      <c r="E414" s="54"/>
      <c r="F414" s="55"/>
      <c r="G414" s="54"/>
      <c r="H414" s="54"/>
      <c r="I414" s="31" t="s">
        <v>383</v>
      </c>
      <c r="J414" s="19"/>
      <c r="K414" s="19"/>
      <c r="L414" s="19">
        <f>J414+K414</f>
        <v>0</v>
      </c>
      <c r="M414" s="56"/>
      <c r="N414" s="56"/>
      <c r="O414" s="56"/>
      <c r="P414" s="56"/>
      <c r="Q414" s="56"/>
    </row>
    <row r="415" spans="2:17" ht="19.5" customHeight="1" x14ac:dyDescent="0.2">
      <c r="B415" s="53" t="s">
        <v>217</v>
      </c>
      <c r="C415" s="54"/>
      <c r="D415" s="54"/>
      <c r="E415" s="54"/>
      <c r="F415" s="55"/>
      <c r="G415" s="54"/>
      <c r="H415" s="54"/>
      <c r="I415" s="31" t="s">
        <v>381</v>
      </c>
      <c r="J415" s="19"/>
      <c r="K415" s="19"/>
      <c r="L415" s="19">
        <f t="shared" ref="L415:L424" si="25">J415+K415</f>
        <v>0</v>
      </c>
      <c r="M415" s="56"/>
      <c r="N415" s="56"/>
      <c r="O415" s="56"/>
      <c r="P415" s="56"/>
      <c r="Q415" s="56" t="s">
        <v>239</v>
      </c>
    </row>
    <row r="416" spans="2:17" ht="19.5" customHeight="1" x14ac:dyDescent="0.2">
      <c r="B416" s="53"/>
      <c r="C416" s="54"/>
      <c r="D416" s="54"/>
      <c r="E416" s="54"/>
      <c r="F416" s="55"/>
      <c r="G416" s="54"/>
      <c r="H416" s="54"/>
      <c r="I416" s="31" t="s">
        <v>383</v>
      </c>
      <c r="J416" s="19"/>
      <c r="K416" s="19"/>
      <c r="L416" s="19">
        <f t="shared" si="25"/>
        <v>0</v>
      </c>
      <c r="M416" s="56"/>
      <c r="N416" s="56"/>
      <c r="O416" s="56"/>
      <c r="P416" s="56"/>
      <c r="Q416" s="56"/>
    </row>
    <row r="417" spans="2:17" ht="19.5" customHeight="1" x14ac:dyDescent="0.2">
      <c r="B417" s="53" t="s">
        <v>218</v>
      </c>
      <c r="C417" s="54"/>
      <c r="D417" s="54"/>
      <c r="E417" s="54"/>
      <c r="F417" s="55"/>
      <c r="G417" s="54"/>
      <c r="H417" s="54"/>
      <c r="I417" s="31" t="s">
        <v>381</v>
      </c>
      <c r="J417" s="19"/>
      <c r="K417" s="19"/>
      <c r="L417" s="19">
        <f t="shared" si="25"/>
        <v>0</v>
      </c>
      <c r="M417" s="56"/>
      <c r="N417" s="56"/>
      <c r="O417" s="56"/>
      <c r="P417" s="56"/>
      <c r="Q417" s="56" t="s">
        <v>341</v>
      </c>
    </row>
    <row r="418" spans="2:17" ht="19.5" customHeight="1" x14ac:dyDescent="0.2">
      <c r="B418" s="53"/>
      <c r="C418" s="54"/>
      <c r="D418" s="54"/>
      <c r="E418" s="54"/>
      <c r="F418" s="55"/>
      <c r="G418" s="54"/>
      <c r="H418" s="54"/>
      <c r="I418" s="31" t="s">
        <v>383</v>
      </c>
      <c r="J418" s="19"/>
      <c r="K418" s="19"/>
      <c r="L418" s="19">
        <f t="shared" si="25"/>
        <v>0</v>
      </c>
      <c r="M418" s="56"/>
      <c r="N418" s="56"/>
      <c r="O418" s="56"/>
      <c r="P418" s="56"/>
      <c r="Q418" s="56"/>
    </row>
    <row r="419" spans="2:17" ht="19.5" customHeight="1" x14ac:dyDescent="0.2">
      <c r="B419" s="53" t="s">
        <v>219</v>
      </c>
      <c r="C419" s="54" t="s">
        <v>363</v>
      </c>
      <c r="D419" s="54"/>
      <c r="E419" s="54"/>
      <c r="F419" s="55" t="s">
        <v>364</v>
      </c>
      <c r="G419" s="54" t="s">
        <v>365</v>
      </c>
      <c r="H419" s="54" t="s">
        <v>374</v>
      </c>
      <c r="I419" s="31" t="s">
        <v>381</v>
      </c>
      <c r="J419" s="19">
        <v>6</v>
      </c>
      <c r="K419" s="19">
        <v>3</v>
      </c>
      <c r="L419" s="19">
        <f t="shared" si="25"/>
        <v>9</v>
      </c>
      <c r="M419" s="56"/>
      <c r="N419" s="56" t="s">
        <v>332</v>
      </c>
      <c r="O419" s="56"/>
      <c r="P419" s="56"/>
      <c r="Q419" s="56"/>
    </row>
    <row r="420" spans="2:17" ht="19.5" customHeight="1" x14ac:dyDescent="0.2">
      <c r="B420" s="53"/>
      <c r="C420" s="54"/>
      <c r="D420" s="54"/>
      <c r="E420" s="54"/>
      <c r="F420" s="55"/>
      <c r="G420" s="54"/>
      <c r="H420" s="54"/>
      <c r="I420" s="31" t="s">
        <v>383</v>
      </c>
      <c r="J420" s="19">
        <v>3</v>
      </c>
      <c r="K420" s="19">
        <v>2</v>
      </c>
      <c r="L420" s="19">
        <f t="shared" si="25"/>
        <v>5</v>
      </c>
      <c r="M420" s="56"/>
      <c r="N420" s="56"/>
      <c r="O420" s="56"/>
      <c r="P420" s="56"/>
      <c r="Q420" s="56"/>
    </row>
    <row r="421" spans="2:17" ht="19.5" customHeight="1" x14ac:dyDescent="0.2">
      <c r="B421" s="53" t="s">
        <v>221</v>
      </c>
      <c r="C421" s="54"/>
      <c r="D421" s="54"/>
      <c r="E421" s="54"/>
      <c r="F421" s="55"/>
      <c r="G421" s="54"/>
      <c r="H421" s="54"/>
      <c r="I421" s="31" t="s">
        <v>381</v>
      </c>
      <c r="J421" s="19"/>
      <c r="K421" s="19"/>
      <c r="L421" s="19">
        <f>J421+K421</f>
        <v>0</v>
      </c>
      <c r="M421" s="56"/>
      <c r="N421" s="56"/>
      <c r="O421" s="56"/>
      <c r="P421" s="56"/>
      <c r="Q421" s="56" t="s">
        <v>239</v>
      </c>
    </row>
    <row r="422" spans="2:17" ht="19.5" customHeight="1" x14ac:dyDescent="0.2">
      <c r="B422" s="53"/>
      <c r="C422" s="54"/>
      <c r="D422" s="54"/>
      <c r="E422" s="54"/>
      <c r="F422" s="55"/>
      <c r="G422" s="54"/>
      <c r="H422" s="54"/>
      <c r="I422" s="31" t="s">
        <v>383</v>
      </c>
      <c r="J422" s="19"/>
      <c r="K422" s="19"/>
      <c r="L422" s="19">
        <f>J422+K422</f>
        <v>0</v>
      </c>
      <c r="M422" s="56"/>
      <c r="N422" s="56"/>
      <c r="O422" s="56"/>
      <c r="P422" s="56"/>
      <c r="Q422" s="56"/>
    </row>
    <row r="423" spans="2:17" ht="19.5" customHeight="1" x14ac:dyDescent="0.2">
      <c r="B423" s="53" t="s">
        <v>220</v>
      </c>
      <c r="C423" s="54"/>
      <c r="D423" s="54"/>
      <c r="E423" s="54"/>
      <c r="F423" s="55"/>
      <c r="G423" s="54"/>
      <c r="H423" s="54"/>
      <c r="I423" s="31" t="s">
        <v>381</v>
      </c>
      <c r="J423" s="19"/>
      <c r="K423" s="19"/>
      <c r="L423" s="19">
        <f t="shared" si="25"/>
        <v>0</v>
      </c>
      <c r="M423" s="56"/>
      <c r="N423" s="56"/>
      <c r="O423" s="56"/>
      <c r="P423" s="56"/>
      <c r="Q423" s="56" t="s">
        <v>239</v>
      </c>
    </row>
    <row r="424" spans="2:17" ht="19.5" customHeight="1" x14ac:dyDescent="0.2">
      <c r="B424" s="53"/>
      <c r="C424" s="54"/>
      <c r="D424" s="54"/>
      <c r="E424" s="54"/>
      <c r="F424" s="55"/>
      <c r="G424" s="54"/>
      <c r="H424" s="54"/>
      <c r="I424" s="31" t="s">
        <v>383</v>
      </c>
      <c r="J424" s="19"/>
      <c r="K424" s="19"/>
      <c r="L424" s="19">
        <f t="shared" si="25"/>
        <v>0</v>
      </c>
      <c r="M424" s="56"/>
      <c r="N424" s="56"/>
      <c r="O424" s="56"/>
      <c r="P424" s="56"/>
      <c r="Q424" s="56"/>
    </row>
    <row r="425" spans="2:17" ht="19.5" customHeight="1" x14ac:dyDescent="0.2">
      <c r="B425" s="53" t="s">
        <v>216</v>
      </c>
      <c r="C425" s="54"/>
      <c r="D425" s="54"/>
      <c r="E425" s="54"/>
      <c r="F425" s="55"/>
      <c r="G425" s="54"/>
      <c r="H425" s="54"/>
      <c r="I425" s="31" t="s">
        <v>381</v>
      </c>
      <c r="J425" s="19"/>
      <c r="K425" s="19"/>
      <c r="L425" s="19">
        <f>J425+K425</f>
        <v>0</v>
      </c>
      <c r="M425" s="56"/>
      <c r="N425" s="56"/>
      <c r="O425" s="56"/>
      <c r="P425" s="56"/>
      <c r="Q425" s="56" t="s">
        <v>239</v>
      </c>
    </row>
    <row r="426" spans="2:17" ht="19.5" customHeight="1" x14ac:dyDescent="0.2">
      <c r="B426" s="53"/>
      <c r="C426" s="54"/>
      <c r="D426" s="54"/>
      <c r="E426" s="54"/>
      <c r="F426" s="55"/>
      <c r="G426" s="54"/>
      <c r="H426" s="54"/>
      <c r="I426" s="31" t="s">
        <v>383</v>
      </c>
      <c r="J426" s="19"/>
      <c r="K426" s="19"/>
      <c r="L426" s="19">
        <f>J426+K426</f>
        <v>0</v>
      </c>
      <c r="M426" s="56"/>
      <c r="N426" s="56"/>
      <c r="O426" s="56"/>
      <c r="P426" s="56"/>
      <c r="Q426" s="56"/>
    </row>
    <row r="427" spans="2:17" ht="19.5" customHeight="1" x14ac:dyDescent="0.2">
      <c r="B427" s="53" t="s">
        <v>8</v>
      </c>
      <c r="C427" s="45">
        <f>COUNTA(C411:E426)</f>
        <v>2</v>
      </c>
      <c r="D427" s="47"/>
      <c r="E427" s="47"/>
      <c r="F427" s="61">
        <v>0</v>
      </c>
      <c r="G427" s="63"/>
      <c r="H427" s="64"/>
      <c r="I427" s="31" t="s">
        <v>381</v>
      </c>
      <c r="J427" s="30">
        <f t="shared" ref="J427:L428" si="26">SUM(J411,J425,J413,J415,J417,J419,J423,J421)</f>
        <v>6</v>
      </c>
      <c r="K427" s="30">
        <f t="shared" si="26"/>
        <v>3</v>
      </c>
      <c r="L427" s="30">
        <f t="shared" si="26"/>
        <v>720</v>
      </c>
      <c r="M427" s="45">
        <f>COUNTA(M411:M426)</f>
        <v>0</v>
      </c>
      <c r="N427" s="45">
        <f>COUNTA(N411:N426)</f>
        <v>2</v>
      </c>
      <c r="O427" s="45">
        <f>COUNTA(O411:O426)</f>
        <v>0</v>
      </c>
      <c r="P427" s="45">
        <f>COUNTA(P411:P426)</f>
        <v>0</v>
      </c>
      <c r="Q427" s="45">
        <f>COUNTA(Q411:Q426)</f>
        <v>7</v>
      </c>
    </row>
    <row r="428" spans="2:17" ht="19.5" customHeight="1" x14ac:dyDescent="0.2">
      <c r="B428" s="60"/>
      <c r="C428" s="47"/>
      <c r="D428" s="47"/>
      <c r="E428" s="47"/>
      <c r="F428" s="62"/>
      <c r="G428" s="63"/>
      <c r="H428" s="64"/>
      <c r="I428" s="31" t="s">
        <v>383</v>
      </c>
      <c r="J428" s="30">
        <f t="shared" si="26"/>
        <v>3</v>
      </c>
      <c r="K428" s="30">
        <f t="shared" si="26"/>
        <v>2</v>
      </c>
      <c r="L428" s="30">
        <f t="shared" si="26"/>
        <v>588</v>
      </c>
      <c r="M428" s="47"/>
      <c r="N428" s="47"/>
      <c r="O428" s="47"/>
      <c r="P428" s="47"/>
      <c r="Q428" s="47"/>
    </row>
    <row r="429" spans="2:17" ht="19.5" customHeight="1" x14ac:dyDescent="0.2">
      <c r="B429" s="37"/>
      <c r="C429" s="38"/>
      <c r="D429" s="38"/>
      <c r="E429" s="38"/>
      <c r="F429" s="38"/>
      <c r="G429" s="15"/>
      <c r="H429" s="18"/>
      <c r="I429" s="29"/>
      <c r="J429" s="8"/>
      <c r="K429" s="8"/>
      <c r="L429" s="8"/>
      <c r="M429" s="38"/>
      <c r="N429" s="38"/>
      <c r="O429" s="38"/>
      <c r="P429" s="38"/>
      <c r="Q429" s="38"/>
    </row>
    <row r="430" spans="2:17" ht="19.5" customHeight="1" x14ac:dyDescent="0.2">
      <c r="B430" s="90" t="s">
        <v>63</v>
      </c>
      <c r="C430" s="91"/>
    </row>
    <row r="431" spans="2:17" s="9" customFormat="1" ht="19.5" customHeight="1" x14ac:dyDescent="0.2">
      <c r="B431" s="53" t="s">
        <v>0</v>
      </c>
      <c r="C431" s="53" t="s">
        <v>1</v>
      </c>
      <c r="D431" s="60"/>
      <c r="E431" s="60"/>
      <c r="F431" s="53" t="s">
        <v>2</v>
      </c>
      <c r="G431" s="66" t="s">
        <v>13</v>
      </c>
      <c r="H431" s="53" t="s">
        <v>14</v>
      </c>
      <c r="I431" s="53" t="s">
        <v>3</v>
      </c>
      <c r="J431" s="53"/>
      <c r="K431" s="53"/>
      <c r="L431" s="53"/>
      <c r="M431" s="53" t="s">
        <v>4</v>
      </c>
      <c r="N431" s="53"/>
      <c r="O431" s="53" t="s">
        <v>5</v>
      </c>
      <c r="P431" s="53"/>
      <c r="Q431" s="53"/>
    </row>
    <row r="432" spans="2:17" s="9" customFormat="1" ht="19.5" customHeight="1" x14ac:dyDescent="0.2">
      <c r="B432" s="65"/>
      <c r="C432" s="53"/>
      <c r="D432" s="60"/>
      <c r="E432" s="60"/>
      <c r="F432" s="53"/>
      <c r="G432" s="66"/>
      <c r="H432" s="53"/>
      <c r="I432" s="36" t="s">
        <v>12</v>
      </c>
      <c r="J432" s="36" t="s">
        <v>6</v>
      </c>
      <c r="K432" s="36" t="s">
        <v>7</v>
      </c>
      <c r="L432" s="36" t="s">
        <v>8</v>
      </c>
      <c r="M432" s="36" t="s">
        <v>9</v>
      </c>
      <c r="N432" s="36" t="s">
        <v>10</v>
      </c>
      <c r="O432" s="36" t="s">
        <v>9</v>
      </c>
      <c r="P432" s="36" t="s">
        <v>11</v>
      </c>
      <c r="Q432" s="36" t="s">
        <v>10</v>
      </c>
    </row>
    <row r="433" spans="2:17" ht="19.5" customHeight="1" x14ac:dyDescent="0.2">
      <c r="B433" s="53" t="s">
        <v>222</v>
      </c>
      <c r="C433" s="54"/>
      <c r="D433" s="54"/>
      <c r="E433" s="54"/>
      <c r="F433" s="55"/>
      <c r="G433" s="77"/>
      <c r="H433" s="77"/>
      <c r="I433" s="31" t="s">
        <v>381</v>
      </c>
      <c r="J433" s="19"/>
      <c r="K433" s="19"/>
      <c r="L433" s="19">
        <f t="shared" ref="L433:L442" si="27">J433+K433</f>
        <v>0</v>
      </c>
      <c r="M433" s="56"/>
      <c r="N433" s="56"/>
      <c r="O433" s="56"/>
      <c r="P433" s="56"/>
      <c r="Q433" s="56" t="s">
        <v>239</v>
      </c>
    </row>
    <row r="434" spans="2:17" ht="19.5" customHeight="1" x14ac:dyDescent="0.2">
      <c r="B434" s="53"/>
      <c r="C434" s="54"/>
      <c r="D434" s="54"/>
      <c r="E434" s="54"/>
      <c r="F434" s="55"/>
      <c r="G434" s="77"/>
      <c r="H434" s="77"/>
      <c r="I434" s="31" t="s">
        <v>383</v>
      </c>
      <c r="J434" s="19"/>
      <c r="K434" s="19"/>
      <c r="L434" s="19">
        <f t="shared" si="27"/>
        <v>0</v>
      </c>
      <c r="M434" s="56"/>
      <c r="N434" s="56"/>
      <c r="O434" s="56"/>
      <c r="P434" s="56"/>
      <c r="Q434" s="56"/>
    </row>
    <row r="435" spans="2:17" ht="19.5" customHeight="1" x14ac:dyDescent="0.2">
      <c r="B435" s="53" t="s">
        <v>223</v>
      </c>
      <c r="C435" s="54"/>
      <c r="D435" s="54"/>
      <c r="E435" s="54"/>
      <c r="F435" s="55"/>
      <c r="G435" s="77"/>
      <c r="H435" s="77"/>
      <c r="I435" s="31" t="s">
        <v>381</v>
      </c>
      <c r="J435" s="19"/>
      <c r="K435" s="19"/>
      <c r="L435" s="19">
        <f t="shared" si="27"/>
        <v>0</v>
      </c>
      <c r="M435" s="56"/>
      <c r="N435" s="56"/>
      <c r="O435" s="56"/>
      <c r="P435" s="56"/>
      <c r="Q435" s="56" t="s">
        <v>334</v>
      </c>
    </row>
    <row r="436" spans="2:17" ht="19.5" customHeight="1" x14ac:dyDescent="0.2">
      <c r="B436" s="53"/>
      <c r="C436" s="54"/>
      <c r="D436" s="54"/>
      <c r="E436" s="54"/>
      <c r="F436" s="55"/>
      <c r="G436" s="77"/>
      <c r="H436" s="77"/>
      <c r="I436" s="31" t="s">
        <v>383</v>
      </c>
      <c r="J436" s="19"/>
      <c r="K436" s="19"/>
      <c r="L436" s="19">
        <f t="shared" si="27"/>
        <v>0</v>
      </c>
      <c r="M436" s="56"/>
      <c r="N436" s="56"/>
      <c r="O436" s="56"/>
      <c r="P436" s="56"/>
      <c r="Q436" s="56"/>
    </row>
    <row r="437" spans="2:17" ht="19.5" customHeight="1" x14ac:dyDescent="0.2">
      <c r="B437" s="53" t="s">
        <v>224</v>
      </c>
      <c r="C437" s="54"/>
      <c r="D437" s="54"/>
      <c r="E437" s="54"/>
      <c r="F437" s="55"/>
      <c r="G437" s="77"/>
      <c r="H437" s="77"/>
      <c r="I437" s="31" t="s">
        <v>381</v>
      </c>
      <c r="J437" s="19"/>
      <c r="K437" s="19"/>
      <c r="L437" s="19">
        <f t="shared" si="27"/>
        <v>0</v>
      </c>
      <c r="M437" s="56"/>
      <c r="N437" s="56"/>
      <c r="O437" s="56"/>
      <c r="P437" s="56"/>
      <c r="Q437" s="56" t="s">
        <v>239</v>
      </c>
    </row>
    <row r="438" spans="2:17" ht="19.5" customHeight="1" x14ac:dyDescent="0.2">
      <c r="B438" s="53"/>
      <c r="C438" s="54"/>
      <c r="D438" s="54"/>
      <c r="E438" s="54"/>
      <c r="F438" s="55"/>
      <c r="G438" s="77"/>
      <c r="H438" s="77"/>
      <c r="I438" s="31" t="s">
        <v>383</v>
      </c>
      <c r="J438" s="19"/>
      <c r="K438" s="19"/>
      <c r="L438" s="19">
        <f t="shared" si="27"/>
        <v>0</v>
      </c>
      <c r="M438" s="56"/>
      <c r="N438" s="56"/>
      <c r="O438" s="56"/>
      <c r="P438" s="56"/>
      <c r="Q438" s="56"/>
    </row>
    <row r="439" spans="2:17" ht="19.5" customHeight="1" x14ac:dyDescent="0.2">
      <c r="B439" s="53" t="s">
        <v>225</v>
      </c>
      <c r="C439" s="54" t="s">
        <v>366</v>
      </c>
      <c r="D439" s="54"/>
      <c r="E439" s="54"/>
      <c r="F439" s="55" t="s">
        <v>367</v>
      </c>
      <c r="G439" s="54" t="s">
        <v>368</v>
      </c>
      <c r="H439" s="54" t="s">
        <v>418</v>
      </c>
      <c r="I439" s="31" t="s">
        <v>381</v>
      </c>
      <c r="J439" s="19">
        <v>31</v>
      </c>
      <c r="K439" s="19">
        <v>5</v>
      </c>
      <c r="L439" s="19">
        <f t="shared" si="27"/>
        <v>36</v>
      </c>
      <c r="M439" s="56"/>
      <c r="N439" s="56" t="s">
        <v>334</v>
      </c>
      <c r="O439" s="56"/>
      <c r="P439" s="56"/>
      <c r="Q439" s="56"/>
    </row>
    <row r="440" spans="2:17" ht="19.5" customHeight="1" x14ac:dyDescent="0.2">
      <c r="B440" s="53"/>
      <c r="C440" s="54"/>
      <c r="D440" s="54"/>
      <c r="E440" s="54"/>
      <c r="F440" s="55"/>
      <c r="G440" s="54"/>
      <c r="H440" s="54"/>
      <c r="I440" s="31" t="s">
        <v>383</v>
      </c>
      <c r="J440" s="19">
        <v>29</v>
      </c>
      <c r="K440" s="19">
        <v>4</v>
      </c>
      <c r="L440" s="19">
        <f t="shared" si="27"/>
        <v>33</v>
      </c>
      <c r="M440" s="56"/>
      <c r="N440" s="56"/>
      <c r="O440" s="56"/>
      <c r="P440" s="56"/>
      <c r="Q440" s="56"/>
    </row>
    <row r="441" spans="2:17" ht="19.5" customHeight="1" x14ac:dyDescent="0.2">
      <c r="B441" s="53" t="s">
        <v>226</v>
      </c>
      <c r="C441" s="54"/>
      <c r="D441" s="54"/>
      <c r="E441" s="54"/>
      <c r="F441" s="55"/>
      <c r="G441" s="54"/>
      <c r="H441" s="54"/>
      <c r="I441" s="31" t="s">
        <v>381</v>
      </c>
      <c r="J441" s="19"/>
      <c r="K441" s="19"/>
      <c r="L441" s="19">
        <f t="shared" si="27"/>
        <v>0</v>
      </c>
      <c r="M441" s="56"/>
      <c r="N441" s="56"/>
      <c r="O441" s="56"/>
      <c r="P441" s="56"/>
      <c r="Q441" s="56" t="s">
        <v>239</v>
      </c>
    </row>
    <row r="442" spans="2:17" ht="19.5" customHeight="1" x14ac:dyDescent="0.2">
      <c r="B442" s="53"/>
      <c r="C442" s="54"/>
      <c r="D442" s="54"/>
      <c r="E442" s="54"/>
      <c r="F442" s="55"/>
      <c r="G442" s="54"/>
      <c r="H442" s="54"/>
      <c r="I442" s="31" t="s">
        <v>383</v>
      </c>
      <c r="J442" s="19"/>
      <c r="K442" s="19"/>
      <c r="L442" s="19">
        <f t="shared" si="27"/>
        <v>0</v>
      </c>
      <c r="M442" s="56"/>
      <c r="N442" s="56"/>
      <c r="O442" s="56"/>
      <c r="P442" s="56"/>
      <c r="Q442" s="56"/>
    </row>
    <row r="443" spans="2:17" ht="19.5" customHeight="1" x14ac:dyDescent="0.2">
      <c r="B443" s="53" t="s">
        <v>8</v>
      </c>
      <c r="C443" s="45">
        <f>COUNTA(C433:E442)</f>
        <v>1</v>
      </c>
      <c r="D443" s="47"/>
      <c r="E443" s="47"/>
      <c r="F443" s="61">
        <v>0</v>
      </c>
      <c r="G443" s="63"/>
      <c r="H443" s="64"/>
      <c r="I443" s="31" t="s">
        <v>381</v>
      </c>
      <c r="J443" s="30">
        <f t="shared" ref="J443:L444" si="28">SUM(J433,J435,J437,J439,J441)</f>
        <v>31</v>
      </c>
      <c r="K443" s="30">
        <f t="shared" si="28"/>
        <v>5</v>
      </c>
      <c r="L443" s="30">
        <f t="shared" si="28"/>
        <v>36</v>
      </c>
      <c r="M443" s="45">
        <f>COUNTA(M433:M442)</f>
        <v>0</v>
      </c>
      <c r="N443" s="45">
        <f>COUNTA(N433:N442)</f>
        <v>1</v>
      </c>
      <c r="O443" s="45">
        <f>COUNTA(O433:O442)</f>
        <v>0</v>
      </c>
      <c r="P443" s="45">
        <f>COUNTA(P433:P442)</f>
        <v>0</v>
      </c>
      <c r="Q443" s="45">
        <f>COUNTA(Q433:Q442)</f>
        <v>4</v>
      </c>
    </row>
    <row r="444" spans="2:17" ht="19.5" customHeight="1" x14ac:dyDescent="0.2">
      <c r="B444" s="60"/>
      <c r="C444" s="47"/>
      <c r="D444" s="47"/>
      <c r="E444" s="47"/>
      <c r="F444" s="62"/>
      <c r="G444" s="63"/>
      <c r="H444" s="64"/>
      <c r="I444" s="31" t="s">
        <v>383</v>
      </c>
      <c r="J444" s="30">
        <f t="shared" si="28"/>
        <v>29</v>
      </c>
      <c r="K444" s="30">
        <f t="shared" si="28"/>
        <v>4</v>
      </c>
      <c r="L444" s="30">
        <f t="shared" si="28"/>
        <v>33</v>
      </c>
      <c r="M444" s="47"/>
      <c r="N444" s="47"/>
      <c r="O444" s="47"/>
      <c r="P444" s="47"/>
      <c r="Q444" s="47"/>
    </row>
    <row r="445" spans="2:17" ht="19.5" customHeight="1" x14ac:dyDescent="0.2"/>
  </sheetData>
  <mergeCells count="2072">
    <mergeCell ref="P335:P336"/>
    <mergeCell ref="P333:P334"/>
    <mergeCell ref="P337:P338"/>
    <mergeCell ref="Q333:Q334"/>
    <mergeCell ref="B265:B266"/>
    <mergeCell ref="P339:P340"/>
    <mergeCell ref="Q335:Q336"/>
    <mergeCell ref="H335:H336"/>
    <mergeCell ref="O317:O318"/>
    <mergeCell ref="O271:O272"/>
    <mergeCell ref="I323:L323"/>
    <mergeCell ref="G325:G326"/>
    <mergeCell ref="H325:H326"/>
    <mergeCell ref="H323:H324"/>
    <mergeCell ref="F323:F324"/>
    <mergeCell ref="G323:G324"/>
    <mergeCell ref="G313:G314"/>
    <mergeCell ref="F311:F312"/>
    <mergeCell ref="G311:G312"/>
    <mergeCell ref="F319:F320"/>
    <mergeCell ref="H333:H334"/>
    <mergeCell ref="M333:M334"/>
    <mergeCell ref="N333:N334"/>
    <mergeCell ref="O333:O334"/>
    <mergeCell ref="N329:N330"/>
    <mergeCell ref="C333:E334"/>
    <mergeCell ref="B329:B330"/>
    <mergeCell ref="C329:E330"/>
    <mergeCell ref="B364:C364"/>
    <mergeCell ref="B408:C408"/>
    <mergeCell ref="B411:B412"/>
    <mergeCell ref="C411:E412"/>
    <mergeCell ref="B409:B410"/>
    <mergeCell ref="C369:E370"/>
    <mergeCell ref="B319:B320"/>
    <mergeCell ref="B307:B308"/>
    <mergeCell ref="C307:E308"/>
    <mergeCell ref="B311:B312"/>
    <mergeCell ref="C311:E312"/>
    <mergeCell ref="B303:B304"/>
    <mergeCell ref="C303:E304"/>
    <mergeCell ref="B309:B310"/>
    <mergeCell ref="C309:E310"/>
    <mergeCell ref="B271:B272"/>
    <mergeCell ref="C271:E272"/>
    <mergeCell ref="B299:B300"/>
    <mergeCell ref="B291:B292"/>
    <mergeCell ref="C291:E292"/>
    <mergeCell ref="B274:C274"/>
    <mergeCell ref="B275:B276"/>
    <mergeCell ref="C315:E316"/>
    <mergeCell ref="B369:B370"/>
    <mergeCell ref="B277:B278"/>
    <mergeCell ref="C277:E278"/>
    <mergeCell ref="B313:B314"/>
    <mergeCell ref="C313:E314"/>
    <mergeCell ref="B333:B334"/>
    <mergeCell ref="C323:E324"/>
    <mergeCell ref="B405:B406"/>
    <mergeCell ref="C405:E406"/>
    <mergeCell ref="B4:C4"/>
    <mergeCell ref="B177:B178"/>
    <mergeCell ref="C177:E178"/>
    <mergeCell ref="B99:B100"/>
    <mergeCell ref="C99:E100"/>
    <mergeCell ref="B59:B60"/>
    <mergeCell ref="C59:E60"/>
    <mergeCell ref="C81:E82"/>
    <mergeCell ref="B81:B82"/>
    <mergeCell ref="B154:C154"/>
    <mergeCell ref="B129:B130"/>
    <mergeCell ref="G143:G144"/>
    <mergeCell ref="M319:M320"/>
    <mergeCell ref="N313:N314"/>
    <mergeCell ref="H319:H320"/>
    <mergeCell ref="G293:G294"/>
    <mergeCell ref="H311:H312"/>
    <mergeCell ref="F309:F310"/>
    <mergeCell ref="H271:H272"/>
    <mergeCell ref="H293:H294"/>
    <mergeCell ref="M317:M318"/>
    <mergeCell ref="C319:E320"/>
    <mergeCell ref="M265:M266"/>
    <mergeCell ref="N265:N266"/>
    <mergeCell ref="N259:N260"/>
    <mergeCell ref="B253:B254"/>
    <mergeCell ref="C253:E254"/>
    <mergeCell ref="F253:F254"/>
    <mergeCell ref="G253:G254"/>
    <mergeCell ref="H253:H254"/>
    <mergeCell ref="B255:B256"/>
    <mergeCell ref="C255:E256"/>
    <mergeCell ref="B323:B324"/>
    <mergeCell ref="B327:B328"/>
    <mergeCell ref="C327:E328"/>
    <mergeCell ref="B325:B326"/>
    <mergeCell ref="C325:E326"/>
    <mergeCell ref="F333:F334"/>
    <mergeCell ref="G333:G334"/>
    <mergeCell ref="P265:P266"/>
    <mergeCell ref="Q265:Q266"/>
    <mergeCell ref="F329:F330"/>
    <mergeCell ref="G329:G330"/>
    <mergeCell ref="H329:H330"/>
    <mergeCell ref="M329:M330"/>
    <mergeCell ref="H327:H328"/>
    <mergeCell ref="M327:M328"/>
    <mergeCell ref="F327:F328"/>
    <mergeCell ref="F325:F326"/>
    <mergeCell ref="G327:G328"/>
    <mergeCell ref="C305:E306"/>
    <mergeCell ref="N317:N318"/>
    <mergeCell ref="H317:H318"/>
    <mergeCell ref="N319:N320"/>
    <mergeCell ref="B317:B318"/>
    <mergeCell ref="C317:E318"/>
    <mergeCell ref="P329:P330"/>
    <mergeCell ref="Q329:Q330"/>
    <mergeCell ref="O329:O330"/>
    <mergeCell ref="F303:F304"/>
    <mergeCell ref="H303:H304"/>
    <mergeCell ref="G303:G304"/>
    <mergeCell ref="H299:H300"/>
    <mergeCell ref="Q303:Q304"/>
    <mergeCell ref="C265:E266"/>
    <mergeCell ref="F265:F266"/>
    <mergeCell ref="G265:G266"/>
    <mergeCell ref="H265:H266"/>
    <mergeCell ref="G261:G262"/>
    <mergeCell ref="B322:C322"/>
    <mergeCell ref="P271:P272"/>
    <mergeCell ref="Q271:Q272"/>
    <mergeCell ref="P313:P314"/>
    <mergeCell ref="Q309:Q310"/>
    <mergeCell ref="Q307:Q308"/>
    <mergeCell ref="Q299:Q300"/>
    <mergeCell ref="P299:P300"/>
    <mergeCell ref="Q291:Q292"/>
    <mergeCell ref="P289:P290"/>
    <mergeCell ref="Q289:Q290"/>
    <mergeCell ref="N263:N264"/>
    <mergeCell ref="B267:B268"/>
    <mergeCell ref="O265:O266"/>
    <mergeCell ref="C275:E276"/>
    <mergeCell ref="B296:C296"/>
    <mergeCell ref="B281:B282"/>
    <mergeCell ref="C281:E282"/>
    <mergeCell ref="F317:F318"/>
    <mergeCell ref="N293:N294"/>
    <mergeCell ref="C299:E300"/>
    <mergeCell ref="F299:F300"/>
    <mergeCell ref="H301:H302"/>
    <mergeCell ref="Q301:Q302"/>
    <mergeCell ref="Q319:Q320"/>
    <mergeCell ref="O313:O314"/>
    <mergeCell ref="P307:P308"/>
    <mergeCell ref="O223:Q223"/>
    <mergeCell ref="P189:P190"/>
    <mergeCell ref="Q189:Q190"/>
    <mergeCell ref="Q179:Q180"/>
    <mergeCell ref="Q317:Q318"/>
    <mergeCell ref="Q283:Q284"/>
    <mergeCell ref="P205:P206"/>
    <mergeCell ref="Q269:Q270"/>
    <mergeCell ref="O315:O316"/>
    <mergeCell ref="O255:O256"/>
    <mergeCell ref="P197:P198"/>
    <mergeCell ref="Q197:Q198"/>
    <mergeCell ref="O263:O264"/>
    <mergeCell ref="P263:P264"/>
    <mergeCell ref="P267:P268"/>
    <mergeCell ref="Q267:Q268"/>
    <mergeCell ref="Q257:Q258"/>
    <mergeCell ref="Q199:Q200"/>
    <mergeCell ref="P213:P214"/>
    <mergeCell ref="P257:P258"/>
    <mergeCell ref="Q249:Q250"/>
    <mergeCell ref="Q245:Q246"/>
    <mergeCell ref="Q207:Q208"/>
    <mergeCell ref="Q183:Q184"/>
    <mergeCell ref="O299:O300"/>
    <mergeCell ref="Q239:Q240"/>
    <mergeCell ref="Q251:Q252"/>
    <mergeCell ref="P249:P250"/>
    <mergeCell ref="Q243:Q244"/>
    <mergeCell ref="H255:H256"/>
    <mergeCell ref="M255:M256"/>
    <mergeCell ref="N255:N256"/>
    <mergeCell ref="H261:H262"/>
    <mergeCell ref="Q263:Q264"/>
    <mergeCell ref="N253:N254"/>
    <mergeCell ref="B257:B258"/>
    <mergeCell ref="C257:E258"/>
    <mergeCell ref="F257:F258"/>
    <mergeCell ref="G257:G258"/>
    <mergeCell ref="H257:H258"/>
    <mergeCell ref="B259:B260"/>
    <mergeCell ref="C259:E260"/>
    <mergeCell ref="F259:F260"/>
    <mergeCell ref="G259:G260"/>
    <mergeCell ref="H259:H260"/>
    <mergeCell ref="Q259:Q260"/>
    <mergeCell ref="M257:M258"/>
    <mergeCell ref="N257:N258"/>
    <mergeCell ref="O257:O258"/>
    <mergeCell ref="O259:O260"/>
    <mergeCell ref="P259:P260"/>
    <mergeCell ref="N261:N262"/>
    <mergeCell ref="O261:O262"/>
    <mergeCell ref="P261:P262"/>
    <mergeCell ref="M261:M262"/>
    <mergeCell ref="Q261:Q262"/>
    <mergeCell ref="M263:M264"/>
    <mergeCell ref="B261:B262"/>
    <mergeCell ref="C261:E262"/>
    <mergeCell ref="Q253:Q254"/>
    <mergeCell ref="P253:P254"/>
    <mergeCell ref="B249:B250"/>
    <mergeCell ref="C249:E250"/>
    <mergeCell ref="F249:F250"/>
    <mergeCell ref="G249:G250"/>
    <mergeCell ref="M245:M246"/>
    <mergeCell ref="N245:N246"/>
    <mergeCell ref="O245:O246"/>
    <mergeCell ref="H247:H248"/>
    <mergeCell ref="O247:O248"/>
    <mergeCell ref="P247:P248"/>
    <mergeCell ref="M247:M248"/>
    <mergeCell ref="N247:N248"/>
    <mergeCell ref="M251:M252"/>
    <mergeCell ref="N251:N252"/>
    <mergeCell ref="H249:H250"/>
    <mergeCell ref="M249:M250"/>
    <mergeCell ref="N249:N250"/>
    <mergeCell ref="B251:B252"/>
    <mergeCell ref="C251:E252"/>
    <mergeCell ref="F251:F252"/>
    <mergeCell ref="G251:G252"/>
    <mergeCell ref="O251:O252"/>
    <mergeCell ref="C245:E246"/>
    <mergeCell ref="P251:P252"/>
    <mergeCell ref="P245:P246"/>
    <mergeCell ref="C239:E240"/>
    <mergeCell ref="F239:F240"/>
    <mergeCell ref="G239:G240"/>
    <mergeCell ref="H239:H240"/>
    <mergeCell ref="N239:N240"/>
    <mergeCell ref="O239:O240"/>
    <mergeCell ref="P239:P240"/>
    <mergeCell ref="N237:N238"/>
    <mergeCell ref="N241:N242"/>
    <mergeCell ref="O241:O242"/>
    <mergeCell ref="P241:P242"/>
    <mergeCell ref="Q247:Q248"/>
    <mergeCell ref="B241:B242"/>
    <mergeCell ref="C241:E242"/>
    <mergeCell ref="F241:F242"/>
    <mergeCell ref="G241:G242"/>
    <mergeCell ref="N243:N244"/>
    <mergeCell ref="Q241:Q242"/>
    <mergeCell ref="B243:B244"/>
    <mergeCell ref="C243:E244"/>
    <mergeCell ref="F243:F244"/>
    <mergeCell ref="H243:H244"/>
    <mergeCell ref="M243:M244"/>
    <mergeCell ref="O243:O244"/>
    <mergeCell ref="B247:B248"/>
    <mergeCell ref="C247:E248"/>
    <mergeCell ref="F247:F248"/>
    <mergeCell ref="G247:G248"/>
    <mergeCell ref="B245:B246"/>
    <mergeCell ref="F245:F246"/>
    <mergeCell ref="G245:G246"/>
    <mergeCell ref="P243:P244"/>
    <mergeCell ref="B163:B164"/>
    <mergeCell ref="C163:E164"/>
    <mergeCell ref="F163:F164"/>
    <mergeCell ref="B215:B216"/>
    <mergeCell ref="C179:E180"/>
    <mergeCell ref="F179:F180"/>
    <mergeCell ref="C129:E130"/>
    <mergeCell ref="F129:F130"/>
    <mergeCell ref="N197:N198"/>
    <mergeCell ref="O197:O198"/>
    <mergeCell ref="P193:P194"/>
    <mergeCell ref="B195:B196"/>
    <mergeCell ref="B197:B198"/>
    <mergeCell ref="C197:E198"/>
    <mergeCell ref="F197:F198"/>
    <mergeCell ref="G197:G198"/>
    <mergeCell ref="H197:H198"/>
    <mergeCell ref="M197:M198"/>
    <mergeCell ref="N193:N194"/>
    <mergeCell ref="O193:O194"/>
    <mergeCell ref="B199:B200"/>
    <mergeCell ref="C199:E200"/>
    <mergeCell ref="F199:F200"/>
    <mergeCell ref="M131:M132"/>
    <mergeCell ref="H205:H206"/>
    <mergeCell ref="G199:G200"/>
    <mergeCell ref="H199:H200"/>
    <mergeCell ref="B213:B214"/>
    <mergeCell ref="B143:B144"/>
    <mergeCell ref="C143:E144"/>
    <mergeCell ref="F143:F144"/>
    <mergeCell ref="B141:B142"/>
    <mergeCell ref="B443:B444"/>
    <mergeCell ref="C443:E444"/>
    <mergeCell ref="F443:F444"/>
    <mergeCell ref="G443:G444"/>
    <mergeCell ref="H441:H442"/>
    <mergeCell ref="M441:M442"/>
    <mergeCell ref="P3:Q3"/>
    <mergeCell ref="P441:P442"/>
    <mergeCell ref="Q441:Q442"/>
    <mergeCell ref="P439:P440"/>
    <mergeCell ref="Q439:Q440"/>
    <mergeCell ref="P437:P438"/>
    <mergeCell ref="Q437:Q438"/>
    <mergeCell ref="P435:P436"/>
    <mergeCell ref="Q427:Q428"/>
    <mergeCell ref="P411:P412"/>
    <mergeCell ref="H177:H178"/>
    <mergeCell ref="P443:P444"/>
    <mergeCell ref="Q443:Q444"/>
    <mergeCell ref="H443:H444"/>
    <mergeCell ref="M443:M444"/>
    <mergeCell ref="N443:N444"/>
    <mergeCell ref="O443:O444"/>
    <mergeCell ref="N183:N184"/>
    <mergeCell ref="O183:O184"/>
    <mergeCell ref="N441:N442"/>
    <mergeCell ref="F181:F182"/>
    <mergeCell ref="G181:G182"/>
    <mergeCell ref="H181:H182"/>
    <mergeCell ref="M181:M182"/>
    <mergeCell ref="N185:N186"/>
    <mergeCell ref="B191:B192"/>
    <mergeCell ref="B437:B438"/>
    <mergeCell ref="C437:E438"/>
    <mergeCell ref="F437:F438"/>
    <mergeCell ref="G437:G438"/>
    <mergeCell ref="H437:H438"/>
    <mergeCell ref="M437:M438"/>
    <mergeCell ref="N437:N438"/>
    <mergeCell ref="B439:B440"/>
    <mergeCell ref="C439:E440"/>
    <mergeCell ref="F439:F440"/>
    <mergeCell ref="G439:G440"/>
    <mergeCell ref="N435:N436"/>
    <mergeCell ref="O435:O436"/>
    <mergeCell ref="O441:O442"/>
    <mergeCell ref="B441:B442"/>
    <mergeCell ref="C441:E442"/>
    <mergeCell ref="F441:F442"/>
    <mergeCell ref="G441:G442"/>
    <mergeCell ref="O437:O438"/>
    <mergeCell ref="H439:H440"/>
    <mergeCell ref="M439:M440"/>
    <mergeCell ref="N439:N440"/>
    <mergeCell ref="O439:O440"/>
    <mergeCell ref="B433:B434"/>
    <mergeCell ref="C433:E434"/>
    <mergeCell ref="F433:F434"/>
    <mergeCell ref="G433:G434"/>
    <mergeCell ref="H433:H434"/>
    <mergeCell ref="M433:M434"/>
    <mergeCell ref="N433:N434"/>
    <mergeCell ref="O433:O434"/>
    <mergeCell ref="P433:P434"/>
    <mergeCell ref="Q433:Q434"/>
    <mergeCell ref="B435:B436"/>
    <mergeCell ref="C435:E436"/>
    <mergeCell ref="F435:F436"/>
    <mergeCell ref="G435:G436"/>
    <mergeCell ref="H435:H436"/>
    <mergeCell ref="M435:M436"/>
    <mergeCell ref="Q435:Q436"/>
    <mergeCell ref="N427:N428"/>
    <mergeCell ref="O427:O428"/>
    <mergeCell ref="P427:P428"/>
    <mergeCell ref="Q423:Q424"/>
    <mergeCell ref="B421:B422"/>
    <mergeCell ref="C421:E422"/>
    <mergeCell ref="F421:F422"/>
    <mergeCell ref="G421:G422"/>
    <mergeCell ref="H421:H422"/>
    <mergeCell ref="M421:M422"/>
    <mergeCell ref="M431:N431"/>
    <mergeCell ref="O431:Q431"/>
    <mergeCell ref="B430:C430"/>
    <mergeCell ref="Q421:Q422"/>
    <mergeCell ref="B427:B428"/>
    <mergeCell ref="C427:E428"/>
    <mergeCell ref="F427:F428"/>
    <mergeCell ref="G427:G428"/>
    <mergeCell ref="H427:H428"/>
    <mergeCell ref="M427:M428"/>
    <mergeCell ref="B431:B432"/>
    <mergeCell ref="C431:E432"/>
    <mergeCell ref="F431:F432"/>
    <mergeCell ref="G431:G432"/>
    <mergeCell ref="H431:H432"/>
    <mergeCell ref="I431:L431"/>
    <mergeCell ref="Q415:Q416"/>
    <mergeCell ref="B417:B418"/>
    <mergeCell ref="C417:E418"/>
    <mergeCell ref="F417:F418"/>
    <mergeCell ref="G417:G418"/>
    <mergeCell ref="H417:H418"/>
    <mergeCell ref="M417:M418"/>
    <mergeCell ref="N423:N424"/>
    <mergeCell ref="O423:O424"/>
    <mergeCell ref="P423:P424"/>
    <mergeCell ref="Q417:Q418"/>
    <mergeCell ref="B419:B420"/>
    <mergeCell ref="C419:E420"/>
    <mergeCell ref="F419:F420"/>
    <mergeCell ref="G419:G420"/>
    <mergeCell ref="H419:H420"/>
    <mergeCell ref="M419:M420"/>
    <mergeCell ref="N421:N422"/>
    <mergeCell ref="O421:O422"/>
    <mergeCell ref="P421:P422"/>
    <mergeCell ref="Q419:Q420"/>
    <mergeCell ref="B423:B424"/>
    <mergeCell ref="C423:E424"/>
    <mergeCell ref="F423:F424"/>
    <mergeCell ref="G423:G424"/>
    <mergeCell ref="H423:H424"/>
    <mergeCell ref="M423:M424"/>
    <mergeCell ref="Q405:Q406"/>
    <mergeCell ref="F409:F410"/>
    <mergeCell ref="G409:G410"/>
    <mergeCell ref="H409:H410"/>
    <mergeCell ref="I409:L409"/>
    <mergeCell ref="M409:N409"/>
    <mergeCell ref="O409:Q409"/>
    <mergeCell ref="N413:N414"/>
    <mergeCell ref="O413:O414"/>
    <mergeCell ref="P413:P414"/>
    <mergeCell ref="Q411:Q412"/>
    <mergeCell ref="B425:B426"/>
    <mergeCell ref="C425:E426"/>
    <mergeCell ref="F425:F426"/>
    <mergeCell ref="G425:G426"/>
    <mergeCell ref="H425:H426"/>
    <mergeCell ref="M425:M426"/>
    <mergeCell ref="N415:N416"/>
    <mergeCell ref="O415:O416"/>
    <mergeCell ref="P415:P416"/>
    <mergeCell ref="Q425:Q426"/>
    <mergeCell ref="B413:B414"/>
    <mergeCell ref="C413:E414"/>
    <mergeCell ref="F413:F414"/>
    <mergeCell ref="G413:G414"/>
    <mergeCell ref="H413:H414"/>
    <mergeCell ref="M413:M414"/>
    <mergeCell ref="N417:N418"/>
    <mergeCell ref="O417:O418"/>
    <mergeCell ref="P417:P418"/>
    <mergeCell ref="Q413:Q414"/>
    <mergeCell ref="B415:B416"/>
    <mergeCell ref="P405:P406"/>
    <mergeCell ref="H411:H412"/>
    <mergeCell ref="M411:M412"/>
    <mergeCell ref="N411:N412"/>
    <mergeCell ref="O411:O412"/>
    <mergeCell ref="N425:N426"/>
    <mergeCell ref="O425:O426"/>
    <mergeCell ref="P425:P426"/>
    <mergeCell ref="C415:E416"/>
    <mergeCell ref="F415:F416"/>
    <mergeCell ref="G415:G416"/>
    <mergeCell ref="H415:H416"/>
    <mergeCell ref="M415:M416"/>
    <mergeCell ref="N419:N420"/>
    <mergeCell ref="O419:O420"/>
    <mergeCell ref="P419:P420"/>
    <mergeCell ref="C409:E410"/>
    <mergeCell ref="B393:B394"/>
    <mergeCell ref="C393:E394"/>
    <mergeCell ref="F393:F394"/>
    <mergeCell ref="G393:G394"/>
    <mergeCell ref="F369:F370"/>
    <mergeCell ref="G369:G370"/>
    <mergeCell ref="H393:H394"/>
    <mergeCell ref="M393:M394"/>
    <mergeCell ref="N393:N394"/>
    <mergeCell ref="O393:O394"/>
    <mergeCell ref="F405:F406"/>
    <mergeCell ref="G405:G406"/>
    <mergeCell ref="H405:H406"/>
    <mergeCell ref="M405:M406"/>
    <mergeCell ref="N405:N406"/>
    <mergeCell ref="O405:O406"/>
    <mergeCell ref="F411:F412"/>
    <mergeCell ref="G411:G412"/>
    <mergeCell ref="C389:E390"/>
    <mergeCell ref="F389:F390"/>
    <mergeCell ref="G389:G390"/>
    <mergeCell ref="H389:H390"/>
    <mergeCell ref="M389:M390"/>
    <mergeCell ref="N389:N390"/>
    <mergeCell ref="O389:O390"/>
    <mergeCell ref="B401:B402"/>
    <mergeCell ref="C401:E402"/>
    <mergeCell ref="F401:F402"/>
    <mergeCell ref="G401:G402"/>
    <mergeCell ref="H401:H402"/>
    <mergeCell ref="M401:M402"/>
    <mergeCell ref="N401:N402"/>
    <mergeCell ref="B367:B368"/>
    <mergeCell ref="C367:E368"/>
    <mergeCell ref="F367:F368"/>
    <mergeCell ref="G367:G368"/>
    <mergeCell ref="H367:H368"/>
    <mergeCell ref="M367:M368"/>
    <mergeCell ref="N367:N368"/>
    <mergeCell ref="O367:O368"/>
    <mergeCell ref="P367:P368"/>
    <mergeCell ref="Q367:Q368"/>
    <mergeCell ref="H369:H370"/>
    <mergeCell ref="B391:B392"/>
    <mergeCell ref="C391:E392"/>
    <mergeCell ref="F391:F392"/>
    <mergeCell ref="G391:G392"/>
    <mergeCell ref="H391:H392"/>
    <mergeCell ref="M391:M392"/>
    <mergeCell ref="N391:N392"/>
    <mergeCell ref="O391:O392"/>
    <mergeCell ref="P391:P392"/>
    <mergeCell ref="Q391:Q392"/>
    <mergeCell ref="B387:B388"/>
    <mergeCell ref="C387:E388"/>
    <mergeCell ref="F387:F388"/>
    <mergeCell ref="G387:G388"/>
    <mergeCell ref="H387:H388"/>
    <mergeCell ref="M387:M388"/>
    <mergeCell ref="N387:N388"/>
    <mergeCell ref="O387:O388"/>
    <mergeCell ref="P387:P388"/>
    <mergeCell ref="Q387:Q388"/>
    <mergeCell ref="B389:B390"/>
    <mergeCell ref="P393:P394"/>
    <mergeCell ref="Q393:Q394"/>
    <mergeCell ref="B399:B400"/>
    <mergeCell ref="C399:E400"/>
    <mergeCell ref="F399:F400"/>
    <mergeCell ref="G399:G400"/>
    <mergeCell ref="H399:H400"/>
    <mergeCell ref="M399:M400"/>
    <mergeCell ref="N399:N400"/>
    <mergeCell ref="O399:O400"/>
    <mergeCell ref="P399:P400"/>
    <mergeCell ref="Q399:Q400"/>
    <mergeCell ref="B397:B398"/>
    <mergeCell ref="C397:E398"/>
    <mergeCell ref="F397:F398"/>
    <mergeCell ref="G397:G398"/>
    <mergeCell ref="H397:H398"/>
    <mergeCell ref="M397:M398"/>
    <mergeCell ref="N397:N398"/>
    <mergeCell ref="O397:O398"/>
    <mergeCell ref="P397:P398"/>
    <mergeCell ref="Q397:Q398"/>
    <mergeCell ref="B395:B396"/>
    <mergeCell ref="C395:E396"/>
    <mergeCell ref="F395:F396"/>
    <mergeCell ref="G395:G396"/>
    <mergeCell ref="H395:H396"/>
    <mergeCell ref="M395:M396"/>
    <mergeCell ref="N395:N396"/>
    <mergeCell ref="O395:O396"/>
    <mergeCell ref="P395:P396"/>
    <mergeCell ref="Q395:Q396"/>
    <mergeCell ref="P389:P390"/>
    <mergeCell ref="Q389:Q390"/>
    <mergeCell ref="B383:B384"/>
    <mergeCell ref="C383:E384"/>
    <mergeCell ref="F383:F384"/>
    <mergeCell ref="G383:G384"/>
    <mergeCell ref="H383:H384"/>
    <mergeCell ref="M383:M384"/>
    <mergeCell ref="N383:N384"/>
    <mergeCell ref="O383:O384"/>
    <mergeCell ref="P383:P384"/>
    <mergeCell ref="Q383:Q384"/>
    <mergeCell ref="B385:B386"/>
    <mergeCell ref="C385:E386"/>
    <mergeCell ref="F385:F386"/>
    <mergeCell ref="G385:G386"/>
    <mergeCell ref="H385:H386"/>
    <mergeCell ref="M385:M386"/>
    <mergeCell ref="N385:N386"/>
    <mergeCell ref="O385:O386"/>
    <mergeCell ref="P385:P386"/>
    <mergeCell ref="Q385:Q386"/>
    <mergeCell ref="O401:O402"/>
    <mergeCell ref="P401:P402"/>
    <mergeCell ref="Q401:Q402"/>
    <mergeCell ref="B403:B404"/>
    <mergeCell ref="C403:E404"/>
    <mergeCell ref="F403:F404"/>
    <mergeCell ref="G403:G404"/>
    <mergeCell ref="H403:H404"/>
    <mergeCell ref="M403:M404"/>
    <mergeCell ref="N403:N404"/>
    <mergeCell ref="O403:O404"/>
    <mergeCell ref="P403:P404"/>
    <mergeCell ref="Q403:Q404"/>
    <mergeCell ref="B379:B380"/>
    <mergeCell ref="C379:E380"/>
    <mergeCell ref="F379:F380"/>
    <mergeCell ref="G379:G380"/>
    <mergeCell ref="H379:H380"/>
    <mergeCell ref="M379:M380"/>
    <mergeCell ref="N379:N380"/>
    <mergeCell ref="O379:O380"/>
    <mergeCell ref="P379:P380"/>
    <mergeCell ref="Q379:Q380"/>
    <mergeCell ref="B381:B382"/>
    <mergeCell ref="C381:E382"/>
    <mergeCell ref="F381:F382"/>
    <mergeCell ref="G381:G382"/>
    <mergeCell ref="H381:H382"/>
    <mergeCell ref="M381:M382"/>
    <mergeCell ref="N381:N382"/>
    <mergeCell ref="O381:O382"/>
    <mergeCell ref="P381:P382"/>
    <mergeCell ref="Q381:Q382"/>
    <mergeCell ref="B375:B376"/>
    <mergeCell ref="C375:E376"/>
    <mergeCell ref="F375:F376"/>
    <mergeCell ref="G375:G376"/>
    <mergeCell ref="H375:H376"/>
    <mergeCell ref="M375:M376"/>
    <mergeCell ref="N375:N376"/>
    <mergeCell ref="O375:O376"/>
    <mergeCell ref="P375:P376"/>
    <mergeCell ref="Q375:Q376"/>
    <mergeCell ref="B377:B378"/>
    <mergeCell ref="C377:E378"/>
    <mergeCell ref="F377:F378"/>
    <mergeCell ref="G377:G378"/>
    <mergeCell ref="H377:H378"/>
    <mergeCell ref="M377:M378"/>
    <mergeCell ref="N377:N378"/>
    <mergeCell ref="O377:O378"/>
    <mergeCell ref="P377:P378"/>
    <mergeCell ref="Q377:Q378"/>
    <mergeCell ref="M369:M370"/>
    <mergeCell ref="N369:N370"/>
    <mergeCell ref="O369:O370"/>
    <mergeCell ref="P369:P370"/>
    <mergeCell ref="Q369:Q370"/>
    <mergeCell ref="B371:B372"/>
    <mergeCell ref="C371:E372"/>
    <mergeCell ref="F371:F372"/>
    <mergeCell ref="G371:G372"/>
    <mergeCell ref="H371:H372"/>
    <mergeCell ref="M371:M372"/>
    <mergeCell ref="N371:N372"/>
    <mergeCell ref="O371:O372"/>
    <mergeCell ref="P371:P372"/>
    <mergeCell ref="Q371:Q372"/>
    <mergeCell ref="B373:B374"/>
    <mergeCell ref="C373:E374"/>
    <mergeCell ref="F373:F374"/>
    <mergeCell ref="G373:G374"/>
    <mergeCell ref="H373:H374"/>
    <mergeCell ref="M373:M374"/>
    <mergeCell ref="N373:N374"/>
    <mergeCell ref="O373:O374"/>
    <mergeCell ref="P373:P374"/>
    <mergeCell ref="Q373:Q374"/>
    <mergeCell ref="B2:Q2"/>
    <mergeCell ref="F59:F60"/>
    <mergeCell ref="I59:L59"/>
    <mergeCell ref="G59:G60"/>
    <mergeCell ref="H59:H60"/>
    <mergeCell ref="M59:N59"/>
    <mergeCell ref="O59:Q59"/>
    <mergeCell ref="B58:C58"/>
    <mergeCell ref="N7:N8"/>
    <mergeCell ref="C5:E6"/>
    <mergeCell ref="I365:L365"/>
    <mergeCell ref="M365:N365"/>
    <mergeCell ref="O365:Q365"/>
    <mergeCell ref="B365:B366"/>
    <mergeCell ref="C365:E366"/>
    <mergeCell ref="F365:F366"/>
    <mergeCell ref="G365:G366"/>
    <mergeCell ref="H365:H366"/>
    <mergeCell ref="O185:O186"/>
    <mergeCell ref="P181:P182"/>
    <mergeCell ref="Q181:Q182"/>
    <mergeCell ref="M185:M186"/>
    <mergeCell ref="B183:B184"/>
    <mergeCell ref="C183:E184"/>
    <mergeCell ref="F183:F184"/>
    <mergeCell ref="G183:G184"/>
    <mergeCell ref="H183:H184"/>
    <mergeCell ref="M183:M184"/>
    <mergeCell ref="C181:E182"/>
    <mergeCell ref="N187:N188"/>
    <mergeCell ref="O187:O188"/>
    <mergeCell ref="P183:P184"/>
    <mergeCell ref="P327:P328"/>
    <mergeCell ref="Q327:Q328"/>
    <mergeCell ref="P325:P326"/>
    <mergeCell ref="Q325:Q326"/>
    <mergeCell ref="M215:M216"/>
    <mergeCell ref="M209:M210"/>
    <mergeCell ref="M103:M104"/>
    <mergeCell ref="N219:N220"/>
    <mergeCell ref="G105:G106"/>
    <mergeCell ref="G213:G214"/>
    <mergeCell ref="G175:G176"/>
    <mergeCell ref="G177:G178"/>
    <mergeCell ref="N181:N182"/>
    <mergeCell ref="G163:G164"/>
    <mergeCell ref="G215:G216"/>
    <mergeCell ref="O225:O226"/>
    <mergeCell ref="O229:O230"/>
    <mergeCell ref="Q225:Q226"/>
    <mergeCell ref="Q229:Q230"/>
    <mergeCell ref="Q231:Q232"/>
    <mergeCell ref="P227:P228"/>
    <mergeCell ref="Q227:Q228"/>
    <mergeCell ref="Q233:Q234"/>
    <mergeCell ref="G207:G208"/>
    <mergeCell ref="N207:N208"/>
    <mergeCell ref="O207:O208"/>
    <mergeCell ref="O121:O122"/>
    <mergeCell ref="N327:N328"/>
    <mergeCell ref="O327:O328"/>
    <mergeCell ref="N199:N200"/>
    <mergeCell ref="Q193:Q194"/>
    <mergeCell ref="G193:G194"/>
    <mergeCell ref="O319:O320"/>
    <mergeCell ref="P319:P320"/>
    <mergeCell ref="P315:P316"/>
    <mergeCell ref="Q315:Q316"/>
    <mergeCell ref="Q311:Q312"/>
    <mergeCell ref="O305:O306"/>
    <mergeCell ref="O303:O304"/>
    <mergeCell ref="P99:P100"/>
    <mergeCell ref="Q205:Q206"/>
    <mergeCell ref="Q103:Q104"/>
    <mergeCell ref="P229:P230"/>
    <mergeCell ref="O233:O234"/>
    <mergeCell ref="P207:P208"/>
    <mergeCell ref="O209:O210"/>
    <mergeCell ref="O109:O110"/>
    <mergeCell ref="Q209:Q210"/>
    <mergeCell ref="Q305:Q306"/>
    <mergeCell ref="O117:O118"/>
    <mergeCell ref="Q105:Q106"/>
    <mergeCell ref="Q99:Q100"/>
    <mergeCell ref="P119:P120"/>
    <mergeCell ref="Q119:Q120"/>
    <mergeCell ref="Q185:Q186"/>
    <mergeCell ref="O191:O192"/>
    <mergeCell ref="P187:P188"/>
    <mergeCell ref="Q187:Q188"/>
    <mergeCell ref="P185:P186"/>
    <mergeCell ref="O195:O196"/>
    <mergeCell ref="P103:P104"/>
    <mergeCell ref="O293:O294"/>
    <mergeCell ref="Q313:Q314"/>
    <mergeCell ref="P283:P284"/>
    <mergeCell ref="G317:G318"/>
    <mergeCell ref="F305:F306"/>
    <mergeCell ref="F315:F316"/>
    <mergeCell ref="F313:F314"/>
    <mergeCell ref="O219:O220"/>
    <mergeCell ref="N217:N218"/>
    <mergeCell ref="O61:O62"/>
    <mergeCell ref="P61:P62"/>
    <mergeCell ref="Q61:Q62"/>
    <mergeCell ref="B61:B62"/>
    <mergeCell ref="C61:E62"/>
    <mergeCell ref="F61:F62"/>
    <mergeCell ref="M61:M62"/>
    <mergeCell ref="H61:H62"/>
    <mergeCell ref="G61:G62"/>
    <mergeCell ref="P209:P210"/>
    <mergeCell ref="B193:B194"/>
    <mergeCell ref="C193:E194"/>
    <mergeCell ref="F193:F194"/>
    <mergeCell ref="H193:H194"/>
    <mergeCell ref="M193:M194"/>
    <mergeCell ref="B187:B188"/>
    <mergeCell ref="C187:E188"/>
    <mergeCell ref="F187:F188"/>
    <mergeCell ref="G187:G188"/>
    <mergeCell ref="H187:H188"/>
    <mergeCell ref="M187:M188"/>
    <mergeCell ref="N191:N192"/>
    <mergeCell ref="B189:B190"/>
    <mergeCell ref="C189:E190"/>
    <mergeCell ref="P199:P200"/>
    <mergeCell ref="B227:B228"/>
    <mergeCell ref="O325:O326"/>
    <mergeCell ref="O323:Q323"/>
    <mergeCell ref="O309:O310"/>
    <mergeCell ref="N315:N316"/>
    <mergeCell ref="N325:N326"/>
    <mergeCell ref="B231:B232"/>
    <mergeCell ref="C231:E232"/>
    <mergeCell ref="B233:B234"/>
    <mergeCell ref="C233:E234"/>
    <mergeCell ref="B235:B236"/>
    <mergeCell ref="C235:E236"/>
    <mergeCell ref="O237:O238"/>
    <mergeCell ref="B237:B238"/>
    <mergeCell ref="C237:E238"/>
    <mergeCell ref="F237:F238"/>
    <mergeCell ref="G237:G238"/>
    <mergeCell ref="N233:N234"/>
    <mergeCell ref="B239:B240"/>
    <mergeCell ref="H309:H310"/>
    <mergeCell ref="N231:N232"/>
    <mergeCell ref="O231:O232"/>
    <mergeCell ref="M325:M326"/>
    <mergeCell ref="H315:H316"/>
    <mergeCell ref="M315:M316"/>
    <mergeCell ref="M323:N323"/>
    <mergeCell ref="F231:F232"/>
    <mergeCell ref="G231:G232"/>
    <mergeCell ref="F233:F234"/>
    <mergeCell ref="M235:M236"/>
    <mergeCell ref="F235:F236"/>
    <mergeCell ref="G235:G236"/>
    <mergeCell ref="N235:N236"/>
    <mergeCell ref="F225:F226"/>
    <mergeCell ref="N227:N228"/>
    <mergeCell ref="G211:G212"/>
    <mergeCell ref="M211:M212"/>
    <mergeCell ref="N211:N212"/>
    <mergeCell ref="H217:H218"/>
    <mergeCell ref="M217:M218"/>
    <mergeCell ref="B185:B186"/>
    <mergeCell ref="C219:E220"/>
    <mergeCell ref="C213:E214"/>
    <mergeCell ref="C227:E228"/>
    <mergeCell ref="F227:F228"/>
    <mergeCell ref="G227:G228"/>
    <mergeCell ref="F215:F216"/>
    <mergeCell ref="G219:G220"/>
    <mergeCell ref="B222:C222"/>
    <mergeCell ref="M189:M190"/>
    <mergeCell ref="G191:G192"/>
    <mergeCell ref="P63:P64"/>
    <mergeCell ref="Q63:Q64"/>
    <mergeCell ref="B65:B66"/>
    <mergeCell ref="C65:E66"/>
    <mergeCell ref="F65:F66"/>
    <mergeCell ref="M65:M66"/>
    <mergeCell ref="H65:H66"/>
    <mergeCell ref="G65:G66"/>
    <mergeCell ref="B219:B220"/>
    <mergeCell ref="G319:G320"/>
    <mergeCell ref="O63:O64"/>
    <mergeCell ref="B63:B64"/>
    <mergeCell ref="C63:E64"/>
    <mergeCell ref="F63:F64"/>
    <mergeCell ref="F219:F220"/>
    <mergeCell ref="C77:E78"/>
    <mergeCell ref="F203:F204"/>
    <mergeCell ref="B175:B176"/>
    <mergeCell ref="C217:E218"/>
    <mergeCell ref="Q77:Q78"/>
    <mergeCell ref="O175:Q175"/>
    <mergeCell ref="O177:O178"/>
    <mergeCell ref="P177:P178"/>
    <mergeCell ref="Q177:Q178"/>
    <mergeCell ref="H179:H180"/>
    <mergeCell ref="G81:G82"/>
    <mergeCell ref="H175:H176"/>
    <mergeCell ref="I175:L175"/>
    <mergeCell ref="N99:N100"/>
    <mergeCell ref="N121:N122"/>
    <mergeCell ref="M99:M100"/>
    <mergeCell ref="N103:N104"/>
    <mergeCell ref="Q71:Q72"/>
    <mergeCell ref="O67:O68"/>
    <mergeCell ref="P67:P68"/>
    <mergeCell ref="Q67:Q68"/>
    <mergeCell ref="B69:B70"/>
    <mergeCell ref="C69:E70"/>
    <mergeCell ref="F69:F70"/>
    <mergeCell ref="M69:M70"/>
    <mergeCell ref="H69:H70"/>
    <mergeCell ref="G69:G70"/>
    <mergeCell ref="N69:N70"/>
    <mergeCell ref="O65:O66"/>
    <mergeCell ref="P65:P66"/>
    <mergeCell ref="Q65:Q66"/>
    <mergeCell ref="B67:B68"/>
    <mergeCell ref="C67:E68"/>
    <mergeCell ref="F67:F68"/>
    <mergeCell ref="M67:M68"/>
    <mergeCell ref="H67:H68"/>
    <mergeCell ref="G67:G68"/>
    <mergeCell ref="N67:N68"/>
    <mergeCell ref="N65:N66"/>
    <mergeCell ref="Q75:Q76"/>
    <mergeCell ref="B211:B212"/>
    <mergeCell ref="C211:E212"/>
    <mergeCell ref="H211:H212"/>
    <mergeCell ref="G203:G204"/>
    <mergeCell ref="F207:F208"/>
    <mergeCell ref="G209:G210"/>
    <mergeCell ref="H207:H208"/>
    <mergeCell ref="B205:B206"/>
    <mergeCell ref="H203:H204"/>
    <mergeCell ref="P69:P70"/>
    <mergeCell ref="P71:P72"/>
    <mergeCell ref="N73:N74"/>
    <mergeCell ref="O73:O74"/>
    <mergeCell ref="O75:O76"/>
    <mergeCell ref="P75:P76"/>
    <mergeCell ref="P73:P74"/>
    <mergeCell ref="N75:N76"/>
    <mergeCell ref="O69:O70"/>
    <mergeCell ref="C73:E74"/>
    <mergeCell ref="F73:F74"/>
    <mergeCell ref="M73:M74"/>
    <mergeCell ref="H73:H74"/>
    <mergeCell ref="G73:G74"/>
    <mergeCell ref="Q73:Q74"/>
    <mergeCell ref="Q69:Q70"/>
    <mergeCell ref="B71:B72"/>
    <mergeCell ref="C71:E72"/>
    <mergeCell ref="F71:F72"/>
    <mergeCell ref="M71:M72"/>
    <mergeCell ref="H71:H72"/>
    <mergeCell ref="O71:O72"/>
    <mergeCell ref="B121:B122"/>
    <mergeCell ref="B297:B298"/>
    <mergeCell ref="C121:E122"/>
    <mergeCell ref="F121:F122"/>
    <mergeCell ref="B97:B98"/>
    <mergeCell ref="C97:E98"/>
    <mergeCell ref="F97:F98"/>
    <mergeCell ref="F117:F118"/>
    <mergeCell ref="B119:B120"/>
    <mergeCell ref="F119:F120"/>
    <mergeCell ref="B101:B102"/>
    <mergeCell ref="B103:B104"/>
    <mergeCell ref="B209:B210"/>
    <mergeCell ref="C207:E208"/>
    <mergeCell ref="C215:E216"/>
    <mergeCell ref="B263:B264"/>
    <mergeCell ref="C263:E264"/>
    <mergeCell ref="F263:F264"/>
    <mergeCell ref="B279:B280"/>
    <mergeCell ref="C279:E280"/>
    <mergeCell ref="B283:B284"/>
    <mergeCell ref="B207:B208"/>
    <mergeCell ref="F211:F212"/>
    <mergeCell ref="B179:B180"/>
    <mergeCell ref="C175:E176"/>
    <mergeCell ref="B181:B182"/>
    <mergeCell ref="C205:E206"/>
    <mergeCell ref="F205:F206"/>
    <mergeCell ref="F271:F272"/>
    <mergeCell ref="B223:B224"/>
    <mergeCell ref="F213:F214"/>
    <mergeCell ref="F189:F190"/>
    <mergeCell ref="F5:F6"/>
    <mergeCell ref="B83:B84"/>
    <mergeCell ref="C83:E84"/>
    <mergeCell ref="F83:F84"/>
    <mergeCell ref="G117:G118"/>
    <mergeCell ref="B5:B6"/>
    <mergeCell ref="C103:E104"/>
    <mergeCell ref="F103:F104"/>
    <mergeCell ref="B117:B118"/>
    <mergeCell ref="B73:B74"/>
    <mergeCell ref="G5:G6"/>
    <mergeCell ref="B80:C80"/>
    <mergeCell ref="B15:B16"/>
    <mergeCell ref="C15:E16"/>
    <mergeCell ref="F15:F16"/>
    <mergeCell ref="G15:G16"/>
    <mergeCell ref="B77:B78"/>
    <mergeCell ref="B109:B110"/>
    <mergeCell ref="B93:B94"/>
    <mergeCell ref="C93:E94"/>
    <mergeCell ref="F93:F94"/>
    <mergeCell ref="B113:B114"/>
    <mergeCell ref="B85:B86"/>
    <mergeCell ref="F99:F100"/>
    <mergeCell ref="C113:E114"/>
    <mergeCell ref="F113:F114"/>
    <mergeCell ref="G71:G72"/>
    <mergeCell ref="G103:G104"/>
    <mergeCell ref="B75:B76"/>
    <mergeCell ref="C75:E76"/>
    <mergeCell ref="F75:F76"/>
    <mergeCell ref="G99:G100"/>
    <mergeCell ref="F77:F78"/>
    <mergeCell ref="G77:G78"/>
    <mergeCell ref="G83:G84"/>
    <mergeCell ref="F81:F82"/>
    <mergeCell ref="G119:G120"/>
    <mergeCell ref="N91:N92"/>
    <mergeCell ref="O213:O214"/>
    <mergeCell ref="O211:O212"/>
    <mergeCell ref="N215:N216"/>
    <mergeCell ref="O215:O216"/>
    <mergeCell ref="N209:N210"/>
    <mergeCell ref="C185:E186"/>
    <mergeCell ref="F185:F186"/>
    <mergeCell ref="G185:G186"/>
    <mergeCell ref="H185:H186"/>
    <mergeCell ref="N189:N190"/>
    <mergeCell ref="O189:O190"/>
    <mergeCell ref="F109:F110"/>
    <mergeCell ref="C85:E86"/>
    <mergeCell ref="F85:F86"/>
    <mergeCell ref="G85:G86"/>
    <mergeCell ref="H85:H86"/>
    <mergeCell ref="H129:H130"/>
    <mergeCell ref="C131:E132"/>
    <mergeCell ref="G121:G122"/>
    <mergeCell ref="F177:F178"/>
    <mergeCell ref="B202:C202"/>
    <mergeCell ref="C117:E118"/>
    <mergeCell ref="C101:E102"/>
    <mergeCell ref="G101:G102"/>
    <mergeCell ref="H105:H106"/>
    <mergeCell ref="B174:C174"/>
    <mergeCell ref="C141:E142"/>
    <mergeCell ref="F141:F142"/>
    <mergeCell ref="B139:B140"/>
    <mergeCell ref="B137:B138"/>
    <mergeCell ref="C137:E138"/>
    <mergeCell ref="F137:F138"/>
    <mergeCell ref="H137:H138"/>
    <mergeCell ref="B147:B148"/>
    <mergeCell ref="C147:E148"/>
    <mergeCell ref="F147:F148"/>
    <mergeCell ref="C209:E210"/>
    <mergeCell ref="C191:E192"/>
    <mergeCell ref="F191:F192"/>
    <mergeCell ref="C195:E196"/>
    <mergeCell ref="F209:F210"/>
    <mergeCell ref="B203:B204"/>
    <mergeCell ref="C203:E204"/>
    <mergeCell ref="F175:F176"/>
    <mergeCell ref="C139:E140"/>
    <mergeCell ref="C151:E152"/>
    <mergeCell ref="B161:B162"/>
    <mergeCell ref="C161:E162"/>
    <mergeCell ref="B159:B160"/>
    <mergeCell ref="C159:E160"/>
    <mergeCell ref="F159:F160"/>
    <mergeCell ref="G195:G196"/>
    <mergeCell ref="G205:G206"/>
    <mergeCell ref="G179:G180"/>
    <mergeCell ref="H195:H196"/>
    <mergeCell ref="G189:G190"/>
    <mergeCell ref="H189:H190"/>
    <mergeCell ref="H191:H192"/>
    <mergeCell ref="H313:H314"/>
    <mergeCell ref="G309:G310"/>
    <mergeCell ref="H305:H306"/>
    <mergeCell ref="M305:M306"/>
    <mergeCell ref="G305:G306"/>
    <mergeCell ref="B293:B294"/>
    <mergeCell ref="C293:E294"/>
    <mergeCell ref="F293:F294"/>
    <mergeCell ref="B289:B290"/>
    <mergeCell ref="C289:E290"/>
    <mergeCell ref="F289:F290"/>
    <mergeCell ref="G289:G290"/>
    <mergeCell ref="H289:H290"/>
    <mergeCell ref="M289:M290"/>
    <mergeCell ref="F195:F196"/>
    <mergeCell ref="B301:B302"/>
    <mergeCell ref="C301:E302"/>
    <mergeCell ref="C297:E298"/>
    <mergeCell ref="G263:G264"/>
    <mergeCell ref="G229:G230"/>
    <mergeCell ref="H229:H230"/>
    <mergeCell ref="M259:M260"/>
    <mergeCell ref="H227:H228"/>
    <mergeCell ref="M313:M314"/>
    <mergeCell ref="M311:M312"/>
    <mergeCell ref="M309:M310"/>
    <mergeCell ref="H213:H214"/>
    <mergeCell ref="M213:M214"/>
    <mergeCell ref="B217:B218"/>
    <mergeCell ref="M227:M228"/>
    <mergeCell ref="M207:M208"/>
    <mergeCell ref="I203:L203"/>
    <mergeCell ref="N289:N290"/>
    <mergeCell ref="F217:F218"/>
    <mergeCell ref="F223:F224"/>
    <mergeCell ref="G271:G272"/>
    <mergeCell ref="H251:H252"/>
    <mergeCell ref="I297:L297"/>
    <mergeCell ref="M281:M282"/>
    <mergeCell ref="G283:G284"/>
    <mergeCell ref="M267:M268"/>
    <mergeCell ref="H233:H234"/>
    <mergeCell ref="M233:M234"/>
    <mergeCell ref="H235:H236"/>
    <mergeCell ref="G243:G244"/>
    <mergeCell ref="M239:M240"/>
    <mergeCell ref="H241:H242"/>
    <mergeCell ref="M241:M242"/>
    <mergeCell ref="M307:M308"/>
    <mergeCell ref="H263:H264"/>
    <mergeCell ref="G225:G226"/>
    <mergeCell ref="F301:F302"/>
    <mergeCell ref="G217:G218"/>
    <mergeCell ref="H245:H246"/>
    <mergeCell ref="F229:F230"/>
    <mergeCell ref="H307:H308"/>
    <mergeCell ref="M293:M294"/>
    <mergeCell ref="F255:F256"/>
    <mergeCell ref="G255:G256"/>
    <mergeCell ref="F261:F262"/>
    <mergeCell ref="H219:H220"/>
    <mergeCell ref="M253:M254"/>
    <mergeCell ref="H223:H224"/>
    <mergeCell ref="I223:L223"/>
    <mergeCell ref="O83:O84"/>
    <mergeCell ref="O205:O206"/>
    <mergeCell ref="M299:M300"/>
    <mergeCell ref="P305:P306"/>
    <mergeCell ref="O95:O96"/>
    <mergeCell ref="P95:P96"/>
    <mergeCell ref="Q95:Q96"/>
    <mergeCell ref="G93:G94"/>
    <mergeCell ref="H93:H94"/>
    <mergeCell ref="M93:M94"/>
    <mergeCell ref="N93:N94"/>
    <mergeCell ref="P93:P94"/>
    <mergeCell ref="P301:P302"/>
    <mergeCell ref="N299:N300"/>
    <mergeCell ref="M301:M302"/>
    <mergeCell ref="P121:P122"/>
    <mergeCell ref="Q121:Q122"/>
    <mergeCell ref="P217:P218"/>
    <mergeCell ref="Q217:Q218"/>
    <mergeCell ref="P117:P118"/>
    <mergeCell ref="Q117:Q118"/>
    <mergeCell ref="P191:P192"/>
    <mergeCell ref="Q191:Q192"/>
    <mergeCell ref="Q83:Q84"/>
    <mergeCell ref="O119:O120"/>
    <mergeCell ref="H103:H104"/>
    <mergeCell ref="N305:N306"/>
    <mergeCell ref="M303:M304"/>
    <mergeCell ref="N303:N304"/>
    <mergeCell ref="N95:N96"/>
    <mergeCell ref="M85:M86"/>
    <mergeCell ref="O301:O302"/>
    <mergeCell ref="B127:B128"/>
    <mergeCell ref="Q137:Q138"/>
    <mergeCell ref="G141:G142"/>
    <mergeCell ref="H141:H142"/>
    <mergeCell ref="M141:M142"/>
    <mergeCell ref="N141:N142"/>
    <mergeCell ref="O141:O142"/>
    <mergeCell ref="Q135:Q136"/>
    <mergeCell ref="G137:G138"/>
    <mergeCell ref="O135:O136"/>
    <mergeCell ref="P135:P136"/>
    <mergeCell ref="M137:M138"/>
    <mergeCell ref="N137:N138"/>
    <mergeCell ref="O137:O138"/>
    <mergeCell ref="P137:P138"/>
    <mergeCell ref="P139:P140"/>
    <mergeCell ref="F281:F282"/>
    <mergeCell ref="G281:G282"/>
    <mergeCell ref="H281:H282"/>
    <mergeCell ref="F279:F280"/>
    <mergeCell ref="H215:H216"/>
    <mergeCell ref="H209:H210"/>
    <mergeCell ref="M205:M206"/>
    <mergeCell ref="M225:M226"/>
    <mergeCell ref="N205:N206"/>
    <mergeCell ref="Q213:Q214"/>
    <mergeCell ref="Q211:Q212"/>
    <mergeCell ref="P225:P226"/>
    <mergeCell ref="O227:O228"/>
    <mergeCell ref="M219:M220"/>
    <mergeCell ref="M191:M192"/>
    <mergeCell ref="N195:N196"/>
    <mergeCell ref="N309:N310"/>
    <mergeCell ref="P309:P310"/>
    <mergeCell ref="O311:O312"/>
    <mergeCell ref="P311:P312"/>
    <mergeCell ref="B315:B316"/>
    <mergeCell ref="B287:B288"/>
    <mergeCell ref="F275:F276"/>
    <mergeCell ref="G275:G276"/>
    <mergeCell ref="C285:E286"/>
    <mergeCell ref="F285:F286"/>
    <mergeCell ref="G285:G286"/>
    <mergeCell ref="F283:F284"/>
    <mergeCell ref="C283:E284"/>
    <mergeCell ref="Q279:Q280"/>
    <mergeCell ref="Q277:Q278"/>
    <mergeCell ref="G279:G280"/>
    <mergeCell ref="F277:F278"/>
    <mergeCell ref="G277:G278"/>
    <mergeCell ref="O289:O290"/>
    <mergeCell ref="H283:H284"/>
    <mergeCell ref="G315:G316"/>
    <mergeCell ref="N311:N312"/>
    <mergeCell ref="H277:H278"/>
    <mergeCell ref="M277:M278"/>
    <mergeCell ref="P287:P288"/>
    <mergeCell ref="Q287:Q288"/>
    <mergeCell ref="O275:Q275"/>
    <mergeCell ref="I275:L275"/>
    <mergeCell ref="H275:H276"/>
    <mergeCell ref="P285:P286"/>
    <mergeCell ref="Q285:Q286"/>
    <mergeCell ref="O287:O288"/>
    <mergeCell ref="H5:H6"/>
    <mergeCell ref="H119:H120"/>
    <mergeCell ref="M97:M98"/>
    <mergeCell ref="H77:H78"/>
    <mergeCell ref="M75:M76"/>
    <mergeCell ref="H75:H76"/>
    <mergeCell ref="I5:L5"/>
    <mergeCell ref="M5:N5"/>
    <mergeCell ref="H83:H84"/>
    <mergeCell ref="N61:N62"/>
    <mergeCell ref="F291:F292"/>
    <mergeCell ref="G291:G292"/>
    <mergeCell ref="H291:H292"/>
    <mergeCell ref="M291:M292"/>
    <mergeCell ref="H287:H288"/>
    <mergeCell ref="H285:H286"/>
    <mergeCell ref="M285:M286"/>
    <mergeCell ref="N271:N272"/>
    <mergeCell ref="F287:F288"/>
    <mergeCell ref="G287:G288"/>
    <mergeCell ref="M287:M288"/>
    <mergeCell ref="M275:N275"/>
    <mergeCell ref="M179:M180"/>
    <mergeCell ref="N179:N180"/>
    <mergeCell ref="N177:N178"/>
    <mergeCell ref="N71:N72"/>
    <mergeCell ref="M177:M178"/>
    <mergeCell ref="M117:M118"/>
    <mergeCell ref="N77:N78"/>
    <mergeCell ref="M175:N175"/>
    <mergeCell ref="N117:N118"/>
    <mergeCell ref="N63:N64"/>
    <mergeCell ref="H97:H98"/>
    <mergeCell ref="G75:G76"/>
    <mergeCell ref="H63:H64"/>
    <mergeCell ref="G63:G64"/>
    <mergeCell ref="H81:H82"/>
    <mergeCell ref="M83:M84"/>
    <mergeCell ref="M63:M64"/>
    <mergeCell ref="N105:N106"/>
    <mergeCell ref="N213:N214"/>
    <mergeCell ref="N83:N84"/>
    <mergeCell ref="N97:N98"/>
    <mergeCell ref="M195:M196"/>
    <mergeCell ref="M199:M200"/>
    <mergeCell ref="G233:G234"/>
    <mergeCell ref="H99:H100"/>
    <mergeCell ref="H237:H238"/>
    <mergeCell ref="M237:M238"/>
    <mergeCell ref="M95:M96"/>
    <mergeCell ref="H231:H232"/>
    <mergeCell ref="M81:N81"/>
    <mergeCell ref="N87:N88"/>
    <mergeCell ref="G159:G160"/>
    <mergeCell ref="H159:H160"/>
    <mergeCell ref="G147:G148"/>
    <mergeCell ref="M203:N203"/>
    <mergeCell ref="M223:N223"/>
    <mergeCell ref="Q97:Q98"/>
    <mergeCell ref="P211:P212"/>
    <mergeCell ref="H127:H128"/>
    <mergeCell ref="I127:L127"/>
    <mergeCell ref="M127:N127"/>
    <mergeCell ref="O127:Q127"/>
    <mergeCell ref="H135:H136"/>
    <mergeCell ref="M135:M136"/>
    <mergeCell ref="N135:N136"/>
    <mergeCell ref="P113:P114"/>
    <mergeCell ref="Q123:Q124"/>
    <mergeCell ref="Q159:Q160"/>
    <mergeCell ref="Q143:Q144"/>
    <mergeCell ref="H117:H118"/>
    <mergeCell ref="G127:G128"/>
    <mergeCell ref="M119:M120"/>
    <mergeCell ref="N119:N120"/>
    <mergeCell ref="M105:M106"/>
    <mergeCell ref="Q109:Q110"/>
    <mergeCell ref="O115:O116"/>
    <mergeCell ref="P109:P110"/>
    <mergeCell ref="P115:P116"/>
    <mergeCell ref="Q115:Q116"/>
    <mergeCell ref="M121:M122"/>
    <mergeCell ref="H121:H122"/>
    <mergeCell ref="M113:M114"/>
    <mergeCell ref="P147:P148"/>
    <mergeCell ref="Q141:Q142"/>
    <mergeCell ref="O143:O144"/>
    <mergeCell ref="P145:P146"/>
    <mergeCell ref="O147:O148"/>
    <mergeCell ref="Q145:Q146"/>
    <mergeCell ref="O81:Q81"/>
    <mergeCell ref="M77:M78"/>
    <mergeCell ref="P219:P220"/>
    <mergeCell ref="Q219:Q220"/>
    <mergeCell ref="P215:P216"/>
    <mergeCell ref="O203:Q203"/>
    <mergeCell ref="O181:O182"/>
    <mergeCell ref="P77:P78"/>
    <mergeCell ref="O77:O78"/>
    <mergeCell ref="O179:O180"/>
    <mergeCell ref="P179:P180"/>
    <mergeCell ref="O103:O104"/>
    <mergeCell ref="P105:P106"/>
    <mergeCell ref="C119:E120"/>
    <mergeCell ref="O217:O218"/>
    <mergeCell ref="O105:O106"/>
    <mergeCell ref="O99:O100"/>
    <mergeCell ref="O101:O102"/>
    <mergeCell ref="C109:E110"/>
    <mergeCell ref="O91:O92"/>
    <mergeCell ref="P83:P84"/>
    <mergeCell ref="O93:O94"/>
    <mergeCell ref="Q91:Q92"/>
    <mergeCell ref="Q215:Q216"/>
    <mergeCell ref="G113:G114"/>
    <mergeCell ref="H113:H114"/>
    <mergeCell ref="N113:N114"/>
    <mergeCell ref="O113:O114"/>
    <mergeCell ref="Q113:Q114"/>
    <mergeCell ref="H143:H144"/>
    <mergeCell ref="N143:N144"/>
    <mergeCell ref="C115:E116"/>
    <mergeCell ref="F115:F116"/>
    <mergeCell ref="G115:G116"/>
    <mergeCell ref="H115:H116"/>
    <mergeCell ref="M115:M116"/>
    <mergeCell ref="N115:N116"/>
    <mergeCell ref="B91:B92"/>
    <mergeCell ref="C91:E92"/>
    <mergeCell ref="F91:F92"/>
    <mergeCell ref="G91:G92"/>
    <mergeCell ref="H91:H92"/>
    <mergeCell ref="C111:E112"/>
    <mergeCell ref="F111:F112"/>
    <mergeCell ref="G111:G112"/>
    <mergeCell ref="H111:H112"/>
    <mergeCell ref="M111:M112"/>
    <mergeCell ref="N107:N108"/>
    <mergeCell ref="B95:B96"/>
    <mergeCell ref="C95:E96"/>
    <mergeCell ref="F95:F96"/>
    <mergeCell ref="G95:G96"/>
    <mergeCell ref="H95:H96"/>
    <mergeCell ref="B105:B106"/>
    <mergeCell ref="G109:G110"/>
    <mergeCell ref="H109:H110"/>
    <mergeCell ref="M109:M110"/>
    <mergeCell ref="N109:N110"/>
    <mergeCell ref="M101:M102"/>
    <mergeCell ref="H101:H102"/>
    <mergeCell ref="C105:E106"/>
    <mergeCell ref="F105:F106"/>
    <mergeCell ref="F101:F102"/>
    <mergeCell ref="B115:B116"/>
    <mergeCell ref="O87:O88"/>
    <mergeCell ref="P87:P88"/>
    <mergeCell ref="Q87:Q88"/>
    <mergeCell ref="B107:B108"/>
    <mergeCell ref="C107:E108"/>
    <mergeCell ref="F107:F108"/>
    <mergeCell ref="G107:G108"/>
    <mergeCell ref="H107:H108"/>
    <mergeCell ref="M107:M108"/>
    <mergeCell ref="O89:O90"/>
    <mergeCell ref="P91:P92"/>
    <mergeCell ref="P89:P90"/>
    <mergeCell ref="Q89:Q90"/>
    <mergeCell ref="B87:B88"/>
    <mergeCell ref="C87:E88"/>
    <mergeCell ref="F87:F88"/>
    <mergeCell ref="B89:B90"/>
    <mergeCell ref="C89:E90"/>
    <mergeCell ref="F89:F90"/>
    <mergeCell ref="G89:G90"/>
    <mergeCell ref="H89:H90"/>
    <mergeCell ref="M89:M90"/>
    <mergeCell ref="N89:N90"/>
    <mergeCell ref="G97:G98"/>
    <mergeCell ref="Q101:Q102"/>
    <mergeCell ref="P101:P102"/>
    <mergeCell ref="N101:N102"/>
    <mergeCell ref="O107:O108"/>
    <mergeCell ref="P107:P108"/>
    <mergeCell ref="Q107:Q108"/>
    <mergeCell ref="O97:O98"/>
    <mergeCell ref="P97:P98"/>
    <mergeCell ref="O199:O200"/>
    <mergeCell ref="P195:P196"/>
    <mergeCell ref="Q195:Q196"/>
    <mergeCell ref="O235:O236"/>
    <mergeCell ref="O249:O250"/>
    <mergeCell ref="O253:O254"/>
    <mergeCell ref="N267:N268"/>
    <mergeCell ref="N123:N124"/>
    <mergeCell ref="O285:O286"/>
    <mergeCell ref="O281:O282"/>
    <mergeCell ref="Q131:Q132"/>
    <mergeCell ref="P133:P134"/>
    <mergeCell ref="M143:M144"/>
    <mergeCell ref="O267:O268"/>
    <mergeCell ref="N145:N146"/>
    <mergeCell ref="O145:O146"/>
    <mergeCell ref="P129:P130"/>
    <mergeCell ref="M145:M146"/>
    <mergeCell ref="N139:N140"/>
    <mergeCell ref="Q139:Q140"/>
    <mergeCell ref="O139:O140"/>
    <mergeCell ref="P143:P144"/>
    <mergeCell ref="N147:N148"/>
    <mergeCell ref="P141:P142"/>
    <mergeCell ref="M155:N155"/>
    <mergeCell ref="Q255:Q256"/>
    <mergeCell ref="P255:P256"/>
    <mergeCell ref="Q235:Q236"/>
    <mergeCell ref="P231:P232"/>
    <mergeCell ref="P235:P236"/>
    <mergeCell ref="P237:P238"/>
    <mergeCell ref="Q237:Q238"/>
    <mergeCell ref="O5:Q5"/>
    <mergeCell ref="N55:N56"/>
    <mergeCell ref="N9:N10"/>
    <mergeCell ref="O9:O10"/>
    <mergeCell ref="Q7:Q8"/>
    <mergeCell ref="P123:P124"/>
    <mergeCell ref="P111:P112"/>
    <mergeCell ref="O123:O124"/>
    <mergeCell ref="O7:O8"/>
    <mergeCell ref="N111:N112"/>
    <mergeCell ref="O111:O112"/>
    <mergeCell ref="Q111:Q112"/>
    <mergeCell ref="N85:N86"/>
    <mergeCell ref="O85:O86"/>
    <mergeCell ref="P85:P86"/>
    <mergeCell ref="Q85:Q86"/>
    <mergeCell ref="G87:G88"/>
    <mergeCell ref="H87:H88"/>
    <mergeCell ref="M87:M88"/>
    <mergeCell ref="M91:M92"/>
    <mergeCell ref="Q93:Q94"/>
    <mergeCell ref="P58:Q58"/>
    <mergeCell ref="I81:L81"/>
    <mergeCell ref="P7:P8"/>
    <mergeCell ref="P13:P14"/>
    <mergeCell ref="M11:M12"/>
    <mergeCell ref="N11:N12"/>
    <mergeCell ref="O11:O12"/>
    <mergeCell ref="P11:P12"/>
    <mergeCell ref="P9:P10"/>
    <mergeCell ref="M7:M8"/>
    <mergeCell ref="O13:O14"/>
    <mergeCell ref="B11:B12"/>
    <mergeCell ref="C11:E12"/>
    <mergeCell ref="F11:F12"/>
    <mergeCell ref="G11:G12"/>
    <mergeCell ref="C9:E10"/>
    <mergeCell ref="F9:F10"/>
    <mergeCell ref="G9:G10"/>
    <mergeCell ref="B9:B10"/>
    <mergeCell ref="H9:H10"/>
    <mergeCell ref="M9:M10"/>
    <mergeCell ref="H11:H12"/>
    <mergeCell ref="Q13:Q14"/>
    <mergeCell ref="H7:H8"/>
    <mergeCell ref="G7:G8"/>
    <mergeCell ref="F7:F8"/>
    <mergeCell ref="C7:E8"/>
    <mergeCell ref="B7:B8"/>
    <mergeCell ref="H15:H16"/>
    <mergeCell ref="M15:M16"/>
    <mergeCell ref="N15:N16"/>
    <mergeCell ref="O15:O16"/>
    <mergeCell ref="Q9:Q10"/>
    <mergeCell ref="P15:P16"/>
    <mergeCell ref="Q11:Q12"/>
    <mergeCell ref="B13:B14"/>
    <mergeCell ref="C13:E14"/>
    <mergeCell ref="F13:F14"/>
    <mergeCell ref="G13:G14"/>
    <mergeCell ref="H13:H14"/>
    <mergeCell ref="M13:M14"/>
    <mergeCell ref="N13:N14"/>
    <mergeCell ref="Q17:Q18"/>
    <mergeCell ref="B19:B20"/>
    <mergeCell ref="C19:E20"/>
    <mergeCell ref="F19:F20"/>
    <mergeCell ref="G19:G20"/>
    <mergeCell ref="H19:H20"/>
    <mergeCell ref="M19:M20"/>
    <mergeCell ref="N19:N20"/>
    <mergeCell ref="O19:O20"/>
    <mergeCell ref="P19:P20"/>
    <mergeCell ref="Q15:Q16"/>
    <mergeCell ref="B17:B18"/>
    <mergeCell ref="C17:E18"/>
    <mergeCell ref="F17:F18"/>
    <mergeCell ref="G17:G18"/>
    <mergeCell ref="H17:H18"/>
    <mergeCell ref="M17:M18"/>
    <mergeCell ref="N17:N18"/>
    <mergeCell ref="O17:O18"/>
    <mergeCell ref="P17:P18"/>
    <mergeCell ref="Q21:Q22"/>
    <mergeCell ref="B23:B24"/>
    <mergeCell ref="C23:E24"/>
    <mergeCell ref="F23:F24"/>
    <mergeCell ref="G23:G24"/>
    <mergeCell ref="H23:H24"/>
    <mergeCell ref="M23:M24"/>
    <mergeCell ref="N23:N24"/>
    <mergeCell ref="O23:O24"/>
    <mergeCell ref="P23:P24"/>
    <mergeCell ref="Q19:Q20"/>
    <mergeCell ref="B21:B22"/>
    <mergeCell ref="C21:E22"/>
    <mergeCell ref="F21:F22"/>
    <mergeCell ref="G21:G22"/>
    <mergeCell ref="H21:H22"/>
    <mergeCell ref="M21:M22"/>
    <mergeCell ref="N21:N22"/>
    <mergeCell ref="O21:O22"/>
    <mergeCell ref="P21:P22"/>
    <mergeCell ref="Q25:Q26"/>
    <mergeCell ref="B27:B28"/>
    <mergeCell ref="C27:E28"/>
    <mergeCell ref="F27:F28"/>
    <mergeCell ref="G27:G28"/>
    <mergeCell ref="H27:H28"/>
    <mergeCell ref="M27:M28"/>
    <mergeCell ref="N27:N28"/>
    <mergeCell ref="O27:O28"/>
    <mergeCell ref="P27:P28"/>
    <mergeCell ref="Q23:Q24"/>
    <mergeCell ref="B25:B26"/>
    <mergeCell ref="C25:E26"/>
    <mergeCell ref="F25:F26"/>
    <mergeCell ref="G25:G26"/>
    <mergeCell ref="H25:H26"/>
    <mergeCell ref="M25:M26"/>
    <mergeCell ref="N25:N26"/>
    <mergeCell ref="O25:O26"/>
    <mergeCell ref="P25:P26"/>
    <mergeCell ref="Q29:Q30"/>
    <mergeCell ref="B31:B32"/>
    <mergeCell ref="C31:E32"/>
    <mergeCell ref="F31:F32"/>
    <mergeCell ref="G31:G32"/>
    <mergeCell ref="H31:H32"/>
    <mergeCell ref="M31:M32"/>
    <mergeCell ref="N31:N32"/>
    <mergeCell ref="O31:O32"/>
    <mergeCell ref="P31:P32"/>
    <mergeCell ref="Q27:Q28"/>
    <mergeCell ref="B29:B30"/>
    <mergeCell ref="C29:E30"/>
    <mergeCell ref="F29:F30"/>
    <mergeCell ref="G29:G30"/>
    <mergeCell ref="H29:H30"/>
    <mergeCell ref="M29:M30"/>
    <mergeCell ref="N29:N30"/>
    <mergeCell ref="O29:O30"/>
    <mergeCell ref="P29:P30"/>
    <mergeCell ref="Q33:Q34"/>
    <mergeCell ref="B35:B36"/>
    <mergeCell ref="C35:E36"/>
    <mergeCell ref="F35:F36"/>
    <mergeCell ref="G35:G36"/>
    <mergeCell ref="H35:H36"/>
    <mergeCell ref="M35:M36"/>
    <mergeCell ref="N35:N36"/>
    <mergeCell ref="O35:O36"/>
    <mergeCell ref="P35:P36"/>
    <mergeCell ref="Q31:Q32"/>
    <mergeCell ref="B33:B34"/>
    <mergeCell ref="C33:E34"/>
    <mergeCell ref="F33:F34"/>
    <mergeCell ref="G33:G34"/>
    <mergeCell ref="H33:H34"/>
    <mergeCell ref="M33:M34"/>
    <mergeCell ref="N33:N34"/>
    <mergeCell ref="O33:O34"/>
    <mergeCell ref="P33:P34"/>
    <mergeCell ref="Q37:Q38"/>
    <mergeCell ref="B39:B40"/>
    <mergeCell ref="C39:E40"/>
    <mergeCell ref="F39:F40"/>
    <mergeCell ref="G39:G40"/>
    <mergeCell ref="H39:H40"/>
    <mergeCell ref="M39:M40"/>
    <mergeCell ref="N39:N40"/>
    <mergeCell ref="O39:O40"/>
    <mergeCell ref="P39:P40"/>
    <mergeCell ref="Q35:Q36"/>
    <mergeCell ref="B37:B38"/>
    <mergeCell ref="C37:E38"/>
    <mergeCell ref="F37:F38"/>
    <mergeCell ref="G37:G38"/>
    <mergeCell ref="H37:H38"/>
    <mergeCell ref="M37:M38"/>
    <mergeCell ref="N37:N38"/>
    <mergeCell ref="O37:O38"/>
    <mergeCell ref="P37:P38"/>
    <mergeCell ref="Q41:Q42"/>
    <mergeCell ref="B43:B44"/>
    <mergeCell ref="C43:E44"/>
    <mergeCell ref="F43:F44"/>
    <mergeCell ref="G43:G44"/>
    <mergeCell ref="H43:H44"/>
    <mergeCell ref="M43:M44"/>
    <mergeCell ref="N43:N44"/>
    <mergeCell ref="O43:O44"/>
    <mergeCell ref="P43:P44"/>
    <mergeCell ref="Q39:Q40"/>
    <mergeCell ref="B41:B42"/>
    <mergeCell ref="C41:E42"/>
    <mergeCell ref="F41:F42"/>
    <mergeCell ref="G41:G42"/>
    <mergeCell ref="H41:H42"/>
    <mergeCell ref="M41:M42"/>
    <mergeCell ref="N41:N42"/>
    <mergeCell ref="O41:O42"/>
    <mergeCell ref="P41:P42"/>
    <mergeCell ref="Q45:Q46"/>
    <mergeCell ref="B47:B48"/>
    <mergeCell ref="C47:E48"/>
    <mergeCell ref="F47:F48"/>
    <mergeCell ref="G47:G48"/>
    <mergeCell ref="H47:H48"/>
    <mergeCell ref="M47:M48"/>
    <mergeCell ref="N47:N48"/>
    <mergeCell ref="O47:O48"/>
    <mergeCell ref="P47:P48"/>
    <mergeCell ref="Q43:Q44"/>
    <mergeCell ref="B45:B46"/>
    <mergeCell ref="C45:E46"/>
    <mergeCell ref="F45:F46"/>
    <mergeCell ref="G45:G46"/>
    <mergeCell ref="H45:H46"/>
    <mergeCell ref="M45:M46"/>
    <mergeCell ref="N45:N46"/>
    <mergeCell ref="O45:O46"/>
    <mergeCell ref="P45:P46"/>
    <mergeCell ref="Q49:Q50"/>
    <mergeCell ref="B51:B52"/>
    <mergeCell ref="C51:E52"/>
    <mergeCell ref="F51:F52"/>
    <mergeCell ref="G51:G52"/>
    <mergeCell ref="H51:H52"/>
    <mergeCell ref="M51:M52"/>
    <mergeCell ref="N51:N52"/>
    <mergeCell ref="O51:O52"/>
    <mergeCell ref="P51:P52"/>
    <mergeCell ref="Q47:Q48"/>
    <mergeCell ref="B49:B50"/>
    <mergeCell ref="C49:E50"/>
    <mergeCell ref="F49:F50"/>
    <mergeCell ref="G49:G50"/>
    <mergeCell ref="H49:H50"/>
    <mergeCell ref="M49:M50"/>
    <mergeCell ref="N49:N50"/>
    <mergeCell ref="O49:O50"/>
    <mergeCell ref="P49:P50"/>
    <mergeCell ref="Q53:Q54"/>
    <mergeCell ref="B269:B270"/>
    <mergeCell ref="C269:E270"/>
    <mergeCell ref="F269:F270"/>
    <mergeCell ref="G269:G270"/>
    <mergeCell ref="H269:H270"/>
    <mergeCell ref="M269:M270"/>
    <mergeCell ref="N269:N270"/>
    <mergeCell ref="Q55:Q56"/>
    <mergeCell ref="P269:P270"/>
    <mergeCell ref="Q51:Q52"/>
    <mergeCell ref="B53:B54"/>
    <mergeCell ref="C53:E54"/>
    <mergeCell ref="F53:F54"/>
    <mergeCell ref="G53:G54"/>
    <mergeCell ref="H53:H54"/>
    <mergeCell ref="M53:M54"/>
    <mergeCell ref="N53:N54"/>
    <mergeCell ref="O53:O54"/>
    <mergeCell ref="P53:P54"/>
    <mergeCell ref="B123:B124"/>
    <mergeCell ref="C123:E124"/>
    <mergeCell ref="F123:F124"/>
    <mergeCell ref="G123:G124"/>
    <mergeCell ref="H123:H124"/>
    <mergeCell ref="M123:M124"/>
    <mergeCell ref="N229:N230"/>
    <mergeCell ref="M231:M232"/>
    <mergeCell ref="P233:P234"/>
    <mergeCell ref="O269:O270"/>
    <mergeCell ref="B111:B112"/>
    <mergeCell ref="B229:B230"/>
    <mergeCell ref="O55:O56"/>
    <mergeCell ref="P55:P56"/>
    <mergeCell ref="C229:E230"/>
    <mergeCell ref="B225:B226"/>
    <mergeCell ref="C225:E226"/>
    <mergeCell ref="G223:G224"/>
    <mergeCell ref="N225:N226"/>
    <mergeCell ref="C223:E224"/>
    <mergeCell ref="H225:H226"/>
    <mergeCell ref="M229:M230"/>
    <mergeCell ref="B55:B56"/>
    <mergeCell ref="C55:E56"/>
    <mergeCell ref="F55:F56"/>
    <mergeCell ref="G55:G56"/>
    <mergeCell ref="H55:H56"/>
    <mergeCell ref="M55:M56"/>
    <mergeCell ref="P279:P280"/>
    <mergeCell ref="P277:P278"/>
    <mergeCell ref="O277:O278"/>
    <mergeCell ref="N277:N278"/>
    <mergeCell ref="M279:M280"/>
    <mergeCell ref="M271:M272"/>
    <mergeCell ref="B126:C126"/>
    <mergeCell ref="H131:H132"/>
    <mergeCell ref="N131:N132"/>
    <mergeCell ref="O131:O132"/>
    <mergeCell ref="B133:B134"/>
    <mergeCell ref="G133:G134"/>
    <mergeCell ref="H133:H134"/>
    <mergeCell ref="M133:M134"/>
    <mergeCell ref="N133:N134"/>
    <mergeCell ref="O133:O134"/>
    <mergeCell ref="M335:M336"/>
    <mergeCell ref="N335:N336"/>
    <mergeCell ref="O335:O336"/>
    <mergeCell ref="B335:B336"/>
    <mergeCell ref="C335:E336"/>
    <mergeCell ref="F335:F336"/>
    <mergeCell ref="G335:G336"/>
    <mergeCell ref="H279:H280"/>
    <mergeCell ref="O291:O292"/>
    <mergeCell ref="P317:P318"/>
    <mergeCell ref="P291:P292"/>
    <mergeCell ref="N291:N292"/>
    <mergeCell ref="N301:N302"/>
    <mergeCell ref="N307:N308"/>
    <mergeCell ref="O307:O308"/>
    <mergeCell ref="P303:P304"/>
    <mergeCell ref="P293:P294"/>
    <mergeCell ref="N279:N280"/>
    <mergeCell ref="O279:O280"/>
    <mergeCell ref="F297:F298"/>
    <mergeCell ref="G297:G298"/>
    <mergeCell ref="H297:H298"/>
    <mergeCell ref="C287:E288"/>
    <mergeCell ref="G299:G300"/>
    <mergeCell ref="G301:G302"/>
    <mergeCell ref="F307:F308"/>
    <mergeCell ref="G307:G308"/>
    <mergeCell ref="M297:N297"/>
    <mergeCell ref="O297:Q297"/>
    <mergeCell ref="Q293:Q294"/>
    <mergeCell ref="B305:B306"/>
    <mergeCell ref="B285:B286"/>
    <mergeCell ref="Q339:Q340"/>
    <mergeCell ref="B341:B342"/>
    <mergeCell ref="C341:E342"/>
    <mergeCell ref="F341:F342"/>
    <mergeCell ref="G341:G342"/>
    <mergeCell ref="H341:H342"/>
    <mergeCell ref="M341:M342"/>
    <mergeCell ref="N341:N342"/>
    <mergeCell ref="O341:O342"/>
    <mergeCell ref="P341:P342"/>
    <mergeCell ref="Q337:Q338"/>
    <mergeCell ref="B339:B340"/>
    <mergeCell ref="C339:E340"/>
    <mergeCell ref="F339:F340"/>
    <mergeCell ref="G339:G340"/>
    <mergeCell ref="H339:H340"/>
    <mergeCell ref="M339:M340"/>
    <mergeCell ref="N339:N340"/>
    <mergeCell ref="O339:O340"/>
    <mergeCell ref="H337:H338"/>
    <mergeCell ref="M337:M338"/>
    <mergeCell ref="N337:N338"/>
    <mergeCell ref="O337:O338"/>
    <mergeCell ref="B337:B338"/>
    <mergeCell ref="C337:E338"/>
    <mergeCell ref="F337:F338"/>
    <mergeCell ref="G337:G338"/>
    <mergeCell ref="Q343:Q344"/>
    <mergeCell ref="B345:B346"/>
    <mergeCell ref="C345:E346"/>
    <mergeCell ref="F345:F346"/>
    <mergeCell ref="G345:G346"/>
    <mergeCell ref="H345:H346"/>
    <mergeCell ref="M345:M346"/>
    <mergeCell ref="N345:N346"/>
    <mergeCell ref="O345:O346"/>
    <mergeCell ref="P345:P346"/>
    <mergeCell ref="Q341:Q342"/>
    <mergeCell ref="B343:B344"/>
    <mergeCell ref="C343:E344"/>
    <mergeCell ref="F343:F344"/>
    <mergeCell ref="G343:G344"/>
    <mergeCell ref="H343:H344"/>
    <mergeCell ref="M343:M344"/>
    <mergeCell ref="N343:N344"/>
    <mergeCell ref="O343:O344"/>
    <mergeCell ref="P343:P344"/>
    <mergeCell ref="Q349:Q350"/>
    <mergeCell ref="F349:F350"/>
    <mergeCell ref="G349:G350"/>
    <mergeCell ref="H349:H350"/>
    <mergeCell ref="M349:M350"/>
    <mergeCell ref="Q345:Q346"/>
    <mergeCell ref="B347:B348"/>
    <mergeCell ref="C347:E348"/>
    <mergeCell ref="F347:F348"/>
    <mergeCell ref="G347:G348"/>
    <mergeCell ref="H347:H348"/>
    <mergeCell ref="M347:M348"/>
    <mergeCell ref="N347:N348"/>
    <mergeCell ref="O347:O348"/>
    <mergeCell ref="P347:P348"/>
    <mergeCell ref="B351:B352"/>
    <mergeCell ref="C351:E352"/>
    <mergeCell ref="N349:N350"/>
    <mergeCell ref="O349:O350"/>
    <mergeCell ref="P349:P350"/>
    <mergeCell ref="Q351:Q352"/>
    <mergeCell ref="B349:B350"/>
    <mergeCell ref="C349:E350"/>
    <mergeCell ref="B131:B132"/>
    <mergeCell ref="M357:M358"/>
    <mergeCell ref="N357:N358"/>
    <mergeCell ref="O357:O358"/>
    <mergeCell ref="P355:P356"/>
    <mergeCell ref="F131:F132"/>
    <mergeCell ref="G131:G132"/>
    <mergeCell ref="Q355:Q356"/>
    <mergeCell ref="B359:B360"/>
    <mergeCell ref="C359:E360"/>
    <mergeCell ref="Q133:Q134"/>
    <mergeCell ref="B135:B136"/>
    <mergeCell ref="C135:E136"/>
    <mergeCell ref="F135:F136"/>
    <mergeCell ref="G135:G136"/>
    <mergeCell ref="Q353:Q354"/>
    <mergeCell ref="B355:B356"/>
    <mergeCell ref="C355:E356"/>
    <mergeCell ref="F355:F356"/>
    <mergeCell ref="G355:G356"/>
    <mergeCell ref="H355:H356"/>
    <mergeCell ref="M355:M356"/>
    <mergeCell ref="N355:N356"/>
    <mergeCell ref="O355:O356"/>
    <mergeCell ref="G353:G354"/>
    <mergeCell ref="H353:H354"/>
    <mergeCell ref="M353:M354"/>
    <mergeCell ref="Q357:Q358"/>
    <mergeCell ref="B331:B332"/>
    <mergeCell ref="Q359:Q360"/>
    <mergeCell ref="B357:B358"/>
    <mergeCell ref="Q347:Q348"/>
    <mergeCell ref="C127:E128"/>
    <mergeCell ref="N129:N130"/>
    <mergeCell ref="O129:O130"/>
    <mergeCell ref="P131:P132"/>
    <mergeCell ref="H147:H148"/>
    <mergeCell ref="M147:M148"/>
    <mergeCell ref="F139:F140"/>
    <mergeCell ref="G139:G140"/>
    <mergeCell ref="H139:H140"/>
    <mergeCell ref="M139:M140"/>
    <mergeCell ref="F127:F128"/>
    <mergeCell ref="Q129:Q130"/>
    <mergeCell ref="C267:E268"/>
    <mergeCell ref="F267:F268"/>
    <mergeCell ref="G267:G268"/>
    <mergeCell ref="H267:H268"/>
    <mergeCell ref="M361:M362"/>
    <mergeCell ref="H361:H362"/>
    <mergeCell ref="M129:M130"/>
    <mergeCell ref="G129:G130"/>
    <mergeCell ref="M351:M352"/>
    <mergeCell ref="N351:N352"/>
    <mergeCell ref="G145:G146"/>
    <mergeCell ref="O157:O158"/>
    <mergeCell ref="P157:P158"/>
    <mergeCell ref="P331:P332"/>
    <mergeCell ref="C133:E134"/>
    <mergeCell ref="F133:F134"/>
    <mergeCell ref="N361:N362"/>
    <mergeCell ref="O361:O362"/>
    <mergeCell ref="P357:P358"/>
    <mergeCell ref="C331:E332"/>
    <mergeCell ref="F331:F332"/>
    <mergeCell ref="G331:G332"/>
    <mergeCell ref="H331:H332"/>
    <mergeCell ref="M331:M332"/>
    <mergeCell ref="N331:N332"/>
    <mergeCell ref="O331:O332"/>
    <mergeCell ref="F151:F152"/>
    <mergeCell ref="G151:G152"/>
    <mergeCell ref="G149:G150"/>
    <mergeCell ref="Q149:Q150"/>
    <mergeCell ref="F161:F162"/>
    <mergeCell ref="G161:G162"/>
    <mergeCell ref="H161:H162"/>
    <mergeCell ref="M161:M162"/>
    <mergeCell ref="N161:N162"/>
    <mergeCell ref="O161:O162"/>
    <mergeCell ref="P161:P162"/>
    <mergeCell ref="O163:O164"/>
    <mergeCell ref="P163:P164"/>
    <mergeCell ref="Q163:Q164"/>
    <mergeCell ref="Q165:Q166"/>
    <mergeCell ref="P171:P172"/>
    <mergeCell ref="Q169:Q170"/>
    <mergeCell ref="Q167:Q168"/>
    <mergeCell ref="Q281:Q282"/>
    <mergeCell ref="N283:N284"/>
    <mergeCell ref="P281:P282"/>
    <mergeCell ref="M283:M284"/>
    <mergeCell ref="O283:O284"/>
    <mergeCell ref="N287:N288"/>
    <mergeCell ref="N281:N282"/>
    <mergeCell ref="N285:N286"/>
    <mergeCell ref="P359:P360"/>
    <mergeCell ref="O351:O352"/>
    <mergeCell ref="N353:N354"/>
    <mergeCell ref="O353:O354"/>
    <mergeCell ref="P351:P352"/>
    <mergeCell ref="H149:H150"/>
    <mergeCell ref="N149:N150"/>
    <mergeCell ref="O149:O150"/>
    <mergeCell ref="P149:P150"/>
    <mergeCell ref="M149:M150"/>
    <mergeCell ref="O155:Q155"/>
    <mergeCell ref="Q147:Q148"/>
    <mergeCell ref="H145:H146"/>
    <mergeCell ref="B361:B362"/>
    <mergeCell ref="C361:E362"/>
    <mergeCell ref="F361:F362"/>
    <mergeCell ref="B353:B354"/>
    <mergeCell ref="C353:E354"/>
    <mergeCell ref="F353:F354"/>
    <mergeCell ref="Q331:Q332"/>
    <mergeCell ref="C357:E358"/>
    <mergeCell ref="F357:F358"/>
    <mergeCell ref="G357:G358"/>
    <mergeCell ref="H357:H358"/>
    <mergeCell ref="G361:G362"/>
    <mergeCell ref="Q361:Q362"/>
    <mergeCell ref="F359:F360"/>
    <mergeCell ref="G359:G360"/>
    <mergeCell ref="H359:H360"/>
    <mergeCell ref="M359:M360"/>
    <mergeCell ref="N359:N360"/>
    <mergeCell ref="O359:O360"/>
    <mergeCell ref="P353:P354"/>
    <mergeCell ref="P361:P362"/>
    <mergeCell ref="G351:G352"/>
    <mergeCell ref="H351:H352"/>
    <mergeCell ref="F351:F352"/>
    <mergeCell ref="B157:B158"/>
    <mergeCell ref="C157:E158"/>
    <mergeCell ref="F157:F158"/>
    <mergeCell ref="G157:G158"/>
    <mergeCell ref="H157:H158"/>
    <mergeCell ref="M157:M158"/>
    <mergeCell ref="N157:N158"/>
    <mergeCell ref="Q161:Q162"/>
    <mergeCell ref="B149:B150"/>
    <mergeCell ref="B145:B146"/>
    <mergeCell ref="C145:E146"/>
    <mergeCell ref="F145:F146"/>
    <mergeCell ref="F149:F150"/>
    <mergeCell ref="C149:E150"/>
    <mergeCell ref="O151:O152"/>
    <mergeCell ref="P151:P152"/>
    <mergeCell ref="Q151:Q152"/>
    <mergeCell ref="B155:B156"/>
    <mergeCell ref="C155:E156"/>
    <mergeCell ref="F155:F156"/>
    <mergeCell ref="G155:G156"/>
    <mergeCell ref="H155:H156"/>
    <mergeCell ref="I155:L155"/>
    <mergeCell ref="H151:H152"/>
    <mergeCell ref="M151:M152"/>
    <mergeCell ref="N151:N152"/>
    <mergeCell ref="B151:B152"/>
    <mergeCell ref="R299:U300"/>
    <mergeCell ref="R325:U326"/>
    <mergeCell ref="R349:U350"/>
    <mergeCell ref="Q157:Q158"/>
    <mergeCell ref="R7:U8"/>
    <mergeCell ref="R9:U10"/>
    <mergeCell ref="R53:U54"/>
    <mergeCell ref="R87:U88"/>
    <mergeCell ref="R103:U104"/>
    <mergeCell ref="R131:U132"/>
    <mergeCell ref="R165:U166"/>
    <mergeCell ref="R251:U252"/>
    <mergeCell ref="R253:U254"/>
    <mergeCell ref="R277:U278"/>
    <mergeCell ref="B171:B172"/>
    <mergeCell ref="C171:E172"/>
    <mergeCell ref="F171:F172"/>
    <mergeCell ref="G171:G172"/>
    <mergeCell ref="H171:H172"/>
    <mergeCell ref="M171:M172"/>
    <mergeCell ref="N171:N172"/>
    <mergeCell ref="O171:O172"/>
    <mergeCell ref="M159:M160"/>
    <mergeCell ref="N159:N160"/>
    <mergeCell ref="O159:O160"/>
    <mergeCell ref="P159:P160"/>
    <mergeCell ref="H163:H164"/>
    <mergeCell ref="M163:M164"/>
    <mergeCell ref="N163:N164"/>
    <mergeCell ref="O169:O170"/>
    <mergeCell ref="P169:P170"/>
    <mergeCell ref="B167:B168"/>
    <mergeCell ref="B169:B170"/>
    <mergeCell ref="C169:E170"/>
    <mergeCell ref="F169:F170"/>
    <mergeCell ref="G169:G170"/>
    <mergeCell ref="H169:H170"/>
    <mergeCell ref="M169:M170"/>
    <mergeCell ref="N169:N170"/>
    <mergeCell ref="Q171:Q172"/>
    <mergeCell ref="B165:B166"/>
    <mergeCell ref="C165:E166"/>
    <mergeCell ref="F165:F166"/>
    <mergeCell ref="G165:G166"/>
    <mergeCell ref="H165:H166"/>
    <mergeCell ref="M165:M166"/>
    <mergeCell ref="N165:N166"/>
    <mergeCell ref="O165:O166"/>
    <mergeCell ref="P165:P166"/>
    <mergeCell ref="C167:E168"/>
    <mergeCell ref="F167:F168"/>
    <mergeCell ref="G167:G168"/>
    <mergeCell ref="H167:H168"/>
    <mergeCell ref="M167:M168"/>
    <mergeCell ref="N167:N168"/>
    <mergeCell ref="O167:O168"/>
    <mergeCell ref="P167:P168"/>
  </mergeCells>
  <phoneticPr fontId="1"/>
  <printOptions horizontalCentered="1" verticalCentered="1"/>
  <pageMargins left="0.39370078740157483" right="0.39370078740157483" top="0.39370078740157483" bottom="0.39370078740157483" header="0.51181102362204722" footer="0.19685039370078741"/>
  <pageSetup paperSize="9" scale="51" firstPageNumber="3" fitToHeight="15" orientation="portrait" blackAndWhite="1" useFirstPageNumber="1" verticalDpi="300" r:id="rId1"/>
  <headerFooter alignWithMargins="0"/>
  <rowBreaks count="5" manualBreakCount="5">
    <brk id="79" min="1" max="16" man="1"/>
    <brk id="153" min="1" max="16" man="1"/>
    <brk id="221" min="1" max="16" man="1"/>
    <brk id="295" min="1" max="16" man="1"/>
    <brk id="363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全道計</vt:lpstr>
      <vt:lpstr>管内別 </vt:lpstr>
      <vt:lpstr>'管内別 '!Print_Area</vt:lpstr>
      <vt:lpstr>全道計!Print_Area</vt:lpstr>
      <vt:lpstr>'管内別 '!Print_Titles</vt:lpstr>
      <vt:lpstr>全道計!Print_Titles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熊谷＿大（スポーツグループ）</dc:creator>
  <cp:lastModifiedBy>小寺＿博志</cp:lastModifiedBy>
  <cp:lastPrinted>2023-06-13T12:15:43Z</cp:lastPrinted>
  <dcterms:created xsi:type="dcterms:W3CDTF">1997-01-08T22:48:59Z</dcterms:created>
  <dcterms:modified xsi:type="dcterms:W3CDTF">2023-08-16T02:49:56Z</dcterms:modified>
</cp:coreProperties>
</file>